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4_ASOCIACION DE CABILDOS Y AUTORIDADES INDIGENAS DEL NUDO DE LOS PASTOS SHAQUIÑAN\"/>
    </mc:Choice>
  </mc:AlternateContent>
  <bookViews>
    <workbookView xWindow="0" yWindow="0" windowWidth="15360" windowHeight="7755" tabRatio="598"/>
  </bookViews>
  <sheets>
    <sheet name="JURIDICA" sheetId="9" r:id="rId1"/>
    <sheet name="TECNICA 20" sheetId="8" r:id="rId2"/>
    <sheet name="TECNICA 21" sheetId="11" r:id="rId3"/>
    <sheet name="TECNICA 22" sheetId="12" r:id="rId4"/>
    <sheet name="FINANCIERA" sheetId="10" r:id="rId5"/>
  </sheets>
  <definedNames>
    <definedName name="_xlnm.Print_Area" localSheetId="4">FINANCIERA!$A$1:$E$32</definedName>
  </definedNames>
  <calcPr calcId="152511"/>
</workbook>
</file>

<file path=xl/calcChain.xml><?xml version="1.0" encoding="utf-8"?>
<calcChain xmlns="http://schemas.openxmlformats.org/spreadsheetml/2006/main">
  <c r="C131" i="8" l="1"/>
  <c r="C129" i="8"/>
  <c r="C128" i="8"/>
  <c r="C133" i="8"/>
  <c r="C130" i="8"/>
  <c r="C132" i="8" l="1"/>
  <c r="C127" i="8"/>
  <c r="C62" i="12" l="1"/>
  <c r="C61" i="12"/>
  <c r="L57" i="12"/>
  <c r="A51" i="12"/>
  <c r="A52" i="12" s="1"/>
  <c r="A53" i="12" s="1"/>
  <c r="A54" i="12" s="1"/>
  <c r="A55" i="12" s="1"/>
  <c r="A56" i="12" s="1"/>
  <c r="A50" i="12"/>
  <c r="N49" i="12"/>
  <c r="N57" i="12" s="1"/>
  <c r="C62" i="11"/>
  <c r="C61" i="11"/>
  <c r="L57" i="11"/>
  <c r="A50" i="11"/>
  <c r="A51" i="11" s="1"/>
  <c r="A52" i="11" s="1"/>
  <c r="A53" i="11" s="1"/>
  <c r="A54" i="11" s="1"/>
  <c r="A55" i="11" s="1"/>
  <c r="A56" i="11" s="1"/>
  <c r="N49" i="11"/>
  <c r="N57" i="11" s="1"/>
  <c r="C24" i="11"/>
  <c r="E24" i="11"/>
  <c r="C24" i="12"/>
  <c r="E24" i="12"/>
  <c r="C24" i="8"/>
  <c r="E24" i="8"/>
  <c r="F143" i="12" l="1"/>
  <c r="D154" i="12" s="1"/>
  <c r="E128" i="12"/>
  <c r="D153" i="12" s="1"/>
  <c r="M122" i="12"/>
  <c r="L122" i="12"/>
  <c r="K122" i="12"/>
  <c r="C124" i="12" s="1"/>
  <c r="A115" i="12"/>
  <c r="A116" i="12" s="1"/>
  <c r="A117" i="12" s="1"/>
  <c r="A118" i="12" s="1"/>
  <c r="A119" i="12" s="1"/>
  <c r="A120" i="12" s="1"/>
  <c r="A121" i="12" s="1"/>
  <c r="N114" i="12"/>
  <c r="N122" i="12" s="1"/>
  <c r="D41" i="12"/>
  <c r="E40" i="12" s="1"/>
  <c r="F147" i="11"/>
  <c r="D158" i="11" s="1"/>
  <c r="E132" i="11"/>
  <c r="D157" i="11" s="1"/>
  <c r="M126" i="11"/>
  <c r="L126" i="11"/>
  <c r="K126" i="11"/>
  <c r="C128" i="11" s="1"/>
  <c r="A119" i="11"/>
  <c r="A120" i="11" s="1"/>
  <c r="A121" i="11" s="1"/>
  <c r="A122" i="11" s="1"/>
  <c r="A123" i="11" s="1"/>
  <c r="A124" i="11" s="1"/>
  <c r="A125" i="11" s="1"/>
  <c r="N118" i="11"/>
  <c r="N126" i="11" s="1"/>
  <c r="D41" i="11"/>
  <c r="E40" i="11" s="1"/>
  <c r="E157" i="11" l="1"/>
  <c r="E153" i="12"/>
  <c r="C23" i="10"/>
  <c r="C22" i="10"/>
  <c r="C12" i="10" l="1"/>
  <c r="C13" i="10" s="1"/>
  <c r="M113" i="8"/>
  <c r="L113" i="8"/>
  <c r="K113" i="8"/>
  <c r="A106" i="8"/>
  <c r="A107" i="8" s="1"/>
  <c r="A108" i="8" s="1"/>
  <c r="A109" i="8" s="1"/>
  <c r="A110" i="8" s="1"/>
  <c r="A111" i="8" s="1"/>
  <c r="A112" i="8" s="1"/>
  <c r="N105" i="8"/>
  <c r="N113" i="8" s="1"/>
  <c r="N49" i="8"/>
  <c r="N57" i="8" s="1"/>
  <c r="E40" i="8"/>
  <c r="E119" i="8" l="1"/>
  <c r="D146" i="8" s="1"/>
  <c r="F136" i="8"/>
  <c r="D147" i="8" s="1"/>
  <c r="E146" i="8" l="1"/>
  <c r="C115" i="8" l="1"/>
  <c r="C62" i="8"/>
  <c r="L57" i="8"/>
  <c r="C61" i="8"/>
  <c r="A50" i="8"/>
  <c r="A51" i="8" s="1"/>
  <c r="A52" i="8" s="1"/>
  <c r="A53" i="8" s="1"/>
  <c r="A54" i="8" s="1"/>
  <c r="A55" i="8" s="1"/>
  <c r="A56" i="8" s="1"/>
</calcChain>
</file>

<file path=xl/sharedStrings.xml><?xml version="1.0" encoding="utf-8"?>
<sst xmlns="http://schemas.openxmlformats.org/spreadsheetml/2006/main" count="1128" uniqueCount="318">
  <si>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</si>
  <si>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</si>
  <si>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</si>
  <si>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</si>
  <si>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</si>
  <si>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</si>
  <si>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</si>
  <si>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</si>
  <si>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</si>
  <si>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</si>
  <si>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</si>
  <si>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</si>
  <si>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</si>
  <si>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</si>
  <si>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</si>
  <si>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</si>
  <si>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</si>
  <si>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</si>
  <si>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</si>
  <si>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</si>
  <si>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</si>
  <si>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</si>
  <si>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</si>
  <si>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</si>
  <si>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</si>
  <si>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</si>
  <si>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</si>
  <si>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</si>
  <si>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</si>
  <si>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</si>
  <si>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</si>
  <si>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</si>
  <si>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</si>
  <si>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</si>
  <si>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</si>
  <si>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</si>
  <si>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</si>
  <si>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</si>
  <si>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</si>
  <si>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</si>
  <si>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</si>
  <si>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</si>
  <si>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</si>
  <si>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</si>
  <si>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</si>
  <si>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</si>
  <si>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</si>
  <si>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</si>
  <si>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</si>
  <si>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</si>
  <si>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</si>
  <si>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</si>
  <si>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</si>
  <si>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</si>
  <si>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</si>
  <si>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</si>
  <si>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</si>
  <si>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</si>
  <si>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</si>
  <si>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</si>
  <si>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</si>
  <si>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</si>
  <si>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</si>
  <si>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</si>
  <si>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</si>
  <si>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</si>
  <si>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</si>
  <si>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</si>
  <si>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</si>
  <si>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</si>
  <si>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</si>
  <si>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</si>
  <si>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</si>
  <si>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</si>
  <si>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</si>
  <si>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</si>
  <si>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</si>
  <si>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</si>
  <si>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</si>
  <si>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</si>
  <si>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</si>
  <si>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</si>
  <si>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</si>
  <si>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</si>
  <si>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</si>
  <si>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</si>
  <si>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</si>
  <si>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</si>
  <si>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</si>
  <si>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</si>
  <si>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</si>
  <si>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</si>
  <si>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</si>
  <si>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</si>
  <si>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</si>
  <si>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</si>
  <si>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</si>
  <si>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</si>
  <si>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</si>
  <si>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</si>
  <si>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</si>
  <si>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</si>
  <si>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</si>
  <si>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</si>
  <si>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</si>
  <si>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</si>
  <si>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</si>
  <si>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</si>
  <si>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</si>
  <si>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</si>
  <si>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</si>
  <si>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</si>
  <si>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</si>
  <si>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</si>
  <si>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</si>
  <si>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</si>
  <si>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</si>
  <si>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</si>
  <si>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</si>
  <si>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</si>
  <si>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</si>
  <si>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</si>
  <si>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</si>
  <si>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</si>
  <si>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</si>
  <si>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</si>
  <si>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</si>
  <si>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</si>
  <si>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</si>
  <si>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</si>
  <si>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</si>
  <si>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</si>
  <si>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</si>
  <si>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</si>
  <si>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</si>
  <si>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</si>
  <si>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</si>
  <si>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</si>
  <si>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</si>
  <si>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</si>
  <si>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</si>
  <si>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</si>
  <si>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</si>
  <si>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</si>
  <si>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</si>
  <si>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</si>
  <si>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</si>
  <si>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</si>
  <si>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</si>
  <si>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</si>
  <si>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</si>
  <si>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</si>
  <si>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</si>
  <si>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</si>
  <si>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</si>
  <si>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</si>
  <si>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</si>
  <si>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</si>
  <si>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</si>
  <si>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</si>
  <si>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</si>
  <si>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</si>
  <si>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900032891-8</t>
  </si>
  <si>
    <t>ASOCIACION DE CABILDOS Y/O AUTORIDADES INDIGENAS DEL NUDO DE LOS PASTOS</t>
  </si>
  <si>
    <t xml:space="preserve">Rango </t>
  </si>
  <si>
    <t>IDL</t>
  </si>
  <si>
    <t>NDE</t>
  </si>
  <si>
    <t>Mayor a 4501</t>
  </si>
  <si>
    <t>Mayor o igual 1,2</t>
  </si>
  <si>
    <t>Menor o igual 65%</t>
  </si>
  <si>
    <t xml:space="preserve"> NO CUMPLE</t>
  </si>
  <si>
    <t>EL PROPONENTE CUMPLE ______ NO CUMPLE ___X____</t>
  </si>
  <si>
    <r>
      <rPr>
        <b/>
        <sz val="11"/>
        <color theme="1"/>
        <rFont val="Calibri"/>
        <family val="2"/>
        <scheme val="minor"/>
      </rPr>
      <t>SUBSANAR
MODALIDAD INSTITUCIONAL</t>
    </r>
    <r>
      <rPr>
        <sz val="11"/>
        <color theme="1"/>
        <rFont val="Calibri"/>
        <family val="2"/>
        <scheme val="minor"/>
      </rPr>
      <t xml:space="preserve">
COMPONENTE DE SALUD Y NUTRICION. Debe describirse como ofrecera el servicio de alimentacion dentro de la modalidad Institucional ya que describe acciones de modalidad familiar.
MODALIDAD FAMILIAR
COMPONENTE SALUD Y NUTRICION. Debe difrenciarse los elementos que contiene el Manual de Buenas Practicas de Manufactura de los que puede contemplar el Plan de Saneamiento Basico.</t>
    </r>
  </si>
  <si>
    <t>CDI - MODALIDAD FAMILIAR</t>
  </si>
  <si>
    <t>MUNDO DE SUEÑOS</t>
  </si>
  <si>
    <t>SEMILLITAS DE AMOR</t>
  </si>
  <si>
    <t>IPIALES</t>
  </si>
  <si>
    <t xml:space="preserve">NO PRESENTAN CARTA DE COMPROMISO DE DISPONER DEL ESPACIO MODALIDAD FAMILIAR </t>
  </si>
  <si>
    <t>X</t>
  </si>
  <si>
    <t>CDI - INSTITUCIONAL CON ARRIENDO</t>
  </si>
  <si>
    <t>CUNA DEL PENSAMIENTO</t>
  </si>
  <si>
    <t>EMMAUS</t>
  </si>
  <si>
    <t>MIS PEQUEÑINES DEL MAÑANA</t>
  </si>
  <si>
    <t>MIS PEQUEÑOS SOÑADORES</t>
  </si>
  <si>
    <t>PUERREÑITOS</t>
  </si>
  <si>
    <t>BARRIO EL PROGRESO</t>
  </si>
  <si>
    <t>CALLE PRINCIPAL BARRIO LA INMACULADA</t>
  </si>
  <si>
    <t>CORREGIMIENTO DE SANTANDER</t>
  </si>
  <si>
    <t>BARRIO EL CENTRO</t>
  </si>
  <si>
    <t>CL 5</t>
  </si>
  <si>
    <t>NO PRESENTA PROMESA DE ARRENDAMIENTO O CARTA DE INTENCIÓN CDI</t>
  </si>
  <si>
    <t>NO PRESENTA PROMESA DE ARRENDAMIENTO O CARTA DE INTENCIÓN CDI, LOS CUPOS NO CORRESPONDEN A LOS OFERTADOS POR EL ICBF</t>
  </si>
  <si>
    <t>CDI - INSTITUCIONAL SIN ARRIENDO</t>
  </si>
  <si>
    <t>CASITA DE SUEÑOS</t>
  </si>
  <si>
    <t>CONSTRUCTORES DEL MAÑANA</t>
  </si>
  <si>
    <t>EL PRINCIPITO</t>
  </si>
  <si>
    <t>JARDIN DEL SABER</t>
  </si>
  <si>
    <t>MANANTIAL DE VIDA</t>
  </si>
  <si>
    <t>MI DULCE COMPAÑIA</t>
  </si>
  <si>
    <t>MUNDO GENIAL</t>
  </si>
  <si>
    <t>SEMILLITAS DEL PROGRESO DE MALES</t>
  </si>
  <si>
    <t>SUEÑOS Y SONRISAS</t>
  </si>
  <si>
    <t>CL 5 BARRIO 5</t>
  </si>
  <si>
    <t>CORREGIMIENTO JOSE MARIA HERNANDEZ</t>
  </si>
  <si>
    <t>KR 5 7 A 61 BARRIO JOSE MARIA HERNANDEZ</t>
  </si>
  <si>
    <t>SC BARRIO BOLIVAR</t>
  </si>
  <si>
    <t>BARRIO SAN IGNACIO</t>
  </si>
  <si>
    <t>SC BARRIO EL RECREO</t>
  </si>
  <si>
    <t>BARRIO AVENIDA LOS ESTUDIANTES</t>
  </si>
  <si>
    <t>CALLE 22 NO. 6-04 BARRIO PANAM</t>
  </si>
  <si>
    <t>VEREDA CUATIS</t>
  </si>
  <si>
    <t>NO PRESENTA CARTA DE COMPROMISO DE GESTIONAR EL USO CUENDO ES PÚBLICA CDI</t>
  </si>
  <si>
    <t>NO PRESENTA CARTA DE COMPROMISO DE GESTIONAR EL USO CUENDO ES PÚBLICA CDI, NO CORRESPONDE LA CAPACIDAD  INSTALADA EN CUPOS A LA OFERTADA POR ICBF</t>
  </si>
  <si>
    <t>HEROES DEL MAÑANA</t>
  </si>
  <si>
    <t>VEREDA TESCUAL BAJO</t>
  </si>
  <si>
    <t xml:space="preserve">NO PRESENTA CARTA DE COMPROMISO DE DISPONER DEL ESPACIO MODALIDAD FAMILIAR </t>
  </si>
  <si>
    <t>CRECER JUGANDO</t>
  </si>
  <si>
    <t>GRAN CUMBAL</t>
  </si>
  <si>
    <t>GUACAMULLOS</t>
  </si>
  <si>
    <t>SEMILLITAS DE MI REGION</t>
  </si>
  <si>
    <t>VEREDA PAMBARROSA</t>
  </si>
  <si>
    <t>KR 14 1 1 B LOS PRADOS</t>
  </si>
  <si>
    <t>CL 9 BARRIO GAITAN 9</t>
  </si>
  <si>
    <t>KR 11 BARRIO LOS ANDES 11</t>
  </si>
  <si>
    <t xml:space="preserve">NO PRESENTA PROMESA DE ARRENDAMIENTO  O CERTIFICADO DE LIBERTAD Y TRADICION </t>
  </si>
  <si>
    <t>CONSTRUYENDO SUEÑOS</t>
  </si>
  <si>
    <t>GOTITAS DE AMOR</t>
  </si>
  <si>
    <t>INQUER</t>
  </si>
  <si>
    <t>MI MUNDO DE JUEGOS</t>
  </si>
  <si>
    <t>PINTA LUNAS</t>
  </si>
  <si>
    <t>RENACER ANDINO</t>
  </si>
  <si>
    <t>VEREDA SIMANCAS</t>
  </si>
  <si>
    <t>CALLE 4 Nº 1A - 75 BARRIO SAN NICOLAS</t>
  </si>
  <si>
    <t>VEREDA SAN DIEGO</t>
  </si>
  <si>
    <t>VEREDA GUAN COMUNIDAD</t>
  </si>
  <si>
    <t>B/ EL PROGRESO CRA 4 # 7-98</t>
  </si>
  <si>
    <t>CL 18 BARRIO LA MERCED 18</t>
  </si>
  <si>
    <t>NO CORRESPONDE A LO OFERTADO POR ICFB SE 38</t>
  </si>
  <si>
    <t>CDI CUASPUD</t>
  </si>
  <si>
    <t>DESTELLOS DE ESPERANZA</t>
  </si>
  <si>
    <t>CUASPUD CARLOSAMA</t>
  </si>
  <si>
    <t>VEREDA SAN JOSE DE CHILLANQUER</t>
  </si>
  <si>
    <t>ASOCIACION DE CABILDOS Y/O AUTORIDADES INDIGENAS DEL NUDO DE LOS PASTOS "SHAQUIÑAN"</t>
  </si>
  <si>
    <t>MINISTERIO DE EDUCACION NACIONAL</t>
  </si>
  <si>
    <t>13 MESES 16 DIAS</t>
  </si>
  <si>
    <t>CONVENIO 1685</t>
  </si>
  <si>
    <t>CONVENIO 1238</t>
  </si>
  <si>
    <t>6 MESES 13 DIAS</t>
  </si>
  <si>
    <t>ICBF</t>
  </si>
  <si>
    <t>33 CARPETA 3
30 AL 43 CARPETA 2</t>
  </si>
  <si>
    <t>604/12</t>
  </si>
  <si>
    <t>1 MES 19 DIAS</t>
  </si>
  <si>
    <t>224/13</t>
  </si>
  <si>
    <t>9 MESES 9 DIAS</t>
  </si>
  <si>
    <t>101 AL 113 CARPETA 2
33 CARPETA 3</t>
  </si>
  <si>
    <t>124/2014</t>
  </si>
  <si>
    <t>6 MESES 20 DIAS</t>
  </si>
  <si>
    <t>55 AÑ 71 CARPETA 2
33 CARPETA 3</t>
  </si>
  <si>
    <t>416/2013</t>
  </si>
  <si>
    <t>10 MESES 20 DIAS</t>
  </si>
  <si>
    <t>72 AL 85 CARPETA 2
33 CARPETA 3</t>
  </si>
  <si>
    <t>SE REQUIERE APORTAR LA CERTIFICACION DEL SUPERVISOR DEL CONTRATO 604 DE 2012</t>
  </si>
  <si>
    <t>20 MESES</t>
  </si>
  <si>
    <t>29 MESES 8 DIAS</t>
  </si>
  <si>
    <t>LUZ ANGELICA MAMIAN GUZMAN</t>
  </si>
  <si>
    <t>ECONOMISTA</t>
  </si>
  <si>
    <t>UNIVERIDAD DE NARIÑO</t>
  </si>
  <si>
    <t>LAS CONSTANCIAS LABORALES AL IGUAL QUE LOS TITULOS SE ENCUENTRAN TAN PEQUEÑOS QUE NO PERMITEN HACER LECTURA, PARA EVALUAR CIERTOS ITEMS</t>
  </si>
  <si>
    <t>CARMEN OFELIA CEBALLOS CORTES</t>
  </si>
  <si>
    <t>LICENCIADA EN EDUCACION BASICA</t>
  </si>
  <si>
    <t>UNIVERSIDAD MARIANA</t>
  </si>
  <si>
    <t>JAVIER JOVANNI IMBAGOCHIRAN</t>
  </si>
  <si>
    <t>CONTADOR PUBLICO</t>
  </si>
  <si>
    <t>FALTA COPIA DE LA TARJETA PROFESIONAL</t>
  </si>
  <si>
    <t>JEFE DE PRESUPUESTO</t>
  </si>
  <si>
    <t>ALCALDIA MUNICIPAL DE TUMACO</t>
  </si>
  <si>
    <t>ALCALDIA DE CUMBAL</t>
  </si>
  <si>
    <t>01/11/2011  31/12/2012</t>
  </si>
  <si>
    <t>COORDINADORA CDI</t>
  </si>
  <si>
    <t>01/06/2008  25/08/2011</t>
  </si>
  <si>
    <t>01/12/2012  30/06/2014</t>
  </si>
  <si>
    <t>CONTADOR MODALIDAD FAMILIAR</t>
  </si>
  <si>
    <t>ERNESTO RAMIRO ESTACIO</t>
  </si>
  <si>
    <t>LICENCIADO EN CIENCIAS SOCIALES</t>
  </si>
  <si>
    <t>16//12/200</t>
  </si>
  <si>
    <t>18/01/2011  18/11/2011</t>
  </si>
  <si>
    <t>ASOCIACION DECABILDOS Y AUTORIDADES TRADICIONALES SHAQUIÑAN</t>
  </si>
  <si>
    <t>CONSULTOR</t>
  </si>
  <si>
    <t>NURY DEL CARMEN NASTAR CHARFUELAN</t>
  </si>
  <si>
    <t>LICENCIADA EN EDUCACION PREESCOLAR</t>
  </si>
  <si>
    <t>CENTRO DE ESTIMULACION ARTISTICA JUAN JACOBO ROUSSE</t>
  </si>
  <si>
    <t>DOCENTE DE PREJARDIN</t>
  </si>
  <si>
    <t>01/03/2007  01/12/2009</t>
  </si>
  <si>
    <t>NO ADJUNTARON LAS HOJAS DE VIDA NI EL FORMATO No. 8 PARA E L TALENTO HUMANO HABILITANTE</t>
  </si>
  <si>
    <t>tener Revisor Fiscal.</t>
  </si>
  <si>
    <t xml:space="preserve">2. Falta certificacion a los </t>
  </si>
  <si>
    <t>Estados Financieros suscrita</t>
  </si>
  <si>
    <t xml:space="preserve">por el Contador y el Dictamen a </t>
  </si>
  <si>
    <t xml:space="preserve">los Estados Financieros </t>
  </si>
  <si>
    <t>suscrito por el Revisor Fiscal.</t>
  </si>
  <si>
    <t>SUB. 1 Las Asociaciones deben</t>
  </si>
  <si>
    <t xml:space="preserve">3. Fotcopia de la Tarjeta </t>
  </si>
  <si>
    <t>Profesional del Revisor Fiscal y</t>
  </si>
  <si>
    <t xml:space="preserve"> la certificacion expedida por la </t>
  </si>
  <si>
    <t>Junta Central de Contadores sobre vigencia de inscripcion y de antecedentes disciplinarios del Revisor Fiscal.</t>
  </si>
  <si>
    <t>CONVOCATORIA PÚBLICA DE APORTE No  DE 2014</t>
  </si>
  <si>
    <t>PROPONENTE No.24. ASOCIACION DE CABILDOS Y AUTORIDADES INDIGENAS DEL NUDO DE LOS PASTOS SHAQUIÑAN (NO HABILITADO)</t>
  </si>
  <si>
    <t>27,28 y 9</t>
  </si>
  <si>
    <t>13-14</t>
  </si>
  <si>
    <t>1 al 3</t>
  </si>
  <si>
    <t>N/A</t>
  </si>
  <si>
    <r>
      <rPr>
        <b/>
        <sz val="9"/>
        <color theme="1"/>
        <rFont val="Calibri"/>
        <family val="2"/>
        <scheme val="minor"/>
      </rPr>
      <t>S</t>
    </r>
    <r>
      <rPr>
        <b/>
        <sz val="9"/>
        <color theme="1"/>
        <rFont val="Arial Narrow"/>
        <family val="2"/>
      </rPr>
      <t>UB</t>
    </r>
    <r>
      <rPr>
        <sz val="9"/>
        <color theme="1"/>
        <rFont val="Arial Narrow"/>
        <family val="2"/>
      </rPr>
      <t>. El proponente debe corregir la poliza No. 41-44-10115249 toda vez que  se presenta error en el numero del grupo</t>
    </r>
  </si>
  <si>
    <t>5 y  6</t>
  </si>
  <si>
    <t xml:space="preserve">7 al 9 </t>
  </si>
  <si>
    <t>18/01/2011  31/12/2011</t>
  </si>
  <si>
    <t>FALTA ANEXAR EXPERIANCIA</t>
  </si>
  <si>
    <t>NO SE ENCUANTRAN HOJAS DE VIDA PARA ESTE GRUPO</t>
  </si>
  <si>
    <t xml:space="preserve"> Se debe verificar si el proponente se encuentra  en las excepciones de personeria juridica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</si>
</sst>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 numFmtId="172" formatCode="0.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0"/>
      <color rgb="FF000000"/>
      <name val="Arial"/>
      <family val="2"/>
    </font>
    <font>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8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horizontal="center" vertical="center"/>
    </xf>
    <xf numFmtId="165" fontId="29" fillId="8" borderId="26" xfId="1" applyFont="1" applyFill="1" applyBorder="1" applyAlignment="1">
      <alignment vertical="center"/>
    </xf>
    <xf numFmtId="165" fontId="29" fillId="8" borderId="0" xfId="1" applyFont="1" applyFill="1" applyAlignment="1">
      <alignment vertical="center"/>
    </xf>
    <xf numFmtId="165" fontId="29" fillId="8" borderId="34" xfId="1" applyFont="1" applyFill="1" applyBorder="1" applyAlignment="1">
      <alignment vertical="center"/>
    </xf>
    <xf numFmtId="165" fontId="29" fillId="8" borderId="0" xfId="0" applyNumberFormat="1" applyFont="1" applyFill="1" applyAlignment="1">
      <alignment horizontal="center" vertical="center"/>
    </xf>
    <xf numFmtId="9" fontId="29" fillId="8" borderId="34" xfId="4" applyFon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5" xfId="0" applyBorder="1" applyAlignment="1">
      <alignment horizontal="left" vertical="center"/>
    </xf>
    <xf numFmtId="0" fontId="0" fillId="0" borderId="1" xfId="0" applyBorder="1" applyAlignment="1">
      <alignment wrapText="1"/>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164" fontId="13" fillId="0" borderId="1" xfId="3"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172" fontId="0" fillId="0" borderId="1" xfId="0" applyNumberFormat="1" applyBorder="1" applyAlignment="1">
      <alignment wrapText="1"/>
    </xf>
    <xf numFmtId="14" fontId="0" fillId="0" borderId="1" xfId="0" applyNumberFormat="1" applyBorder="1" applyAlignment="1"/>
    <xf numFmtId="17" fontId="0" fillId="0" borderId="1" xfId="0" applyNumberFormat="1" applyFill="1" applyBorder="1" applyAlignment="1"/>
    <xf numFmtId="0" fontId="29" fillId="7" borderId="0" xfId="0" applyFont="1" applyFill="1" applyBorder="1" applyAlignment="1">
      <alignment vertical="center"/>
    </xf>
    <xf numFmtId="0" fontId="28" fillId="7" borderId="40" xfId="0"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37" fillId="7" borderId="41" xfId="0" applyFont="1" applyFill="1" applyBorder="1" applyAlignment="1">
      <alignment vertical="center"/>
    </xf>
    <xf numFmtId="0" fontId="37" fillId="7" borderId="37" xfId="0" applyFont="1" applyFill="1" applyBorder="1" applyAlignment="1">
      <alignment vertical="center"/>
    </xf>
    <xf numFmtId="0" fontId="37" fillId="7" borderId="42" xfId="0" applyFont="1" applyFill="1" applyBorder="1" applyAlignment="1">
      <alignment vertical="center"/>
    </xf>
    <xf numFmtId="0" fontId="37" fillId="7" borderId="37" xfId="0" applyFont="1" applyFill="1" applyBorder="1" applyAlignment="1">
      <alignment vertical="top"/>
    </xf>
    <xf numFmtId="0" fontId="0" fillId="0" borderId="1" xfId="0" applyBorder="1" applyAlignment="1">
      <alignment horizontal="center"/>
    </xf>
    <xf numFmtId="0" fontId="25" fillId="6" borderId="1" xfId="0" applyFont="1" applyFill="1" applyBorder="1" applyAlignment="1">
      <alignment horizontal="center" vertical="center" wrapText="1"/>
    </xf>
    <xf numFmtId="0" fontId="0" fillId="0" borderId="1" xfId="0" applyBorder="1" applyAlignment="1">
      <alignment horizontal="center" vertical="center"/>
    </xf>
    <xf numFmtId="16" fontId="26" fillId="0" borderId="22" xfId="0" applyNumberFormat="1" applyFont="1" applyBorder="1" applyAlignment="1">
      <alignment horizontal="center" vertical="center" wrapText="1"/>
    </xf>
    <xf numFmtId="16" fontId="26" fillId="7" borderId="22" xfId="0" applyNumberFormat="1" applyFont="1" applyFill="1" applyBorder="1" applyAlignment="1">
      <alignment horizontal="center" vertical="center" wrapText="1"/>
    </xf>
    <xf numFmtId="47" fontId="26" fillId="7" borderId="22" xfId="0" applyNumberFormat="1" applyFont="1" applyFill="1" applyBorder="1" applyAlignment="1">
      <alignment horizontal="center" vertical="center"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8" fillId="0" borderId="5" xfId="0" applyFont="1" applyBorder="1" applyAlignment="1">
      <alignment horizontal="center"/>
    </xf>
    <xf numFmtId="0" fontId="38" fillId="0" borderId="39" xfId="0" applyFont="1" applyBorder="1" applyAlignment="1">
      <alignment horizontal="center"/>
    </xf>
    <xf numFmtId="0" fontId="38" fillId="0" borderId="14" xfId="0" applyFont="1" applyBorder="1" applyAlignment="1">
      <alignment horizontal="center"/>
    </xf>
    <xf numFmtId="0" fontId="38"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7" fillId="7" borderId="37" xfId="0" applyFont="1" applyFill="1" applyBorder="1" applyAlignment="1">
      <alignment horizontal="justify" vertical="top"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26" fillId="0" borderId="5" xfId="0" applyFont="1" applyBorder="1" applyAlignment="1">
      <alignment horizont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abSelected="1" workbookViewId="0">
      <selection activeCell="H1" sqref="H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1" t="s">
        <v>90</v>
      </c>
      <c r="B2" s="221"/>
      <c r="C2" s="221"/>
      <c r="D2" s="221"/>
      <c r="E2" s="221"/>
      <c r="F2" s="221"/>
      <c r="G2" s="221"/>
      <c r="H2" s="221"/>
      <c r="I2" s="221"/>
      <c r="J2" s="221"/>
      <c r="K2" s="221"/>
      <c r="L2" s="221"/>
    </row>
    <row r="4" spans="1:12" ht="16.5" x14ac:dyDescent="0.25">
      <c r="A4" s="223" t="s">
        <v>65</v>
      </c>
      <c r="B4" s="223"/>
      <c r="C4" s="223"/>
      <c r="D4" s="223"/>
      <c r="E4" s="223"/>
      <c r="F4" s="223"/>
      <c r="G4" s="223"/>
      <c r="H4" s="223"/>
      <c r="I4" s="223"/>
      <c r="J4" s="223"/>
      <c r="K4" s="223"/>
      <c r="L4" s="223"/>
    </row>
    <row r="5" spans="1:12" ht="16.5" x14ac:dyDescent="0.25">
      <c r="A5" s="80"/>
    </row>
    <row r="6" spans="1:12" ht="16.5" x14ac:dyDescent="0.25">
      <c r="A6" s="223" t="s">
        <v>305</v>
      </c>
      <c r="B6" s="223"/>
      <c r="C6" s="223"/>
      <c r="D6" s="223"/>
      <c r="E6" s="223"/>
      <c r="F6" s="223"/>
      <c r="G6" s="223"/>
      <c r="H6" s="223"/>
      <c r="I6" s="223"/>
      <c r="J6" s="223"/>
      <c r="K6" s="223"/>
      <c r="L6" s="223"/>
    </row>
    <row r="7" spans="1:12" ht="16.5" x14ac:dyDescent="0.25">
      <c r="A7" s="81"/>
    </row>
    <row r="8" spans="1:12" ht="109.5" customHeight="1" x14ac:dyDescent="0.25">
      <c r="A8" s="224" t="s">
        <v>136</v>
      </c>
      <c r="B8" s="224"/>
      <c r="C8" s="224"/>
      <c r="D8" s="224"/>
      <c r="E8" s="224"/>
      <c r="F8" s="224"/>
      <c r="G8" s="224"/>
      <c r="H8" s="224"/>
      <c r="I8" s="224"/>
      <c r="J8" s="224"/>
      <c r="K8" s="224"/>
      <c r="L8" s="224"/>
    </row>
    <row r="9" spans="1:12" ht="45.75" customHeight="1" x14ac:dyDescent="0.25">
      <c r="A9" s="224"/>
      <c r="B9" s="224"/>
      <c r="C9" s="224"/>
      <c r="D9" s="224"/>
      <c r="E9" s="224"/>
      <c r="F9" s="224"/>
      <c r="G9" s="224"/>
      <c r="H9" s="224"/>
      <c r="I9" s="224"/>
      <c r="J9" s="224"/>
      <c r="K9" s="224"/>
      <c r="L9" s="224"/>
    </row>
    <row r="10" spans="1:12" ht="28.5" customHeight="1" x14ac:dyDescent="0.25">
      <c r="A10" s="224" t="s">
        <v>93</v>
      </c>
      <c r="B10" s="224"/>
      <c r="C10" s="224"/>
      <c r="D10" s="224"/>
      <c r="E10" s="224"/>
      <c r="F10" s="224"/>
      <c r="G10" s="224"/>
      <c r="H10" s="224"/>
      <c r="I10" s="224"/>
      <c r="J10" s="224"/>
      <c r="K10" s="224"/>
      <c r="L10" s="224"/>
    </row>
    <row r="11" spans="1:12" ht="28.5" customHeight="1" x14ac:dyDescent="0.25">
      <c r="A11" s="224"/>
      <c r="B11" s="224"/>
      <c r="C11" s="224"/>
      <c r="D11" s="224"/>
      <c r="E11" s="224"/>
      <c r="F11" s="224"/>
      <c r="G11" s="224"/>
      <c r="H11" s="224"/>
      <c r="I11" s="224"/>
      <c r="J11" s="224"/>
      <c r="K11" s="224"/>
      <c r="L11" s="224"/>
    </row>
    <row r="12" spans="1:12" ht="15.75" thickBot="1" x14ac:dyDescent="0.3"/>
    <row r="13" spans="1:12" ht="15.75" thickBot="1" x14ac:dyDescent="0.3">
      <c r="A13" s="82" t="s">
        <v>66</v>
      </c>
      <c r="B13" s="225" t="s">
        <v>89</v>
      </c>
      <c r="C13" s="226"/>
      <c r="D13" s="226"/>
      <c r="E13" s="226"/>
      <c r="F13" s="226"/>
      <c r="G13" s="226"/>
      <c r="H13" s="226"/>
      <c r="I13" s="226"/>
      <c r="J13" s="226"/>
      <c r="K13" s="226"/>
      <c r="L13" s="226"/>
    </row>
    <row r="14" spans="1:12" ht="15.75" thickBot="1" x14ac:dyDescent="0.3">
      <c r="A14" s="83">
        <v>1</v>
      </c>
      <c r="B14" s="222"/>
      <c r="C14" s="222"/>
      <c r="D14" s="222"/>
      <c r="E14" s="222"/>
      <c r="F14" s="222"/>
      <c r="G14" s="222"/>
      <c r="H14" s="222"/>
      <c r="I14" s="222"/>
      <c r="J14" s="222"/>
      <c r="K14" s="222"/>
      <c r="L14" s="222"/>
    </row>
    <row r="15" spans="1:12" ht="15.75" thickBot="1" x14ac:dyDescent="0.3">
      <c r="A15" s="83">
        <v>2</v>
      </c>
      <c r="B15" s="222"/>
      <c r="C15" s="222"/>
      <c r="D15" s="222"/>
      <c r="E15" s="222"/>
      <c r="F15" s="222"/>
      <c r="G15" s="222"/>
      <c r="H15" s="222"/>
      <c r="I15" s="222"/>
      <c r="J15" s="222"/>
      <c r="K15" s="222"/>
      <c r="L15" s="222"/>
    </row>
    <row r="16" spans="1:12" ht="15.75" thickBot="1" x14ac:dyDescent="0.3">
      <c r="A16" s="83">
        <v>3</v>
      </c>
      <c r="B16" s="222"/>
      <c r="C16" s="222"/>
      <c r="D16" s="222"/>
      <c r="E16" s="222"/>
      <c r="F16" s="222"/>
      <c r="G16" s="222"/>
      <c r="H16" s="222"/>
      <c r="I16" s="222"/>
      <c r="J16" s="222"/>
      <c r="K16" s="222"/>
      <c r="L16" s="222"/>
    </row>
    <row r="17" spans="1:12" ht="15.75" thickBot="1" x14ac:dyDescent="0.3">
      <c r="A17" s="83">
        <v>4</v>
      </c>
      <c r="B17" s="222"/>
      <c r="C17" s="222"/>
      <c r="D17" s="222"/>
      <c r="E17" s="222"/>
      <c r="F17" s="222"/>
      <c r="G17" s="222"/>
      <c r="H17" s="222"/>
      <c r="I17" s="222"/>
      <c r="J17" s="222"/>
      <c r="K17" s="222"/>
      <c r="L17" s="222"/>
    </row>
    <row r="18" spans="1:12" ht="15.75" thickBot="1" x14ac:dyDescent="0.3">
      <c r="A18" s="83">
        <v>5</v>
      </c>
      <c r="B18" s="222"/>
      <c r="C18" s="222"/>
      <c r="D18" s="222"/>
      <c r="E18" s="222"/>
      <c r="F18" s="222"/>
      <c r="G18" s="222"/>
      <c r="H18" s="222"/>
      <c r="I18" s="222"/>
      <c r="J18" s="222"/>
      <c r="K18" s="222"/>
      <c r="L18" s="222"/>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12" t="s">
        <v>306</v>
      </c>
      <c r="B21" s="212"/>
      <c r="C21" s="212"/>
      <c r="D21" s="212"/>
      <c r="E21" s="212"/>
      <c r="F21" s="212"/>
      <c r="G21" s="212"/>
      <c r="H21" s="212"/>
      <c r="I21" s="212"/>
      <c r="J21" s="212"/>
      <c r="K21" s="212"/>
      <c r="L21" s="212"/>
    </row>
    <row r="23" spans="1:12" ht="27" customHeight="1" x14ac:dyDescent="0.25">
      <c r="A23" s="213" t="s">
        <v>67</v>
      </c>
      <c r="B23" s="213"/>
      <c r="C23" s="213"/>
      <c r="D23" s="213"/>
      <c r="E23" s="85" t="s">
        <v>68</v>
      </c>
      <c r="F23" s="194" t="s">
        <v>69</v>
      </c>
      <c r="G23" s="84" t="s">
        <v>70</v>
      </c>
      <c r="H23" s="213" t="s">
        <v>3</v>
      </c>
      <c r="I23" s="213"/>
      <c r="J23" s="213"/>
      <c r="K23" s="213"/>
      <c r="L23" s="213"/>
    </row>
    <row r="24" spans="1:12" ht="30.75" customHeight="1" x14ac:dyDescent="0.25">
      <c r="A24" s="214" t="s">
        <v>97</v>
      </c>
      <c r="B24" s="215"/>
      <c r="C24" s="215"/>
      <c r="D24" s="216"/>
      <c r="E24" s="86">
        <v>24.26</v>
      </c>
      <c r="F24" s="193" t="s">
        <v>178</v>
      </c>
      <c r="G24" s="1"/>
      <c r="H24" s="202"/>
      <c r="I24" s="202"/>
      <c r="J24" s="202"/>
      <c r="K24" s="202"/>
      <c r="L24" s="202"/>
    </row>
    <row r="25" spans="1:12" ht="35.25" customHeight="1" x14ac:dyDescent="0.25">
      <c r="A25" s="199" t="s">
        <v>98</v>
      </c>
      <c r="B25" s="200"/>
      <c r="C25" s="200"/>
      <c r="D25" s="201"/>
      <c r="E25" s="87" t="s">
        <v>307</v>
      </c>
      <c r="F25" s="193" t="s">
        <v>178</v>
      </c>
      <c r="G25" s="1"/>
      <c r="H25" s="202"/>
      <c r="I25" s="202"/>
      <c r="J25" s="202"/>
      <c r="K25" s="202"/>
      <c r="L25" s="202"/>
    </row>
    <row r="26" spans="1:12" ht="24.75" customHeight="1" x14ac:dyDescent="0.25">
      <c r="A26" s="199" t="s">
        <v>137</v>
      </c>
      <c r="B26" s="200"/>
      <c r="C26" s="200"/>
      <c r="D26" s="201"/>
      <c r="E26" s="87" t="s">
        <v>308</v>
      </c>
      <c r="F26" s="193"/>
      <c r="G26" s="1"/>
      <c r="H26" s="220" t="s">
        <v>311</v>
      </c>
      <c r="I26" s="202"/>
      <c r="J26" s="202"/>
      <c r="K26" s="202"/>
      <c r="L26" s="202"/>
    </row>
    <row r="27" spans="1:12" ht="27" customHeight="1" x14ac:dyDescent="0.25">
      <c r="A27" s="209" t="s">
        <v>71</v>
      </c>
      <c r="B27" s="210"/>
      <c r="C27" s="210"/>
      <c r="D27" s="211"/>
      <c r="E27" s="196" t="s">
        <v>309</v>
      </c>
      <c r="F27" s="193" t="s">
        <v>178</v>
      </c>
      <c r="G27" s="1"/>
      <c r="H27" s="202"/>
      <c r="I27" s="202"/>
      <c r="J27" s="202"/>
      <c r="K27" s="202"/>
      <c r="L27" s="202"/>
    </row>
    <row r="28" spans="1:12" ht="20.25" customHeight="1" x14ac:dyDescent="0.25">
      <c r="A28" s="209" t="s">
        <v>92</v>
      </c>
      <c r="B28" s="210"/>
      <c r="C28" s="210"/>
      <c r="D28" s="211"/>
      <c r="E28" s="88"/>
      <c r="F28" s="193"/>
      <c r="G28" s="1"/>
      <c r="H28" s="217" t="s">
        <v>310</v>
      </c>
      <c r="I28" s="218"/>
      <c r="J28" s="218"/>
      <c r="K28" s="218"/>
      <c r="L28" s="219"/>
    </row>
    <row r="29" spans="1:12" ht="28.5" customHeight="1" x14ac:dyDescent="0.25">
      <c r="A29" s="209" t="s">
        <v>138</v>
      </c>
      <c r="B29" s="210"/>
      <c r="C29" s="210"/>
      <c r="D29" s="211"/>
      <c r="E29" s="88">
        <v>10</v>
      </c>
      <c r="F29" s="193" t="s">
        <v>178</v>
      </c>
      <c r="G29" s="1"/>
      <c r="H29" s="220"/>
      <c r="I29" s="220"/>
      <c r="J29" s="220"/>
      <c r="K29" s="220"/>
      <c r="L29" s="220"/>
    </row>
    <row r="30" spans="1:12" ht="28.5" customHeight="1" x14ac:dyDescent="0.25">
      <c r="A30" s="209" t="s">
        <v>95</v>
      </c>
      <c r="B30" s="210"/>
      <c r="C30" s="210"/>
      <c r="D30" s="211"/>
      <c r="E30" s="88"/>
      <c r="F30" s="1"/>
      <c r="G30" s="1"/>
      <c r="H30" s="217" t="s">
        <v>310</v>
      </c>
      <c r="I30" s="218"/>
      <c r="J30" s="218"/>
      <c r="K30" s="218"/>
      <c r="L30" s="219"/>
    </row>
    <row r="31" spans="1:12" ht="15.75" customHeight="1" x14ac:dyDescent="0.25">
      <c r="A31" s="199" t="s">
        <v>72</v>
      </c>
      <c r="B31" s="200"/>
      <c r="C31" s="200"/>
      <c r="D31" s="201"/>
      <c r="E31" s="87">
        <v>4</v>
      </c>
      <c r="F31" s="193" t="s">
        <v>178</v>
      </c>
      <c r="G31" s="1"/>
      <c r="H31" s="220" t="s">
        <v>310</v>
      </c>
      <c r="I31" s="220"/>
      <c r="J31" s="220"/>
      <c r="K31" s="220"/>
      <c r="L31" s="220"/>
    </row>
    <row r="32" spans="1:12" ht="19.5" customHeight="1" x14ac:dyDescent="0.25">
      <c r="A32" s="199" t="s">
        <v>73</v>
      </c>
      <c r="B32" s="200"/>
      <c r="C32" s="200"/>
      <c r="D32" s="201"/>
      <c r="E32" s="87">
        <v>8</v>
      </c>
      <c r="F32" s="193" t="s">
        <v>178</v>
      </c>
      <c r="G32" s="1"/>
      <c r="H32" s="202"/>
      <c r="I32" s="202"/>
      <c r="J32" s="202"/>
      <c r="K32" s="202"/>
      <c r="L32" s="202"/>
    </row>
    <row r="33" spans="1:12" ht="27.75" customHeight="1" x14ac:dyDescent="0.25">
      <c r="A33" s="199" t="s">
        <v>74</v>
      </c>
      <c r="B33" s="200"/>
      <c r="C33" s="200"/>
      <c r="D33" s="201"/>
      <c r="E33" s="87">
        <v>7</v>
      </c>
      <c r="F33" s="193" t="s">
        <v>178</v>
      </c>
      <c r="G33" s="1"/>
      <c r="H33" s="202"/>
      <c r="I33" s="202"/>
      <c r="J33" s="202"/>
      <c r="K33" s="202"/>
      <c r="L33" s="202"/>
    </row>
    <row r="34" spans="1:12" ht="61.5" customHeight="1" x14ac:dyDescent="0.25">
      <c r="A34" s="199" t="s">
        <v>75</v>
      </c>
      <c r="B34" s="200"/>
      <c r="C34" s="200"/>
      <c r="D34" s="201"/>
      <c r="E34" s="197" t="s">
        <v>312</v>
      </c>
      <c r="F34" s="193" t="s">
        <v>178</v>
      </c>
      <c r="G34" s="1"/>
      <c r="H34" s="202"/>
      <c r="I34" s="202"/>
      <c r="J34" s="202"/>
      <c r="K34" s="202"/>
      <c r="L34" s="202"/>
    </row>
    <row r="35" spans="1:12" ht="17.25" customHeight="1" x14ac:dyDescent="0.25">
      <c r="A35" s="199" t="s">
        <v>76</v>
      </c>
      <c r="B35" s="200"/>
      <c r="C35" s="200"/>
      <c r="D35" s="201"/>
      <c r="E35" s="87">
        <v>4</v>
      </c>
      <c r="F35" s="193" t="s">
        <v>178</v>
      </c>
      <c r="G35" s="1"/>
      <c r="H35" s="202"/>
      <c r="I35" s="202"/>
      <c r="J35" s="202"/>
      <c r="K35" s="202"/>
      <c r="L35" s="202"/>
    </row>
    <row r="36" spans="1:12" ht="24" customHeight="1" x14ac:dyDescent="0.25">
      <c r="A36" s="206" t="s">
        <v>94</v>
      </c>
      <c r="B36" s="207"/>
      <c r="C36" s="207"/>
      <c r="D36" s="208"/>
      <c r="E36" s="197"/>
      <c r="F36" s="1"/>
      <c r="G36" s="1"/>
      <c r="H36" s="280" t="s">
        <v>317</v>
      </c>
      <c r="I36" s="204"/>
      <c r="J36" s="204"/>
      <c r="K36" s="204"/>
      <c r="L36" s="205"/>
    </row>
    <row r="37" spans="1:12" ht="24" customHeight="1" x14ac:dyDescent="0.25">
      <c r="A37" s="199" t="s">
        <v>99</v>
      </c>
      <c r="B37" s="200"/>
      <c r="C37" s="200"/>
      <c r="D37" s="201"/>
      <c r="E37" s="198" t="s">
        <v>313</v>
      </c>
      <c r="F37" s="193" t="s">
        <v>178</v>
      </c>
      <c r="G37" s="1"/>
      <c r="H37" s="203"/>
      <c r="I37" s="204"/>
      <c r="J37" s="204"/>
      <c r="K37" s="204"/>
      <c r="L37" s="205"/>
    </row>
    <row r="38" spans="1:12" ht="28.5" customHeight="1" x14ac:dyDescent="0.25">
      <c r="A38" s="199" t="s">
        <v>100</v>
      </c>
      <c r="B38" s="200"/>
      <c r="C38" s="200"/>
      <c r="D38" s="201"/>
      <c r="E38" s="89"/>
      <c r="F38" s="1"/>
      <c r="G38" s="1"/>
      <c r="H38" s="220" t="s">
        <v>310</v>
      </c>
      <c r="I38" s="202"/>
      <c r="J38" s="202"/>
      <c r="K38" s="202"/>
      <c r="L38" s="202"/>
    </row>
    <row r="41" spans="1:12" x14ac:dyDescent="0.25">
      <c r="A41" s="212" t="s">
        <v>96</v>
      </c>
      <c r="B41" s="212"/>
      <c r="C41" s="212"/>
      <c r="D41" s="212"/>
      <c r="E41" s="212"/>
      <c r="F41" s="212"/>
      <c r="G41" s="212"/>
      <c r="H41" s="212"/>
      <c r="I41" s="212"/>
      <c r="J41" s="212"/>
      <c r="K41" s="212"/>
      <c r="L41" s="212"/>
    </row>
    <row r="43" spans="1:12" ht="15" customHeight="1" x14ac:dyDescent="0.25">
      <c r="A43" s="213" t="s">
        <v>67</v>
      </c>
      <c r="B43" s="213"/>
      <c r="C43" s="213"/>
      <c r="D43" s="213"/>
      <c r="E43" s="85" t="s">
        <v>68</v>
      </c>
      <c r="F43" s="92" t="s">
        <v>69</v>
      </c>
      <c r="G43" s="92" t="s">
        <v>70</v>
      </c>
      <c r="H43" s="213" t="s">
        <v>3</v>
      </c>
      <c r="I43" s="213"/>
      <c r="J43" s="213"/>
      <c r="K43" s="213"/>
      <c r="L43" s="213"/>
    </row>
    <row r="44" spans="1:12" ht="30" customHeight="1" x14ac:dyDescent="0.25">
      <c r="A44" s="214" t="s">
        <v>97</v>
      </c>
      <c r="B44" s="215"/>
      <c r="C44" s="215"/>
      <c r="D44" s="216"/>
      <c r="E44" s="86"/>
      <c r="F44" s="1"/>
      <c r="G44" s="1"/>
      <c r="H44" s="202"/>
      <c r="I44" s="202"/>
      <c r="J44" s="202"/>
      <c r="K44" s="202"/>
      <c r="L44" s="202"/>
    </row>
    <row r="45" spans="1:12" ht="15" customHeight="1" x14ac:dyDescent="0.25">
      <c r="A45" s="199" t="s">
        <v>98</v>
      </c>
      <c r="B45" s="200"/>
      <c r="C45" s="200"/>
      <c r="D45" s="201"/>
      <c r="E45" s="87"/>
      <c r="F45" s="1"/>
      <c r="G45" s="1"/>
      <c r="H45" s="202"/>
      <c r="I45" s="202"/>
      <c r="J45" s="202"/>
      <c r="K45" s="202"/>
      <c r="L45" s="202"/>
    </row>
    <row r="46" spans="1:12" ht="15" customHeight="1" x14ac:dyDescent="0.25">
      <c r="A46" s="199" t="s">
        <v>137</v>
      </c>
      <c r="B46" s="200"/>
      <c r="C46" s="200"/>
      <c r="D46" s="201"/>
      <c r="E46" s="87"/>
      <c r="F46" s="1"/>
      <c r="G46" s="1"/>
      <c r="H46" s="202"/>
      <c r="I46" s="202"/>
      <c r="J46" s="202"/>
      <c r="K46" s="202"/>
      <c r="L46" s="202"/>
    </row>
    <row r="47" spans="1:12" ht="15" customHeight="1" x14ac:dyDescent="0.25">
      <c r="A47" s="209" t="s">
        <v>71</v>
      </c>
      <c r="B47" s="210"/>
      <c r="C47" s="210"/>
      <c r="D47" s="211"/>
      <c r="E47" s="88"/>
      <c r="F47" s="1"/>
      <c r="G47" s="1"/>
      <c r="H47" s="202"/>
      <c r="I47" s="202"/>
      <c r="J47" s="202"/>
      <c r="K47" s="202"/>
      <c r="L47" s="202"/>
    </row>
    <row r="48" spans="1:12" ht="15" customHeight="1" x14ac:dyDescent="0.25">
      <c r="A48" s="209" t="s">
        <v>92</v>
      </c>
      <c r="B48" s="210"/>
      <c r="C48" s="210"/>
      <c r="D48" s="211"/>
      <c r="E48" s="88"/>
      <c r="F48" s="1"/>
      <c r="G48" s="1"/>
      <c r="H48" s="203"/>
      <c r="I48" s="204"/>
      <c r="J48" s="204"/>
      <c r="K48" s="204"/>
      <c r="L48" s="205"/>
    </row>
    <row r="49" spans="1:12" ht="37.5" customHeight="1" x14ac:dyDescent="0.25">
      <c r="A49" s="209" t="s">
        <v>138</v>
      </c>
      <c r="B49" s="210"/>
      <c r="C49" s="210"/>
      <c r="D49" s="211"/>
      <c r="E49" s="88"/>
      <c r="F49" s="1"/>
      <c r="G49" s="1"/>
      <c r="H49" s="202"/>
      <c r="I49" s="202"/>
      <c r="J49" s="202"/>
      <c r="K49" s="202"/>
      <c r="L49" s="202"/>
    </row>
    <row r="50" spans="1:12" ht="15" customHeight="1" x14ac:dyDescent="0.25">
      <c r="A50" s="209" t="s">
        <v>95</v>
      </c>
      <c r="B50" s="210"/>
      <c r="C50" s="210"/>
      <c r="D50" s="211"/>
      <c r="E50" s="88"/>
      <c r="F50" s="1"/>
      <c r="G50" s="1"/>
      <c r="H50" s="203"/>
      <c r="I50" s="204"/>
      <c r="J50" s="204"/>
      <c r="K50" s="204"/>
      <c r="L50" s="205"/>
    </row>
    <row r="51" spans="1:12" ht="15" customHeight="1" x14ac:dyDescent="0.25">
      <c r="A51" s="199" t="s">
        <v>72</v>
      </c>
      <c r="B51" s="200"/>
      <c r="C51" s="200"/>
      <c r="D51" s="201"/>
      <c r="E51" s="87"/>
      <c r="F51" s="1"/>
      <c r="G51" s="1"/>
      <c r="H51" s="202"/>
      <c r="I51" s="202"/>
      <c r="J51" s="202"/>
      <c r="K51" s="202"/>
      <c r="L51" s="202"/>
    </row>
    <row r="52" spans="1:12" ht="15" customHeight="1" x14ac:dyDescent="0.25">
      <c r="A52" s="199" t="s">
        <v>73</v>
      </c>
      <c r="B52" s="200"/>
      <c r="C52" s="200"/>
      <c r="D52" s="201"/>
      <c r="E52" s="87"/>
      <c r="F52" s="1"/>
      <c r="G52" s="1"/>
      <c r="H52" s="202"/>
      <c r="I52" s="202"/>
      <c r="J52" s="202"/>
      <c r="K52" s="202"/>
      <c r="L52" s="202"/>
    </row>
    <row r="53" spans="1:12" ht="15" customHeight="1" x14ac:dyDescent="0.25">
      <c r="A53" s="199" t="s">
        <v>74</v>
      </c>
      <c r="B53" s="200"/>
      <c r="C53" s="200"/>
      <c r="D53" s="201"/>
      <c r="E53" s="87"/>
      <c r="F53" s="1"/>
      <c r="G53" s="1"/>
      <c r="H53" s="202"/>
      <c r="I53" s="202"/>
      <c r="J53" s="202"/>
      <c r="K53" s="202"/>
      <c r="L53" s="202"/>
    </row>
    <row r="54" spans="1:12" ht="15" customHeight="1" x14ac:dyDescent="0.25">
      <c r="A54" s="199" t="s">
        <v>75</v>
      </c>
      <c r="B54" s="200"/>
      <c r="C54" s="200"/>
      <c r="D54" s="201"/>
      <c r="E54" s="87"/>
      <c r="F54" s="1"/>
      <c r="G54" s="1"/>
      <c r="H54" s="202"/>
      <c r="I54" s="202"/>
      <c r="J54" s="202"/>
      <c r="K54" s="202"/>
      <c r="L54" s="202"/>
    </row>
    <row r="55" spans="1:12" ht="15" customHeight="1" x14ac:dyDescent="0.25">
      <c r="A55" s="199" t="s">
        <v>76</v>
      </c>
      <c r="B55" s="200"/>
      <c r="C55" s="200"/>
      <c r="D55" s="201"/>
      <c r="E55" s="87"/>
      <c r="F55" s="1"/>
      <c r="G55" s="1"/>
      <c r="H55" s="202"/>
      <c r="I55" s="202"/>
      <c r="J55" s="202"/>
      <c r="K55" s="202"/>
      <c r="L55" s="202"/>
    </row>
    <row r="56" spans="1:12" ht="15" customHeight="1" x14ac:dyDescent="0.25">
      <c r="A56" s="206" t="s">
        <v>94</v>
      </c>
      <c r="B56" s="207"/>
      <c r="C56" s="207"/>
      <c r="D56" s="208"/>
      <c r="E56" s="87"/>
      <c r="F56" s="1"/>
      <c r="G56" s="1"/>
      <c r="H56" s="203"/>
      <c r="I56" s="204"/>
      <c r="J56" s="204"/>
      <c r="K56" s="204"/>
      <c r="L56" s="205"/>
    </row>
    <row r="57" spans="1:12" ht="15" customHeight="1" x14ac:dyDescent="0.25">
      <c r="A57" s="199" t="s">
        <v>99</v>
      </c>
      <c r="B57" s="200"/>
      <c r="C57" s="200"/>
      <c r="D57" s="201"/>
      <c r="E57" s="87"/>
      <c r="F57" s="1"/>
      <c r="G57" s="1"/>
      <c r="H57" s="203"/>
      <c r="I57" s="204"/>
      <c r="J57" s="204"/>
      <c r="K57" s="204"/>
      <c r="L57" s="205"/>
    </row>
    <row r="58" spans="1:12" ht="15" customHeight="1" x14ac:dyDescent="0.25">
      <c r="A58" s="199" t="s">
        <v>100</v>
      </c>
      <c r="B58" s="200"/>
      <c r="C58" s="200"/>
      <c r="D58" s="201"/>
      <c r="E58" s="89"/>
      <c r="F58" s="1"/>
      <c r="G58" s="1"/>
      <c r="H58" s="202"/>
      <c r="I58" s="202"/>
      <c r="J58" s="202"/>
      <c r="K58" s="202"/>
      <c r="L58" s="202"/>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opLeftCell="B19" zoomScale="70" zoomScaleNormal="70" workbookViewId="0">
      <selection activeCell="F33" sqref="F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42.140625" style="9" customWidth="1"/>
    <col min="13" max="13" width="18.7109375" style="9" customWidth="1"/>
    <col min="14" max="14" width="22.140625" style="9" customWidth="1"/>
    <col min="15" max="15" width="26.140625" style="9" customWidth="1"/>
    <col min="16" max="16" width="65.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11" t="s">
        <v>4</v>
      </c>
      <c r="C6" s="239" t="s">
        <v>242</v>
      </c>
      <c r="D6" s="239"/>
      <c r="E6" s="239"/>
      <c r="F6" s="239"/>
      <c r="G6" s="239"/>
      <c r="H6" s="239"/>
      <c r="I6" s="239"/>
      <c r="J6" s="239"/>
      <c r="K6" s="239"/>
      <c r="L6" s="239"/>
      <c r="M6" s="239"/>
      <c r="N6" s="240"/>
    </row>
    <row r="7" spans="2:16" ht="16.5" thickBot="1" x14ac:dyDescent="0.3">
      <c r="B7" s="12" t="s">
        <v>5</v>
      </c>
      <c r="C7" s="239"/>
      <c r="D7" s="239"/>
      <c r="E7" s="239"/>
      <c r="F7" s="239"/>
      <c r="G7" s="239"/>
      <c r="H7" s="239"/>
      <c r="I7" s="239"/>
      <c r="J7" s="239"/>
      <c r="K7" s="239"/>
      <c r="L7" s="239"/>
      <c r="M7" s="239"/>
      <c r="N7" s="240"/>
    </row>
    <row r="8" spans="2:16" ht="16.5" thickBot="1" x14ac:dyDescent="0.3">
      <c r="B8" s="12" t="s">
        <v>6</v>
      </c>
      <c r="C8" s="239"/>
      <c r="D8" s="239"/>
      <c r="E8" s="239"/>
      <c r="F8" s="239"/>
      <c r="G8" s="239"/>
      <c r="H8" s="239"/>
      <c r="I8" s="239"/>
      <c r="J8" s="239"/>
      <c r="K8" s="239"/>
      <c r="L8" s="239"/>
      <c r="M8" s="239"/>
      <c r="N8" s="240"/>
    </row>
    <row r="9" spans="2:16" ht="16.5" thickBot="1" x14ac:dyDescent="0.3">
      <c r="B9" s="12" t="s">
        <v>7</v>
      </c>
      <c r="C9" s="239"/>
      <c r="D9" s="239"/>
      <c r="E9" s="239"/>
      <c r="F9" s="239"/>
      <c r="G9" s="239"/>
      <c r="H9" s="239"/>
      <c r="I9" s="239"/>
      <c r="J9" s="239"/>
      <c r="K9" s="239"/>
      <c r="L9" s="239"/>
      <c r="M9" s="239"/>
      <c r="N9" s="240"/>
    </row>
    <row r="10" spans="2:16" ht="16.5" thickBot="1" x14ac:dyDescent="0.3">
      <c r="B10" s="12" t="s">
        <v>8</v>
      </c>
      <c r="C10" s="241"/>
      <c r="D10" s="241"/>
      <c r="E10" s="24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4" t="s">
        <v>101</v>
      </c>
      <c r="C14" s="254"/>
      <c r="D14" s="53" t="s">
        <v>12</v>
      </c>
      <c r="E14" s="53" t="s">
        <v>13</v>
      </c>
      <c r="F14" s="53" t="s">
        <v>29</v>
      </c>
      <c r="G14" s="94"/>
      <c r="I14" s="38"/>
      <c r="J14" s="38"/>
      <c r="K14" s="38"/>
      <c r="L14" s="38"/>
      <c r="M14" s="38"/>
      <c r="N14" s="21"/>
    </row>
    <row r="15" spans="2:16" x14ac:dyDescent="0.25">
      <c r="B15" s="254"/>
      <c r="C15" s="254"/>
      <c r="D15" s="53">
        <v>20</v>
      </c>
      <c r="E15" s="36">
        <v>741339755</v>
      </c>
      <c r="F15" s="175">
        <v>355</v>
      </c>
      <c r="G15" s="95"/>
      <c r="I15" s="39"/>
      <c r="J15" s="39"/>
      <c r="K15" s="39"/>
      <c r="L15" s="39"/>
      <c r="M15" s="39"/>
      <c r="N15" s="21"/>
    </row>
    <row r="16" spans="2:16" x14ac:dyDescent="0.25">
      <c r="B16" s="254"/>
      <c r="C16" s="254"/>
      <c r="D16" s="53"/>
      <c r="E16" s="36"/>
      <c r="F16" s="175"/>
      <c r="G16" s="95"/>
      <c r="I16" s="39"/>
      <c r="J16" s="39"/>
      <c r="K16" s="39"/>
      <c r="L16" s="39"/>
      <c r="M16" s="39"/>
      <c r="N16" s="21"/>
    </row>
    <row r="17" spans="1:14" x14ac:dyDescent="0.25">
      <c r="B17" s="254"/>
      <c r="C17" s="254"/>
      <c r="D17" s="53"/>
      <c r="E17" s="36"/>
      <c r="F17" s="175"/>
      <c r="G17" s="95"/>
      <c r="I17" s="39"/>
      <c r="J17" s="39"/>
      <c r="K17" s="39"/>
      <c r="L17" s="39"/>
      <c r="M17" s="39"/>
      <c r="N17" s="21"/>
    </row>
    <row r="18" spans="1:14" x14ac:dyDescent="0.25">
      <c r="B18" s="254"/>
      <c r="C18" s="254"/>
      <c r="D18" s="53"/>
      <c r="E18" s="37"/>
      <c r="F18" s="175"/>
      <c r="G18" s="95"/>
      <c r="H18" s="22"/>
      <c r="I18" s="39"/>
      <c r="J18" s="39"/>
      <c r="K18" s="39"/>
      <c r="L18" s="39"/>
      <c r="M18" s="39"/>
      <c r="N18" s="20"/>
    </row>
    <row r="19" spans="1:14" x14ac:dyDescent="0.25">
      <c r="B19" s="254"/>
      <c r="C19" s="254"/>
      <c r="D19" s="53"/>
      <c r="E19" s="37"/>
      <c r="F19" s="175"/>
      <c r="G19" s="95"/>
      <c r="H19" s="22"/>
      <c r="I19" s="41"/>
      <c r="J19" s="41"/>
      <c r="K19" s="41"/>
      <c r="L19" s="41"/>
      <c r="M19" s="41"/>
      <c r="N19" s="20"/>
    </row>
    <row r="20" spans="1:14" x14ac:dyDescent="0.25">
      <c r="B20" s="254"/>
      <c r="C20" s="254"/>
      <c r="D20" s="53"/>
      <c r="E20" s="37"/>
      <c r="F20" s="175"/>
      <c r="G20" s="95"/>
      <c r="H20" s="22"/>
      <c r="I20" s="8"/>
      <c r="J20" s="8"/>
      <c r="K20" s="8"/>
      <c r="L20" s="8"/>
      <c r="M20" s="8"/>
      <c r="N20" s="20"/>
    </row>
    <row r="21" spans="1:14" x14ac:dyDescent="0.25">
      <c r="B21" s="254"/>
      <c r="C21" s="254"/>
      <c r="D21" s="53"/>
      <c r="E21" s="37"/>
      <c r="F21" s="175"/>
      <c r="G21" s="95"/>
      <c r="H21" s="22"/>
      <c r="I21" s="8"/>
      <c r="J21" s="8"/>
      <c r="K21" s="8"/>
      <c r="L21" s="8"/>
      <c r="M21" s="8"/>
      <c r="N21" s="20"/>
    </row>
    <row r="22" spans="1:14" ht="15.75" thickBot="1" x14ac:dyDescent="0.3">
      <c r="B22" s="237" t="s">
        <v>14</v>
      </c>
      <c r="C22" s="238"/>
      <c r="D22" s="53"/>
      <c r="E22" s="65"/>
      <c r="F22" s="175"/>
      <c r="G22" s="95"/>
      <c r="H22" s="22"/>
      <c r="I22" s="8"/>
      <c r="J22" s="8"/>
      <c r="K22" s="8"/>
      <c r="L22" s="8"/>
      <c r="M22" s="8"/>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284</v>
      </c>
      <c r="D24" s="42"/>
      <c r="E24" s="45">
        <f>E15</f>
        <v>741339755</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69" t="s">
        <v>178</v>
      </c>
      <c r="D30" s="123"/>
      <c r="E30" s="106"/>
      <c r="F30" s="106"/>
      <c r="G30" s="106"/>
      <c r="H30" s="106"/>
      <c r="I30" s="109"/>
      <c r="J30" s="109"/>
      <c r="K30" s="109"/>
      <c r="L30" s="109"/>
      <c r="M30" s="109"/>
      <c r="N30" s="110"/>
    </row>
    <row r="31" spans="1:14" x14ac:dyDescent="0.25">
      <c r="A31" s="101"/>
      <c r="B31" s="123" t="s">
        <v>143</v>
      </c>
      <c r="C31" s="169" t="s">
        <v>178</v>
      </c>
      <c r="D31" s="123"/>
      <c r="E31" s="106"/>
      <c r="F31" s="106"/>
      <c r="G31" s="106"/>
      <c r="H31" s="106"/>
      <c r="I31" s="109"/>
      <c r="J31" s="109"/>
      <c r="K31" s="109"/>
      <c r="L31" s="109"/>
      <c r="M31" s="109"/>
      <c r="N31" s="110"/>
    </row>
    <row r="32" spans="1:14" x14ac:dyDescent="0.25">
      <c r="A32" s="101"/>
      <c r="B32" s="123" t="s">
        <v>144</v>
      </c>
      <c r="C32" s="123"/>
      <c r="D32" s="164" t="s">
        <v>178</v>
      </c>
      <c r="E32" s="106"/>
      <c r="F32" s="106"/>
      <c r="G32" s="106"/>
      <c r="H32" s="106"/>
      <c r="I32" s="109"/>
      <c r="J32" s="109"/>
      <c r="K32" s="109"/>
      <c r="L32" s="109"/>
      <c r="M32" s="109"/>
      <c r="N32" s="110"/>
    </row>
    <row r="33" spans="1:17" x14ac:dyDescent="0.25">
      <c r="A33" s="101"/>
      <c r="B33" s="123" t="s">
        <v>145</v>
      </c>
      <c r="C33" s="123"/>
      <c r="D33" s="195" t="s">
        <v>178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25">
        <v>0</v>
      </c>
      <c r="E40" s="243">
        <f>+D40+D41</f>
        <v>50</v>
      </c>
      <c r="F40" s="106"/>
      <c r="G40" s="106"/>
      <c r="H40" s="106"/>
      <c r="I40" s="109"/>
      <c r="J40" s="109"/>
      <c r="K40" s="109"/>
      <c r="L40" s="109"/>
      <c r="M40" s="109"/>
      <c r="N40" s="110"/>
    </row>
    <row r="41" spans="1:17" ht="42.75" x14ac:dyDescent="0.25">
      <c r="A41" s="101"/>
      <c r="B41" s="107" t="s">
        <v>148</v>
      </c>
      <c r="C41" s="108">
        <v>60</v>
      </c>
      <c r="D41" s="125">
        <v>50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32" t="s">
        <v>35</v>
      </c>
      <c r="N45" s="232"/>
    </row>
    <row r="46" spans="1:17" x14ac:dyDescent="0.25">
      <c r="B46" s="67" t="s">
        <v>30</v>
      </c>
      <c r="M46" s="66"/>
      <c r="N46" s="66"/>
    </row>
    <row r="47" spans="1:17" ht="15.75" thickBot="1" x14ac:dyDescent="0.3">
      <c r="M47" s="66"/>
      <c r="N47" s="66"/>
    </row>
    <row r="48" spans="1:17" s="8" customFormat="1" ht="109.5" customHeight="1" x14ac:dyDescent="0.25">
      <c r="B48" s="120" t="s">
        <v>149</v>
      </c>
      <c r="C48" s="120" t="s">
        <v>150</v>
      </c>
      <c r="D48" s="120" t="s">
        <v>151</v>
      </c>
      <c r="E48" s="55" t="s">
        <v>45</v>
      </c>
      <c r="F48" s="55" t="s">
        <v>22</v>
      </c>
      <c r="G48" s="55" t="s">
        <v>103</v>
      </c>
      <c r="H48" s="55" t="s">
        <v>17</v>
      </c>
      <c r="I48" s="55" t="s">
        <v>10</v>
      </c>
      <c r="J48" s="55" t="s">
        <v>31</v>
      </c>
      <c r="K48" s="55" t="s">
        <v>61</v>
      </c>
      <c r="L48" s="55" t="s">
        <v>20</v>
      </c>
      <c r="M48" s="105" t="s">
        <v>26</v>
      </c>
      <c r="N48" s="120" t="s">
        <v>152</v>
      </c>
      <c r="O48" s="55" t="s">
        <v>36</v>
      </c>
      <c r="P48" s="56" t="s">
        <v>11</v>
      </c>
      <c r="Q48" s="56" t="s">
        <v>19</v>
      </c>
    </row>
    <row r="49" spans="1:26" s="29" customFormat="1" ht="60" x14ac:dyDescent="0.25">
      <c r="A49" s="47">
        <v>1</v>
      </c>
      <c r="B49" s="48" t="s">
        <v>242</v>
      </c>
      <c r="C49" s="49" t="s">
        <v>242</v>
      </c>
      <c r="D49" s="48" t="s">
        <v>243</v>
      </c>
      <c r="E49" s="176" t="s">
        <v>246</v>
      </c>
      <c r="F49" s="25" t="s">
        <v>140</v>
      </c>
      <c r="G49" s="151"/>
      <c r="H49" s="52">
        <v>40132</v>
      </c>
      <c r="I49" s="26">
        <v>40543</v>
      </c>
      <c r="J49" s="26"/>
      <c r="K49" s="26" t="s">
        <v>244</v>
      </c>
      <c r="L49" s="26"/>
      <c r="M49" s="104">
        <v>1200</v>
      </c>
      <c r="N49" s="104">
        <f>+M49*G49</f>
        <v>0</v>
      </c>
      <c r="O49" s="27">
        <v>244736056</v>
      </c>
      <c r="P49" s="27">
        <v>32</v>
      </c>
      <c r="Q49" s="152"/>
      <c r="R49" s="28"/>
      <c r="S49" s="28"/>
      <c r="T49" s="28"/>
      <c r="U49" s="28"/>
      <c r="V49" s="28"/>
      <c r="W49" s="28"/>
      <c r="X49" s="28"/>
      <c r="Y49" s="28"/>
      <c r="Z49" s="28"/>
    </row>
    <row r="50" spans="1:26" s="29" customFormat="1" ht="60" x14ac:dyDescent="0.25">
      <c r="A50" s="47">
        <f>+A49+1</f>
        <v>2</v>
      </c>
      <c r="B50" s="116" t="s">
        <v>242</v>
      </c>
      <c r="C50" s="117" t="s">
        <v>242</v>
      </c>
      <c r="D50" s="116" t="s">
        <v>248</v>
      </c>
      <c r="E50" s="24" t="s">
        <v>245</v>
      </c>
      <c r="F50" s="25" t="s">
        <v>140</v>
      </c>
      <c r="G50" s="25"/>
      <c r="H50" s="119">
        <v>41109</v>
      </c>
      <c r="I50" s="26">
        <v>41305</v>
      </c>
      <c r="J50" s="26"/>
      <c r="K50" s="26" t="s">
        <v>247</v>
      </c>
      <c r="L50" s="26"/>
      <c r="M50" s="104">
        <v>1200</v>
      </c>
      <c r="N50" s="104"/>
      <c r="O50" s="27">
        <v>623033731</v>
      </c>
      <c r="P50" s="27" t="s">
        <v>249</v>
      </c>
      <c r="Q50" s="152"/>
      <c r="R50" s="28"/>
      <c r="S50" s="28"/>
      <c r="T50" s="28"/>
      <c r="U50" s="28"/>
      <c r="V50" s="28"/>
      <c r="W50" s="28"/>
      <c r="X50" s="28"/>
      <c r="Y50" s="28"/>
      <c r="Z50" s="28"/>
    </row>
    <row r="51" spans="1:26" s="29" customFormat="1" ht="105" x14ac:dyDescent="0.25">
      <c r="A51" s="47">
        <f t="shared" ref="A51:A56" si="0">+A50+1</f>
        <v>3</v>
      </c>
      <c r="B51" s="116" t="s">
        <v>242</v>
      </c>
      <c r="C51" s="117" t="s">
        <v>242</v>
      </c>
      <c r="D51" s="116" t="s">
        <v>248</v>
      </c>
      <c r="E51" s="176" t="s">
        <v>250</v>
      </c>
      <c r="F51" s="25" t="s">
        <v>140</v>
      </c>
      <c r="G51" s="25"/>
      <c r="H51" s="119">
        <v>41255</v>
      </c>
      <c r="I51" s="26">
        <v>41912</v>
      </c>
      <c r="J51" s="26"/>
      <c r="K51" s="26" t="s">
        <v>262</v>
      </c>
      <c r="L51" s="26" t="s">
        <v>251</v>
      </c>
      <c r="M51" s="104">
        <v>1810</v>
      </c>
      <c r="N51" s="177"/>
      <c r="O51" s="27">
        <v>4881673890</v>
      </c>
      <c r="P51" s="27" t="s">
        <v>260</v>
      </c>
      <c r="Q51" s="152" t="s">
        <v>261</v>
      </c>
      <c r="R51" s="28"/>
      <c r="S51" s="28"/>
      <c r="T51" s="28"/>
      <c r="U51" s="28"/>
      <c r="V51" s="28"/>
      <c r="W51" s="28"/>
      <c r="X51" s="28"/>
      <c r="Y51" s="28"/>
      <c r="Z51" s="28"/>
    </row>
    <row r="52" spans="1:26" s="29" customFormat="1" ht="60" x14ac:dyDescent="0.25">
      <c r="A52" s="47">
        <f t="shared" si="0"/>
        <v>4</v>
      </c>
      <c r="B52" s="116" t="s">
        <v>242</v>
      </c>
      <c r="C52" s="117" t="s">
        <v>242</v>
      </c>
      <c r="D52" s="48" t="s">
        <v>248</v>
      </c>
      <c r="E52" s="176" t="s">
        <v>252</v>
      </c>
      <c r="F52" s="25" t="s">
        <v>140</v>
      </c>
      <c r="G52" s="25"/>
      <c r="H52" s="119">
        <v>41355</v>
      </c>
      <c r="I52" s="26">
        <v>41639</v>
      </c>
      <c r="J52" s="26"/>
      <c r="K52" s="26" t="s">
        <v>253</v>
      </c>
      <c r="L52" s="26"/>
      <c r="M52" s="104">
        <v>150</v>
      </c>
      <c r="N52" s="177"/>
      <c r="O52" s="27">
        <v>250081500</v>
      </c>
      <c r="P52" s="27" t="s">
        <v>254</v>
      </c>
      <c r="Q52" s="152"/>
      <c r="R52" s="28"/>
      <c r="S52" s="28"/>
      <c r="T52" s="28"/>
      <c r="U52" s="28"/>
      <c r="V52" s="28"/>
      <c r="W52" s="28"/>
      <c r="X52" s="28"/>
      <c r="Y52" s="28"/>
      <c r="Z52" s="28"/>
    </row>
    <row r="53" spans="1:26" s="29" customFormat="1" ht="60" x14ac:dyDescent="0.25">
      <c r="A53" s="47">
        <f t="shared" si="0"/>
        <v>5</v>
      </c>
      <c r="B53" s="116" t="s">
        <v>242</v>
      </c>
      <c r="C53" s="117" t="s">
        <v>242</v>
      </c>
      <c r="D53" s="116" t="s">
        <v>248</v>
      </c>
      <c r="E53" s="176" t="s">
        <v>255</v>
      </c>
      <c r="F53" s="25" t="s">
        <v>140</v>
      </c>
      <c r="G53" s="25"/>
      <c r="H53" s="119">
        <v>41649</v>
      </c>
      <c r="I53" s="26">
        <v>41851</v>
      </c>
      <c r="J53" s="26"/>
      <c r="K53" s="26"/>
      <c r="L53" s="26" t="s">
        <v>256</v>
      </c>
      <c r="M53" s="104">
        <v>150</v>
      </c>
      <c r="N53" s="104"/>
      <c r="O53" s="27">
        <v>166004025</v>
      </c>
      <c r="P53" s="27" t="s">
        <v>257</v>
      </c>
      <c r="Q53" s="152"/>
      <c r="R53" s="28"/>
      <c r="S53" s="28"/>
      <c r="T53" s="28"/>
      <c r="U53" s="28"/>
      <c r="V53" s="28"/>
      <c r="W53" s="28"/>
      <c r="X53" s="28"/>
      <c r="Y53" s="28"/>
      <c r="Z53" s="28"/>
    </row>
    <row r="54" spans="1:26" s="29" customFormat="1" ht="60" x14ac:dyDescent="0.25">
      <c r="A54" s="47">
        <f t="shared" si="0"/>
        <v>6</v>
      </c>
      <c r="B54" s="116" t="s">
        <v>242</v>
      </c>
      <c r="C54" s="117" t="s">
        <v>242</v>
      </c>
      <c r="D54" s="116" t="s">
        <v>248</v>
      </c>
      <c r="E54" s="176" t="s">
        <v>258</v>
      </c>
      <c r="F54" s="25" t="s">
        <v>140</v>
      </c>
      <c r="G54" s="25"/>
      <c r="H54" s="119">
        <v>41529</v>
      </c>
      <c r="I54" s="26">
        <v>41851</v>
      </c>
      <c r="J54" s="26"/>
      <c r="K54" s="26"/>
      <c r="L54" s="26" t="s">
        <v>259</v>
      </c>
      <c r="M54" s="104">
        <v>410</v>
      </c>
      <c r="N54" s="104"/>
      <c r="O54" s="27"/>
      <c r="P54" s="27"/>
      <c r="Q54" s="152"/>
      <c r="R54" s="28"/>
      <c r="S54" s="28"/>
      <c r="T54" s="28"/>
      <c r="U54" s="28"/>
      <c r="V54" s="28"/>
      <c r="W54" s="28"/>
      <c r="X54" s="28"/>
      <c r="Y54" s="28"/>
      <c r="Z54" s="28"/>
    </row>
    <row r="55" spans="1:26" s="29" customFormat="1" x14ac:dyDescent="0.25">
      <c r="A55" s="47">
        <f t="shared" si="0"/>
        <v>7</v>
      </c>
      <c r="B55" s="48"/>
      <c r="C55" s="49"/>
      <c r="D55" s="48"/>
      <c r="E55" s="176"/>
      <c r="F55" s="25"/>
      <c r="G55" s="25"/>
      <c r="H55" s="25"/>
      <c r="I55" s="26"/>
      <c r="J55" s="26"/>
      <c r="K55" s="26"/>
      <c r="L55" s="26"/>
      <c r="M55" s="104"/>
      <c r="N55" s="104"/>
      <c r="O55" s="27"/>
      <c r="P55" s="27"/>
      <c r="Q55" s="152"/>
      <c r="R55" s="28"/>
      <c r="S55" s="28"/>
      <c r="T55" s="28"/>
      <c r="U55" s="28"/>
      <c r="V55" s="28"/>
      <c r="W55" s="28"/>
      <c r="X55" s="28"/>
      <c r="Y55" s="28"/>
      <c r="Z55" s="28"/>
    </row>
    <row r="56" spans="1:26" s="29" customFormat="1" x14ac:dyDescent="0.25">
      <c r="A56" s="47">
        <f t="shared" si="0"/>
        <v>8</v>
      </c>
      <c r="B56" s="48"/>
      <c r="C56" s="49"/>
      <c r="D56" s="48"/>
      <c r="E56" s="176"/>
      <c r="F56" s="25"/>
      <c r="G56" s="25"/>
      <c r="H56" s="25"/>
      <c r="I56" s="26"/>
      <c r="J56" s="26"/>
      <c r="K56" s="26"/>
      <c r="L56" s="26"/>
      <c r="M56" s="104"/>
      <c r="N56" s="104"/>
      <c r="O56" s="27"/>
      <c r="P56" s="27"/>
      <c r="Q56" s="152"/>
      <c r="R56" s="28"/>
      <c r="S56" s="28"/>
      <c r="T56" s="28"/>
      <c r="U56" s="28"/>
      <c r="V56" s="28"/>
      <c r="W56" s="28"/>
      <c r="X56" s="28"/>
      <c r="Y56" s="28"/>
      <c r="Z56" s="28"/>
    </row>
    <row r="57" spans="1:26" s="29" customFormat="1" x14ac:dyDescent="0.25">
      <c r="A57" s="47"/>
      <c r="B57" s="50" t="s">
        <v>16</v>
      </c>
      <c r="C57" s="49"/>
      <c r="D57" s="48"/>
      <c r="E57" s="176"/>
      <c r="F57" s="25"/>
      <c r="G57" s="25"/>
      <c r="H57" s="25"/>
      <c r="I57" s="26"/>
      <c r="J57" s="26"/>
      <c r="K57" s="51" t="s">
        <v>263</v>
      </c>
      <c r="L57" s="51">
        <f t="shared" ref="L57:N57" si="1">SUM(L49:L56)</f>
        <v>0</v>
      </c>
      <c r="M57" s="150">
        <v>3570</v>
      </c>
      <c r="N57" s="51">
        <f t="shared" si="1"/>
        <v>0</v>
      </c>
      <c r="O57" s="27"/>
      <c r="P57" s="27"/>
      <c r="Q57" s="153"/>
    </row>
    <row r="58" spans="1:26" s="30" customFormat="1" x14ac:dyDescent="0.25">
      <c r="E58" s="31"/>
    </row>
    <row r="59" spans="1:26" s="30" customFormat="1" x14ac:dyDescent="0.25">
      <c r="B59" s="233" t="s">
        <v>28</v>
      </c>
      <c r="C59" s="233" t="s">
        <v>27</v>
      </c>
      <c r="D59" s="231" t="s">
        <v>34</v>
      </c>
      <c r="E59" s="231"/>
    </row>
    <row r="60" spans="1:26" s="30" customFormat="1" x14ac:dyDescent="0.25">
      <c r="B60" s="234"/>
      <c r="C60" s="234"/>
      <c r="D60" s="62" t="s">
        <v>23</v>
      </c>
      <c r="E60" s="63" t="s">
        <v>24</v>
      </c>
    </row>
    <row r="61" spans="1:26" s="30" customFormat="1" ht="30.6" customHeight="1" x14ac:dyDescent="0.25">
      <c r="B61" s="60" t="s">
        <v>21</v>
      </c>
      <c r="C61" s="61" t="str">
        <f>+K57</f>
        <v>29 MESES 8 DIAS</v>
      </c>
      <c r="D61" s="58" t="s">
        <v>178</v>
      </c>
      <c r="E61" s="59"/>
      <c r="F61" s="32"/>
      <c r="G61" s="32"/>
      <c r="H61" s="32"/>
      <c r="I61" s="32"/>
      <c r="J61" s="32"/>
      <c r="K61" s="32"/>
      <c r="L61" s="32"/>
      <c r="M61" s="32"/>
    </row>
    <row r="62" spans="1:26" s="30" customFormat="1" ht="30" customHeight="1" x14ac:dyDescent="0.25">
      <c r="B62" s="60" t="s">
        <v>25</v>
      </c>
      <c r="C62" s="61">
        <f>+M57</f>
        <v>3570</v>
      </c>
      <c r="D62" s="58" t="s">
        <v>178</v>
      </c>
      <c r="E62" s="59"/>
    </row>
    <row r="63" spans="1:26" s="30" customFormat="1" x14ac:dyDescent="0.25">
      <c r="B63" s="33"/>
      <c r="C63" s="253"/>
      <c r="D63" s="253"/>
      <c r="E63" s="253"/>
      <c r="F63" s="253"/>
      <c r="G63" s="253"/>
      <c r="H63" s="253"/>
      <c r="I63" s="253"/>
      <c r="J63" s="253"/>
      <c r="K63" s="253"/>
      <c r="L63" s="253"/>
      <c r="M63" s="253"/>
      <c r="N63" s="253"/>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2" t="s">
        <v>153</v>
      </c>
      <c r="C68" s="69" t="s">
        <v>2</v>
      </c>
      <c r="D68" s="69" t="s">
        <v>106</v>
      </c>
      <c r="E68" s="69" t="s">
        <v>105</v>
      </c>
      <c r="F68" s="69" t="s">
        <v>107</v>
      </c>
      <c r="G68" s="69" t="s">
        <v>108</v>
      </c>
      <c r="H68" s="69" t="s">
        <v>109</v>
      </c>
      <c r="I68" s="69" t="s">
        <v>110</v>
      </c>
      <c r="J68" s="69" t="s">
        <v>111</v>
      </c>
      <c r="K68" s="69" t="s">
        <v>112</v>
      </c>
      <c r="L68" s="69" t="s">
        <v>113</v>
      </c>
      <c r="M68" s="98" t="s">
        <v>114</v>
      </c>
      <c r="N68" s="98" t="s">
        <v>115</v>
      </c>
      <c r="O68" s="227" t="s">
        <v>3</v>
      </c>
      <c r="P68" s="229"/>
      <c r="Q68" s="69" t="s">
        <v>18</v>
      </c>
    </row>
    <row r="69" spans="2:17" x14ac:dyDescent="0.25">
      <c r="B69" s="171" t="s">
        <v>173</v>
      </c>
      <c r="C69" s="171" t="s">
        <v>174</v>
      </c>
      <c r="D69" s="5" t="s">
        <v>176</v>
      </c>
      <c r="E69" s="172">
        <v>200</v>
      </c>
      <c r="F69" s="4"/>
      <c r="G69" s="4"/>
      <c r="H69" s="4"/>
      <c r="I69" s="99" t="s">
        <v>141</v>
      </c>
      <c r="J69" s="99"/>
      <c r="K69" s="99"/>
      <c r="L69" s="99"/>
      <c r="M69" s="99"/>
      <c r="N69" s="99"/>
      <c r="O69" s="255" t="s">
        <v>177</v>
      </c>
      <c r="P69" s="256"/>
      <c r="Q69" s="64" t="s">
        <v>141</v>
      </c>
    </row>
    <row r="70" spans="2:17" x14ac:dyDescent="0.25">
      <c r="B70" s="171" t="s">
        <v>173</v>
      </c>
      <c r="C70" s="171" t="s">
        <v>175</v>
      </c>
      <c r="D70" s="5" t="s">
        <v>176</v>
      </c>
      <c r="E70" s="172">
        <v>155</v>
      </c>
      <c r="F70" s="4"/>
      <c r="G70" s="4"/>
      <c r="H70" s="4"/>
      <c r="I70" s="99" t="s">
        <v>141</v>
      </c>
      <c r="J70" s="99"/>
      <c r="K70" s="99"/>
      <c r="L70" s="99"/>
      <c r="M70" s="99"/>
      <c r="N70" s="99"/>
      <c r="O70" s="255" t="s">
        <v>177</v>
      </c>
      <c r="P70" s="256"/>
      <c r="Q70" s="64" t="s">
        <v>141</v>
      </c>
    </row>
    <row r="71" spans="2:17" x14ac:dyDescent="0.25">
      <c r="B71" s="3"/>
      <c r="C71" s="3"/>
      <c r="D71" s="5"/>
      <c r="E71" s="5"/>
      <c r="F71" s="4"/>
      <c r="G71" s="4"/>
      <c r="H71" s="4"/>
      <c r="I71" s="99"/>
      <c r="J71" s="99"/>
      <c r="K71" s="64"/>
      <c r="L71" s="64"/>
      <c r="M71" s="64"/>
      <c r="N71" s="64"/>
      <c r="O71" s="255"/>
      <c r="P71" s="256"/>
      <c r="Q71" s="64"/>
    </row>
    <row r="72" spans="2:17" x14ac:dyDescent="0.25">
      <c r="B72" s="3"/>
      <c r="C72" s="3"/>
      <c r="D72" s="5"/>
      <c r="E72" s="5"/>
      <c r="F72" s="4"/>
      <c r="G72" s="4"/>
      <c r="H72" s="4"/>
      <c r="I72" s="99"/>
      <c r="J72" s="99"/>
      <c r="K72" s="64"/>
      <c r="L72" s="64"/>
      <c r="M72" s="64"/>
      <c r="N72" s="64"/>
      <c r="O72" s="255"/>
      <c r="P72" s="256"/>
      <c r="Q72" s="64"/>
    </row>
    <row r="73" spans="2:17" x14ac:dyDescent="0.25">
      <c r="B73" s="3"/>
      <c r="C73" s="3"/>
      <c r="D73" s="5"/>
      <c r="E73" s="5"/>
      <c r="F73" s="4"/>
      <c r="G73" s="4"/>
      <c r="H73" s="4"/>
      <c r="I73" s="99"/>
      <c r="J73" s="99"/>
      <c r="K73" s="64"/>
      <c r="L73" s="64"/>
      <c r="M73" s="64"/>
      <c r="N73" s="64"/>
      <c r="O73" s="255"/>
      <c r="P73" s="256"/>
      <c r="Q73" s="64"/>
    </row>
    <row r="74" spans="2:17" x14ac:dyDescent="0.25">
      <c r="B74" s="3"/>
      <c r="C74" s="3"/>
      <c r="D74" s="5"/>
      <c r="E74" s="5"/>
      <c r="F74" s="4"/>
      <c r="G74" s="4"/>
      <c r="H74" s="4"/>
      <c r="I74" s="99"/>
      <c r="J74" s="99"/>
      <c r="K74" s="64"/>
      <c r="L74" s="64"/>
      <c r="M74" s="64"/>
      <c r="N74" s="64"/>
      <c r="O74" s="255"/>
      <c r="P74" s="256"/>
      <c r="Q74" s="64"/>
    </row>
    <row r="75" spans="2:17" x14ac:dyDescent="0.25">
      <c r="B75" s="64"/>
      <c r="C75" s="64"/>
      <c r="D75" s="64"/>
      <c r="E75" s="64"/>
      <c r="F75" s="64"/>
      <c r="G75" s="64"/>
      <c r="H75" s="64"/>
      <c r="I75" s="64"/>
      <c r="J75" s="64"/>
      <c r="K75" s="64"/>
      <c r="L75" s="64"/>
      <c r="M75" s="64"/>
      <c r="N75" s="64"/>
      <c r="O75" s="255"/>
      <c r="P75" s="256"/>
      <c r="Q75" s="6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6" spans="2:17" ht="76.5" customHeight="1" x14ac:dyDescent="0.25">
      <c r="B86" s="57" t="s">
        <v>0</v>
      </c>
      <c r="C86" s="57" t="s">
        <v>39</v>
      </c>
      <c r="D86" s="57" t="s">
        <v>40</v>
      </c>
      <c r="E86" s="57" t="s">
        <v>116</v>
      </c>
      <c r="F86" s="57" t="s">
        <v>118</v>
      </c>
      <c r="G86" s="57" t="s">
        <v>119</v>
      </c>
      <c r="H86" s="57" t="s">
        <v>120</v>
      </c>
      <c r="I86" s="57" t="s">
        <v>117</v>
      </c>
      <c r="J86" s="227" t="s">
        <v>121</v>
      </c>
      <c r="K86" s="228"/>
      <c r="L86" s="229"/>
      <c r="M86" s="57" t="s">
        <v>125</v>
      </c>
      <c r="N86" s="57" t="s">
        <v>41</v>
      </c>
      <c r="O86" s="57" t="s">
        <v>42</v>
      </c>
      <c r="P86" s="227" t="s">
        <v>3</v>
      </c>
      <c r="Q86" s="229"/>
    </row>
    <row r="87" spans="2:17" ht="60.75" customHeight="1" x14ac:dyDescent="0.25">
      <c r="B87" s="93" t="s">
        <v>43</v>
      </c>
      <c r="C87" s="180"/>
      <c r="D87" s="3"/>
      <c r="E87" s="3"/>
      <c r="F87" s="3"/>
      <c r="G87" s="3"/>
      <c r="H87" s="3"/>
      <c r="I87" s="5"/>
      <c r="J87" s="1"/>
      <c r="K87" s="100"/>
      <c r="L87" s="99"/>
      <c r="M87" s="64"/>
      <c r="N87" s="64"/>
      <c r="O87" s="64"/>
      <c r="P87" s="230" t="s">
        <v>293</v>
      </c>
      <c r="Q87" s="230"/>
    </row>
    <row r="88" spans="2:17" ht="33.6" customHeight="1" x14ac:dyDescent="0.25">
      <c r="B88" s="93" t="s">
        <v>44</v>
      </c>
      <c r="C88" s="93"/>
      <c r="D88" s="3"/>
      <c r="E88" s="3"/>
      <c r="F88" s="3"/>
      <c r="G88" s="3"/>
      <c r="H88" s="3"/>
      <c r="I88" s="5"/>
      <c r="J88" s="1"/>
      <c r="K88" s="99"/>
      <c r="L88" s="99"/>
      <c r="M88" s="64"/>
      <c r="N88" s="64"/>
      <c r="O88" s="64"/>
      <c r="P88" s="230" t="s">
        <v>293</v>
      </c>
      <c r="Q88" s="230"/>
    </row>
    <row r="90" spans="2:17" ht="15.75" thickBot="1" x14ac:dyDescent="0.3"/>
    <row r="91" spans="2:17" ht="27" thickBot="1" x14ac:dyDescent="0.3">
      <c r="B91" s="245" t="s">
        <v>46</v>
      </c>
      <c r="C91" s="246"/>
      <c r="D91" s="246"/>
      <c r="E91" s="246"/>
      <c r="F91" s="246"/>
      <c r="G91" s="246"/>
      <c r="H91" s="246"/>
      <c r="I91" s="246"/>
      <c r="J91" s="246"/>
      <c r="K91" s="246"/>
      <c r="L91" s="246"/>
      <c r="M91" s="246"/>
      <c r="N91" s="247"/>
    </row>
    <row r="94" spans="2:17" ht="46.15" customHeight="1" x14ac:dyDescent="0.25">
      <c r="B94" s="69" t="s">
        <v>33</v>
      </c>
      <c r="C94" s="69" t="s">
        <v>47</v>
      </c>
      <c r="D94" s="227" t="s">
        <v>3</v>
      </c>
      <c r="E94" s="229"/>
    </row>
    <row r="95" spans="2:17" ht="46.9" customHeight="1" x14ac:dyDescent="0.25">
      <c r="B95" s="70" t="s">
        <v>126</v>
      </c>
      <c r="C95" s="157" t="s">
        <v>141</v>
      </c>
      <c r="D95" s="251" t="s">
        <v>172</v>
      </c>
      <c r="E95" s="230"/>
    </row>
    <row r="98" spans="1:26" ht="26.25" x14ac:dyDescent="0.25">
      <c r="B98" s="235" t="s">
        <v>64</v>
      </c>
      <c r="C98" s="236"/>
      <c r="D98" s="236"/>
      <c r="E98" s="236"/>
      <c r="F98" s="236"/>
      <c r="G98" s="236"/>
      <c r="H98" s="236"/>
      <c r="I98" s="236"/>
      <c r="J98" s="236"/>
      <c r="K98" s="236"/>
      <c r="L98" s="236"/>
      <c r="M98" s="236"/>
      <c r="N98" s="236"/>
      <c r="O98" s="236"/>
      <c r="P98" s="236"/>
    </row>
    <row r="100" spans="1:26" ht="15.75" thickBot="1" x14ac:dyDescent="0.3"/>
    <row r="101" spans="1:26" ht="27" thickBot="1" x14ac:dyDescent="0.3">
      <c r="B101" s="245" t="s">
        <v>54</v>
      </c>
      <c r="C101" s="246"/>
      <c r="D101" s="246"/>
      <c r="E101" s="246"/>
      <c r="F101" s="246"/>
      <c r="G101" s="246"/>
      <c r="H101" s="246"/>
      <c r="I101" s="246"/>
      <c r="J101" s="246"/>
      <c r="K101" s="246"/>
      <c r="L101" s="246"/>
      <c r="M101" s="246"/>
      <c r="N101" s="247"/>
    </row>
    <row r="103" spans="1:26" ht="15.75" thickBot="1" x14ac:dyDescent="0.3">
      <c r="M103" s="66"/>
      <c r="N103" s="66"/>
    </row>
    <row r="104" spans="1:26" s="109" customFormat="1" ht="109.5" customHeight="1" x14ac:dyDescent="0.25">
      <c r="B104" s="120" t="s">
        <v>149</v>
      </c>
      <c r="C104" s="120" t="s">
        <v>150</v>
      </c>
      <c r="D104" s="120" t="s">
        <v>151</v>
      </c>
      <c r="E104" s="120" t="s">
        <v>45</v>
      </c>
      <c r="F104" s="120" t="s">
        <v>22</v>
      </c>
      <c r="G104" s="120" t="s">
        <v>103</v>
      </c>
      <c r="H104" s="120" t="s">
        <v>17</v>
      </c>
      <c r="I104" s="120" t="s">
        <v>10</v>
      </c>
      <c r="J104" s="120" t="s">
        <v>31</v>
      </c>
      <c r="K104" s="120" t="s">
        <v>61</v>
      </c>
      <c r="L104" s="120" t="s">
        <v>20</v>
      </c>
      <c r="M104" s="105" t="s">
        <v>26</v>
      </c>
      <c r="N104" s="120" t="s">
        <v>152</v>
      </c>
      <c r="O104" s="120" t="s">
        <v>36</v>
      </c>
      <c r="P104" s="121" t="s">
        <v>11</v>
      </c>
      <c r="Q104" s="121" t="s">
        <v>19</v>
      </c>
    </row>
    <row r="105" spans="1:26" s="115" customFormat="1" x14ac:dyDescent="0.25">
      <c r="A105" s="47">
        <v>1</v>
      </c>
      <c r="B105" s="116"/>
      <c r="C105" s="117"/>
      <c r="D105" s="116"/>
      <c r="E105" s="111"/>
      <c r="F105" s="112"/>
      <c r="G105" s="151"/>
      <c r="H105" s="119"/>
      <c r="I105" s="113"/>
      <c r="J105" s="113"/>
      <c r="K105" s="113"/>
      <c r="L105" s="113"/>
      <c r="M105" s="104"/>
      <c r="N105" s="104">
        <f>+M105*G105</f>
        <v>0</v>
      </c>
      <c r="O105" s="27"/>
      <c r="P105" s="27"/>
      <c r="Q105" s="152"/>
      <c r="R105" s="114"/>
      <c r="S105" s="114"/>
      <c r="T105" s="114"/>
      <c r="U105" s="114"/>
      <c r="V105" s="114"/>
      <c r="W105" s="114"/>
      <c r="X105" s="114"/>
      <c r="Y105" s="114"/>
      <c r="Z105" s="114"/>
    </row>
    <row r="106" spans="1:26" s="115" customFormat="1" x14ac:dyDescent="0.25">
      <c r="A106" s="47">
        <f>+A105+1</f>
        <v>2</v>
      </c>
      <c r="B106" s="116"/>
      <c r="C106" s="117"/>
      <c r="D106" s="116"/>
      <c r="E106" s="111"/>
      <c r="F106" s="112"/>
      <c r="G106" s="112"/>
      <c r="H106" s="112"/>
      <c r="I106" s="113"/>
      <c r="J106" s="113"/>
      <c r="K106" s="113"/>
      <c r="L106" s="113"/>
      <c r="M106" s="104"/>
      <c r="N106" s="104"/>
      <c r="O106" s="27"/>
      <c r="P106" s="27"/>
      <c r="Q106" s="152"/>
      <c r="R106" s="114"/>
      <c r="S106" s="114"/>
      <c r="T106" s="114"/>
      <c r="U106" s="114"/>
      <c r="V106" s="114"/>
      <c r="W106" s="114"/>
      <c r="X106" s="114"/>
      <c r="Y106" s="114"/>
      <c r="Z106" s="114"/>
    </row>
    <row r="107" spans="1:26" s="115" customFormat="1" x14ac:dyDescent="0.25">
      <c r="A107" s="47">
        <f t="shared" ref="A107:A112" si="2">+A106+1</f>
        <v>3</v>
      </c>
      <c r="B107" s="116"/>
      <c r="C107" s="117"/>
      <c r="D107" s="116"/>
      <c r="E107" s="111"/>
      <c r="F107" s="112"/>
      <c r="G107" s="112"/>
      <c r="H107" s="112"/>
      <c r="I107" s="113"/>
      <c r="J107" s="113"/>
      <c r="K107" s="113"/>
      <c r="L107" s="113"/>
      <c r="M107" s="104"/>
      <c r="N107" s="104"/>
      <c r="O107" s="27"/>
      <c r="P107" s="27"/>
      <c r="Q107" s="152"/>
      <c r="R107" s="114"/>
      <c r="S107" s="114"/>
      <c r="T107" s="114"/>
      <c r="U107" s="114"/>
      <c r="V107" s="114"/>
      <c r="W107" s="114"/>
      <c r="X107" s="114"/>
      <c r="Y107" s="114"/>
      <c r="Z107" s="114"/>
    </row>
    <row r="108" spans="1:26" s="115" customFormat="1" x14ac:dyDescent="0.25">
      <c r="A108" s="47">
        <f t="shared" si="2"/>
        <v>4</v>
      </c>
      <c r="B108" s="116"/>
      <c r="C108" s="117"/>
      <c r="D108" s="116"/>
      <c r="E108" s="111"/>
      <c r="F108" s="112"/>
      <c r="G108" s="112"/>
      <c r="H108" s="112"/>
      <c r="I108" s="113"/>
      <c r="J108" s="113"/>
      <c r="K108" s="113"/>
      <c r="L108" s="113"/>
      <c r="M108" s="104"/>
      <c r="N108" s="104"/>
      <c r="O108" s="27"/>
      <c r="P108" s="27"/>
      <c r="Q108" s="152"/>
      <c r="R108" s="114"/>
      <c r="S108" s="114"/>
      <c r="T108" s="114"/>
      <c r="U108" s="114"/>
      <c r="V108" s="114"/>
      <c r="W108" s="114"/>
      <c r="X108" s="114"/>
      <c r="Y108" s="114"/>
      <c r="Z108" s="114"/>
    </row>
    <row r="109" spans="1:26" s="115" customFormat="1" x14ac:dyDescent="0.25">
      <c r="A109" s="47">
        <f t="shared" si="2"/>
        <v>5</v>
      </c>
      <c r="B109" s="116"/>
      <c r="C109" s="117"/>
      <c r="D109" s="116"/>
      <c r="E109" s="111"/>
      <c r="F109" s="112"/>
      <c r="G109" s="112"/>
      <c r="H109" s="112"/>
      <c r="I109" s="113"/>
      <c r="J109" s="113"/>
      <c r="K109" s="113"/>
      <c r="L109" s="113"/>
      <c r="M109" s="104"/>
      <c r="N109" s="104"/>
      <c r="O109" s="27"/>
      <c r="P109" s="27"/>
      <c r="Q109" s="152"/>
      <c r="R109" s="114"/>
      <c r="S109" s="114"/>
      <c r="T109" s="114"/>
      <c r="U109" s="114"/>
      <c r="V109" s="114"/>
      <c r="W109" s="114"/>
      <c r="X109" s="114"/>
      <c r="Y109" s="114"/>
      <c r="Z109" s="114"/>
    </row>
    <row r="110" spans="1:26" s="115" customFormat="1" x14ac:dyDescent="0.25">
      <c r="A110" s="47">
        <f t="shared" si="2"/>
        <v>6</v>
      </c>
      <c r="B110" s="116"/>
      <c r="C110" s="117"/>
      <c r="D110" s="116"/>
      <c r="E110" s="111"/>
      <c r="F110" s="112"/>
      <c r="G110" s="112"/>
      <c r="H110" s="112"/>
      <c r="I110" s="113"/>
      <c r="J110" s="113"/>
      <c r="K110" s="113"/>
      <c r="L110" s="113"/>
      <c r="M110" s="104"/>
      <c r="N110" s="104"/>
      <c r="O110" s="27"/>
      <c r="P110" s="27"/>
      <c r="Q110" s="152"/>
      <c r="R110" s="114"/>
      <c r="S110" s="114"/>
      <c r="T110" s="114"/>
      <c r="U110" s="114"/>
      <c r="V110" s="114"/>
      <c r="W110" s="114"/>
      <c r="X110" s="114"/>
      <c r="Y110" s="114"/>
      <c r="Z110" s="114"/>
    </row>
    <row r="111" spans="1:26" s="115" customFormat="1" x14ac:dyDescent="0.25">
      <c r="A111" s="47">
        <f t="shared" si="2"/>
        <v>7</v>
      </c>
      <c r="B111" s="116"/>
      <c r="C111" s="117"/>
      <c r="D111" s="116"/>
      <c r="E111" s="111"/>
      <c r="F111" s="112"/>
      <c r="G111" s="112"/>
      <c r="H111" s="112"/>
      <c r="I111" s="113"/>
      <c r="J111" s="113"/>
      <c r="K111" s="113"/>
      <c r="L111" s="113"/>
      <c r="M111" s="104"/>
      <c r="N111" s="104"/>
      <c r="O111" s="27"/>
      <c r="P111" s="27"/>
      <c r="Q111" s="152"/>
      <c r="R111" s="114"/>
      <c r="S111" s="114"/>
      <c r="T111" s="114"/>
      <c r="U111" s="114"/>
      <c r="V111" s="114"/>
      <c r="W111" s="114"/>
      <c r="X111" s="114"/>
      <c r="Y111" s="114"/>
      <c r="Z111" s="114"/>
    </row>
    <row r="112" spans="1:26" s="115" customFormat="1" x14ac:dyDescent="0.25">
      <c r="A112" s="47">
        <f t="shared" si="2"/>
        <v>8</v>
      </c>
      <c r="B112" s="116"/>
      <c r="C112" s="117"/>
      <c r="D112" s="116"/>
      <c r="E112" s="111"/>
      <c r="F112" s="112"/>
      <c r="G112" s="112"/>
      <c r="H112" s="112"/>
      <c r="I112" s="113"/>
      <c r="J112" s="113"/>
      <c r="K112" s="113"/>
      <c r="L112" s="113"/>
      <c r="M112" s="104"/>
      <c r="N112" s="104"/>
      <c r="O112" s="27"/>
      <c r="P112" s="27"/>
      <c r="Q112" s="152"/>
      <c r="R112" s="114"/>
      <c r="S112" s="114"/>
      <c r="T112" s="114"/>
      <c r="U112" s="114"/>
      <c r="V112" s="114"/>
      <c r="W112" s="114"/>
      <c r="X112" s="114"/>
      <c r="Y112" s="114"/>
      <c r="Z112" s="114"/>
    </row>
    <row r="113" spans="1:17" s="115" customFormat="1" x14ac:dyDescent="0.25">
      <c r="A113" s="47"/>
      <c r="B113" s="50" t="s">
        <v>16</v>
      </c>
      <c r="C113" s="117"/>
      <c r="D113" s="116"/>
      <c r="E113" s="111"/>
      <c r="F113" s="112"/>
      <c r="G113" s="112"/>
      <c r="H113" s="112"/>
      <c r="I113" s="113"/>
      <c r="J113" s="113"/>
      <c r="K113" s="118">
        <f t="shared" ref="K113" si="3">SUM(K105:K112)</f>
        <v>0</v>
      </c>
      <c r="L113" s="118">
        <f t="shared" ref="L113:N113" si="4">SUM(L105:L112)</f>
        <v>0</v>
      </c>
      <c r="M113" s="150">
        <f t="shared" si="4"/>
        <v>0</v>
      </c>
      <c r="N113" s="118">
        <f t="shared" si="4"/>
        <v>0</v>
      </c>
      <c r="O113" s="27"/>
      <c r="P113" s="27"/>
      <c r="Q113" s="153"/>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32</v>
      </c>
      <c r="C115" s="74">
        <f>+K113</f>
        <v>0</v>
      </c>
      <c r="H115" s="32"/>
      <c r="I115" s="32"/>
      <c r="J115" s="32"/>
      <c r="K115" s="32"/>
      <c r="L115" s="32"/>
      <c r="M115" s="32"/>
      <c r="N115" s="30"/>
      <c r="O115" s="30"/>
      <c r="P115" s="30"/>
    </row>
    <row r="117" spans="1:17" ht="15.75" thickBot="1" x14ac:dyDescent="0.3"/>
    <row r="118" spans="1:17" ht="37.15" customHeight="1" thickBot="1" x14ac:dyDescent="0.3">
      <c r="B118" s="77" t="s">
        <v>49</v>
      </c>
      <c r="C118" s="78" t="s">
        <v>50</v>
      </c>
      <c r="D118" s="77" t="s">
        <v>51</v>
      </c>
      <c r="E118" s="78" t="s">
        <v>55</v>
      </c>
    </row>
    <row r="119" spans="1:17" ht="41.45" customHeight="1" x14ac:dyDescent="0.25">
      <c r="B119" s="68" t="s">
        <v>127</v>
      </c>
      <c r="C119" s="71">
        <v>20</v>
      </c>
      <c r="D119" s="71"/>
      <c r="E119" s="248">
        <f>+D119+D120+D121</f>
        <v>0</v>
      </c>
    </row>
    <row r="120" spans="1:17" x14ac:dyDescent="0.25">
      <c r="B120" s="68" t="s">
        <v>128</v>
      </c>
      <c r="C120" s="58">
        <v>30</v>
      </c>
      <c r="D120" s="72">
        <v>0</v>
      </c>
      <c r="E120" s="249"/>
    </row>
    <row r="121" spans="1:17" ht="15.75" thickBot="1" x14ac:dyDescent="0.3">
      <c r="B121" s="68" t="s">
        <v>129</v>
      </c>
      <c r="C121" s="73">
        <v>40</v>
      </c>
      <c r="D121" s="73">
        <v>0</v>
      </c>
      <c r="E121" s="250"/>
    </row>
    <row r="123" spans="1:17" ht="15.75" thickBot="1" x14ac:dyDescent="0.3"/>
    <row r="124" spans="1:17" ht="27" thickBot="1" x14ac:dyDescent="0.3">
      <c r="B124" s="245" t="s">
        <v>52</v>
      </c>
      <c r="C124" s="246"/>
      <c r="D124" s="246"/>
      <c r="E124" s="246"/>
      <c r="F124" s="246"/>
      <c r="G124" s="246"/>
      <c r="H124" s="246"/>
      <c r="I124" s="246"/>
      <c r="J124" s="246"/>
      <c r="K124" s="246"/>
      <c r="L124" s="246"/>
      <c r="M124" s="246"/>
      <c r="N124" s="247"/>
    </row>
    <row r="126" spans="1:17" ht="76.5" customHeight="1" x14ac:dyDescent="0.25">
      <c r="B126" s="57" t="s">
        <v>0</v>
      </c>
      <c r="C126" s="57" t="s">
        <v>39</v>
      </c>
      <c r="D126" s="57" t="s">
        <v>40</v>
      </c>
      <c r="E126" s="57" t="s">
        <v>116</v>
      </c>
      <c r="F126" s="57" t="s">
        <v>118</v>
      </c>
      <c r="G126" s="57" t="s">
        <v>119</v>
      </c>
      <c r="H126" s="57" t="s">
        <v>120</v>
      </c>
      <c r="I126" s="57" t="s">
        <v>117</v>
      </c>
      <c r="J126" s="227" t="s">
        <v>121</v>
      </c>
      <c r="K126" s="228"/>
      <c r="L126" s="229"/>
      <c r="M126" s="57" t="s">
        <v>125</v>
      </c>
      <c r="N126" s="57" t="s">
        <v>41</v>
      </c>
      <c r="O126" s="57" t="s">
        <v>42</v>
      </c>
      <c r="P126" s="227" t="s">
        <v>3</v>
      </c>
      <c r="Q126" s="229"/>
    </row>
    <row r="127" spans="1:17" ht="60.75" customHeight="1" x14ac:dyDescent="0.25">
      <c r="B127" s="93" t="s">
        <v>133</v>
      </c>
      <c r="C127" s="180">
        <f>(355/1000)</f>
        <v>0.35499999999999998</v>
      </c>
      <c r="D127" s="3" t="s">
        <v>264</v>
      </c>
      <c r="E127" s="3">
        <v>34525216</v>
      </c>
      <c r="F127" s="3" t="s">
        <v>265</v>
      </c>
      <c r="G127" s="3" t="s">
        <v>266</v>
      </c>
      <c r="H127" s="3"/>
      <c r="I127" s="5"/>
      <c r="J127" s="1"/>
      <c r="K127" s="100"/>
      <c r="L127" s="99"/>
      <c r="M127" s="123" t="s">
        <v>140</v>
      </c>
      <c r="N127" s="123" t="s">
        <v>141</v>
      </c>
      <c r="O127" s="123" t="s">
        <v>140</v>
      </c>
      <c r="P127" s="230" t="s">
        <v>267</v>
      </c>
      <c r="Q127" s="230"/>
    </row>
    <row r="128" spans="1:17" ht="60.75" customHeight="1" x14ac:dyDescent="0.25">
      <c r="B128" s="178" t="s">
        <v>133</v>
      </c>
      <c r="C128" s="180">
        <f>(355/1000)</f>
        <v>0.35499999999999998</v>
      </c>
      <c r="D128" s="3" t="s">
        <v>282</v>
      </c>
      <c r="E128" s="3">
        <v>87512363</v>
      </c>
      <c r="F128" s="3" t="s">
        <v>283</v>
      </c>
      <c r="G128" s="3" t="s">
        <v>266</v>
      </c>
      <c r="H128" s="3" t="s">
        <v>284</v>
      </c>
      <c r="I128" s="5" t="s">
        <v>141</v>
      </c>
      <c r="J128" s="9" t="s">
        <v>286</v>
      </c>
      <c r="K128" s="1" t="s">
        <v>285</v>
      </c>
      <c r="L128" s="99" t="s">
        <v>287</v>
      </c>
      <c r="M128" s="123" t="s">
        <v>140</v>
      </c>
      <c r="N128" s="123" t="s">
        <v>140</v>
      </c>
      <c r="O128" s="123" t="s">
        <v>140</v>
      </c>
      <c r="P128" s="230"/>
      <c r="Q128" s="230"/>
    </row>
    <row r="129" spans="2:17" ht="60.75" customHeight="1" x14ac:dyDescent="0.25">
      <c r="B129" s="178" t="s">
        <v>133</v>
      </c>
      <c r="C129" s="180">
        <f>(355/1000)</f>
        <v>0.35499999999999998</v>
      </c>
      <c r="D129" s="3" t="s">
        <v>282</v>
      </c>
      <c r="E129" s="3">
        <v>87512363</v>
      </c>
      <c r="F129" s="3" t="s">
        <v>283</v>
      </c>
      <c r="G129" s="3" t="s">
        <v>266</v>
      </c>
      <c r="H129" s="3" t="s">
        <v>284</v>
      </c>
      <c r="I129" s="5" t="s">
        <v>141</v>
      </c>
      <c r="J129" s="9" t="s">
        <v>286</v>
      </c>
      <c r="K129" s="1" t="s">
        <v>314</v>
      </c>
      <c r="L129" s="99" t="s">
        <v>287</v>
      </c>
      <c r="M129" s="123" t="s">
        <v>140</v>
      </c>
      <c r="N129" s="123" t="s">
        <v>140</v>
      </c>
      <c r="O129" s="123" t="s">
        <v>140</v>
      </c>
      <c r="P129" s="230"/>
      <c r="Q129" s="230"/>
    </row>
    <row r="130" spans="2:17" ht="60.75" customHeight="1" x14ac:dyDescent="0.25">
      <c r="B130" s="178" t="s">
        <v>134</v>
      </c>
      <c r="C130" s="180">
        <f>(355/1000)</f>
        <v>0.35499999999999998</v>
      </c>
      <c r="D130" s="3" t="s">
        <v>268</v>
      </c>
      <c r="E130" s="3">
        <v>59178484</v>
      </c>
      <c r="F130" s="3" t="s">
        <v>269</v>
      </c>
      <c r="G130" s="3" t="s">
        <v>270</v>
      </c>
      <c r="H130" s="3"/>
      <c r="I130" s="5" t="s">
        <v>141</v>
      </c>
      <c r="J130" s="1" t="s">
        <v>276</v>
      </c>
      <c r="K130" s="100" t="s">
        <v>277</v>
      </c>
      <c r="L130" s="99" t="s">
        <v>278</v>
      </c>
      <c r="M130" s="123" t="s">
        <v>140</v>
      </c>
      <c r="N130" s="123" t="s">
        <v>140</v>
      </c>
      <c r="O130" s="123" t="s">
        <v>140</v>
      </c>
      <c r="P130" s="179" t="s">
        <v>315</v>
      </c>
      <c r="Q130" s="179"/>
    </row>
    <row r="131" spans="2:17" ht="60.75" customHeight="1" x14ac:dyDescent="0.25">
      <c r="B131" s="178" t="s">
        <v>134</v>
      </c>
      <c r="C131" s="180">
        <f>(355/1000)</f>
        <v>0.35499999999999998</v>
      </c>
      <c r="D131" s="3" t="s">
        <v>288</v>
      </c>
      <c r="E131" s="3">
        <v>37011494</v>
      </c>
      <c r="F131" s="3" t="s">
        <v>289</v>
      </c>
      <c r="G131" s="3" t="s">
        <v>270</v>
      </c>
      <c r="H131" s="181">
        <v>41873</v>
      </c>
      <c r="I131" s="5" t="s">
        <v>141</v>
      </c>
      <c r="J131" s="1" t="s">
        <v>290</v>
      </c>
      <c r="K131" s="100" t="s">
        <v>292</v>
      </c>
      <c r="L131" s="99" t="s">
        <v>291</v>
      </c>
      <c r="M131" s="123" t="s">
        <v>140</v>
      </c>
      <c r="N131" s="123" t="s">
        <v>140</v>
      </c>
      <c r="O131" s="123" t="s">
        <v>140</v>
      </c>
      <c r="P131" s="179"/>
      <c r="Q131" s="179"/>
    </row>
    <row r="132" spans="2:17" ht="33.6" customHeight="1" x14ac:dyDescent="0.25">
      <c r="B132" s="174" t="s">
        <v>135</v>
      </c>
      <c r="C132" s="174">
        <f>(355/5000)</f>
        <v>7.0999999999999994E-2</v>
      </c>
      <c r="D132" s="3" t="s">
        <v>271</v>
      </c>
      <c r="E132" s="3">
        <v>87513414</v>
      </c>
      <c r="F132" s="3" t="s">
        <v>272</v>
      </c>
      <c r="G132" s="3" t="s">
        <v>270</v>
      </c>
      <c r="H132" s="181">
        <v>38940</v>
      </c>
      <c r="I132" s="5" t="s">
        <v>141</v>
      </c>
      <c r="J132" s="1" t="s">
        <v>275</v>
      </c>
      <c r="K132" s="182" t="s">
        <v>279</v>
      </c>
      <c r="L132" s="99" t="s">
        <v>274</v>
      </c>
      <c r="M132" s="123" t="s">
        <v>140</v>
      </c>
      <c r="N132" s="123" t="s">
        <v>140</v>
      </c>
      <c r="O132" s="123" t="s">
        <v>140</v>
      </c>
      <c r="P132" s="230" t="s">
        <v>273</v>
      </c>
      <c r="Q132" s="230"/>
    </row>
    <row r="133" spans="2:17" ht="33.6" customHeight="1" x14ac:dyDescent="0.25">
      <c r="B133" s="178" t="s">
        <v>135</v>
      </c>
      <c r="C133" s="178">
        <f>(355/5000)</f>
        <v>7.0999999999999994E-2</v>
      </c>
      <c r="D133" s="3" t="s">
        <v>271</v>
      </c>
      <c r="E133" s="3">
        <v>87513414</v>
      </c>
      <c r="F133" s="3" t="s">
        <v>272</v>
      </c>
      <c r="G133" s="3" t="s">
        <v>270</v>
      </c>
      <c r="H133" s="181">
        <v>38940</v>
      </c>
      <c r="I133" s="5" t="s">
        <v>141</v>
      </c>
      <c r="J133" s="1" t="s">
        <v>275</v>
      </c>
      <c r="K133" s="182" t="s">
        <v>280</v>
      </c>
      <c r="L133" s="99" t="s">
        <v>281</v>
      </c>
      <c r="M133" s="123" t="s">
        <v>140</v>
      </c>
      <c r="N133" s="123" t="s">
        <v>140</v>
      </c>
      <c r="O133" s="123" t="s">
        <v>140</v>
      </c>
      <c r="P133" s="230" t="s">
        <v>273</v>
      </c>
      <c r="Q133" s="230"/>
    </row>
    <row r="134" spans="2:17" ht="15.75" thickBot="1" x14ac:dyDescent="0.3"/>
    <row r="135" spans="2:17" ht="54" customHeight="1" x14ac:dyDescent="0.25">
      <c r="B135" s="76" t="s">
        <v>33</v>
      </c>
      <c r="C135" s="76" t="s">
        <v>49</v>
      </c>
      <c r="D135" s="57" t="s">
        <v>50</v>
      </c>
      <c r="E135" s="76" t="s">
        <v>51</v>
      </c>
      <c r="F135" s="78" t="s">
        <v>56</v>
      </c>
      <c r="G135" s="96"/>
    </row>
    <row r="136" spans="2:17" ht="120.75" customHeight="1" x14ac:dyDescent="0.2">
      <c r="B136" s="257" t="s">
        <v>53</v>
      </c>
      <c r="C136" s="6" t="s">
        <v>130</v>
      </c>
      <c r="D136" s="72">
        <v>25</v>
      </c>
      <c r="E136" s="72">
        <v>25</v>
      </c>
      <c r="F136" s="258">
        <f>+E136+E137+E138</f>
        <v>50</v>
      </c>
      <c r="G136" s="97"/>
    </row>
    <row r="137" spans="2:17" ht="76.150000000000006" customHeight="1" x14ac:dyDescent="0.2">
      <c r="B137" s="257"/>
      <c r="C137" s="6" t="s">
        <v>131</v>
      </c>
      <c r="D137" s="75">
        <v>25</v>
      </c>
      <c r="E137" s="72">
        <v>25</v>
      </c>
      <c r="F137" s="259"/>
      <c r="G137" s="97"/>
    </row>
    <row r="138" spans="2:17" ht="69" customHeight="1" x14ac:dyDescent="0.2">
      <c r="B138" s="257"/>
      <c r="C138" s="6" t="s">
        <v>132</v>
      </c>
      <c r="D138" s="72">
        <v>10</v>
      </c>
      <c r="E138" s="72">
        <v>0</v>
      </c>
      <c r="F138" s="260"/>
      <c r="G138" s="97"/>
    </row>
    <row r="139" spans="2:17" x14ac:dyDescent="0.25">
      <c r="C139"/>
    </row>
    <row r="142" spans="2:17" x14ac:dyDescent="0.25">
      <c r="B142" s="67" t="s">
        <v>57</v>
      </c>
    </row>
    <row r="145" spans="2:5" x14ac:dyDescent="0.25">
      <c r="B145" s="79" t="s">
        <v>33</v>
      </c>
      <c r="C145" s="79" t="s">
        <v>58</v>
      </c>
      <c r="D145" s="76" t="s">
        <v>51</v>
      </c>
      <c r="E145" s="76" t="s">
        <v>16</v>
      </c>
    </row>
    <row r="146" spans="2:5" ht="28.5" x14ac:dyDescent="0.25">
      <c r="B146" s="2" t="s">
        <v>59</v>
      </c>
      <c r="C146" s="7">
        <v>40</v>
      </c>
      <c r="D146" s="72">
        <f>+E119</f>
        <v>0</v>
      </c>
      <c r="E146" s="243">
        <f>+D146+D147</f>
        <v>50</v>
      </c>
    </row>
    <row r="147" spans="2:5" ht="42.75" x14ac:dyDescent="0.25">
      <c r="B147" s="2" t="s">
        <v>60</v>
      </c>
      <c r="C147" s="7">
        <v>60</v>
      </c>
      <c r="D147" s="72">
        <f>+F136</f>
        <v>50</v>
      </c>
      <c r="E147" s="244"/>
    </row>
  </sheetData>
  <mergeCells count="46">
    <mergeCell ref="P133:Q133"/>
    <mergeCell ref="P128:Q128"/>
    <mergeCell ref="P129:Q129"/>
    <mergeCell ref="O69:P69"/>
    <mergeCell ref="B136:B138"/>
    <mergeCell ref="F136:F138"/>
    <mergeCell ref="J86:L86"/>
    <mergeCell ref="P87:Q87"/>
    <mergeCell ref="P88:Q88"/>
    <mergeCell ref="O75:P75"/>
    <mergeCell ref="O70:P70"/>
    <mergeCell ref="O71:P71"/>
    <mergeCell ref="O72:P72"/>
    <mergeCell ref="O73:P73"/>
    <mergeCell ref="O74:P74"/>
    <mergeCell ref="P132:Q132"/>
    <mergeCell ref="E146:E147"/>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B59:B60"/>
    <mergeCell ref="C59:C60"/>
    <mergeCell ref="B4:P4"/>
    <mergeCell ref="B22:C22"/>
    <mergeCell ref="C6:N6"/>
    <mergeCell ref="C7:N7"/>
    <mergeCell ref="C8:N8"/>
    <mergeCell ref="C9:N9"/>
    <mergeCell ref="C10:E10"/>
    <mergeCell ref="J126:L126"/>
    <mergeCell ref="P126:Q126"/>
    <mergeCell ref="P127:Q127"/>
    <mergeCell ref="D59:E59"/>
    <mergeCell ref="M45:N45"/>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A22" zoomScale="70" zoomScaleNormal="70" workbookViewId="0">
      <selection activeCell="H149" sqref="H149"/>
    </sheetView>
  </sheetViews>
  <sheetFormatPr baseColWidth="10" defaultRowHeight="15" x14ac:dyDescent="0.25"/>
  <cols>
    <col min="1" max="1" width="3.140625" style="9" bestFit="1" customWidth="1"/>
    <col min="2" max="2" width="54.1406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11" t="s">
        <v>4</v>
      </c>
      <c r="C6" s="239" t="s">
        <v>242</v>
      </c>
      <c r="D6" s="239"/>
      <c r="E6" s="239"/>
      <c r="F6" s="239"/>
      <c r="G6" s="239"/>
      <c r="H6" s="239"/>
      <c r="I6" s="239"/>
      <c r="J6" s="239"/>
      <c r="K6" s="239"/>
      <c r="L6" s="239"/>
      <c r="M6" s="239"/>
      <c r="N6" s="240"/>
    </row>
    <row r="7" spans="2:16" ht="16.5" thickBot="1" x14ac:dyDescent="0.3">
      <c r="B7" s="12" t="s">
        <v>5</v>
      </c>
      <c r="C7" s="239"/>
      <c r="D7" s="239"/>
      <c r="E7" s="239"/>
      <c r="F7" s="239"/>
      <c r="G7" s="239"/>
      <c r="H7" s="239"/>
      <c r="I7" s="239"/>
      <c r="J7" s="239"/>
      <c r="K7" s="239"/>
      <c r="L7" s="239"/>
      <c r="M7" s="239"/>
      <c r="N7" s="240"/>
    </row>
    <row r="8" spans="2:16" ht="16.5" thickBot="1" x14ac:dyDescent="0.3">
      <c r="B8" s="12" t="s">
        <v>6</v>
      </c>
      <c r="C8" s="239"/>
      <c r="D8" s="239"/>
      <c r="E8" s="239"/>
      <c r="F8" s="239"/>
      <c r="G8" s="239"/>
      <c r="H8" s="239"/>
      <c r="I8" s="239"/>
      <c r="J8" s="239"/>
      <c r="K8" s="239"/>
      <c r="L8" s="239"/>
      <c r="M8" s="239"/>
      <c r="N8" s="240"/>
    </row>
    <row r="9" spans="2:16" ht="16.5" thickBot="1" x14ac:dyDescent="0.3">
      <c r="B9" s="12" t="s">
        <v>7</v>
      </c>
      <c r="C9" s="239"/>
      <c r="D9" s="239"/>
      <c r="E9" s="239"/>
      <c r="F9" s="239"/>
      <c r="G9" s="239"/>
      <c r="H9" s="239"/>
      <c r="I9" s="239"/>
      <c r="J9" s="239"/>
      <c r="K9" s="239"/>
      <c r="L9" s="239"/>
      <c r="M9" s="239"/>
      <c r="N9" s="240"/>
    </row>
    <row r="10" spans="2:16" ht="16.5" thickBot="1" x14ac:dyDescent="0.3">
      <c r="B10" s="12" t="s">
        <v>8</v>
      </c>
      <c r="C10" s="241"/>
      <c r="D10" s="241"/>
      <c r="E10" s="24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54" t="s">
        <v>101</v>
      </c>
      <c r="C14" s="254"/>
      <c r="D14" s="167" t="s">
        <v>12</v>
      </c>
      <c r="E14" s="167" t="s">
        <v>13</v>
      </c>
      <c r="F14" s="167" t="s">
        <v>29</v>
      </c>
      <c r="G14" s="94"/>
      <c r="I14" s="38"/>
      <c r="J14" s="38"/>
      <c r="K14" s="38"/>
      <c r="L14" s="38"/>
      <c r="M14" s="38"/>
      <c r="N14" s="110"/>
    </row>
    <row r="15" spans="2:16" x14ac:dyDescent="0.25">
      <c r="B15" s="254"/>
      <c r="C15" s="254"/>
      <c r="D15" s="167">
        <v>21</v>
      </c>
      <c r="E15" s="36">
        <v>3003038822</v>
      </c>
      <c r="F15" s="175">
        <v>1126</v>
      </c>
      <c r="G15" s="95"/>
      <c r="I15" s="39"/>
      <c r="J15" s="39"/>
      <c r="K15" s="39"/>
      <c r="L15" s="39"/>
      <c r="M15" s="39"/>
      <c r="N15" s="110"/>
    </row>
    <row r="16" spans="2:16" x14ac:dyDescent="0.25">
      <c r="B16" s="254"/>
      <c r="C16" s="254"/>
      <c r="D16" s="167"/>
      <c r="E16" s="36"/>
      <c r="F16" s="36"/>
      <c r="G16" s="95"/>
      <c r="I16" s="39"/>
      <c r="J16" s="39"/>
      <c r="K16" s="39"/>
      <c r="L16" s="39"/>
      <c r="M16" s="39"/>
      <c r="N16" s="110"/>
    </row>
    <row r="17" spans="1:14" x14ac:dyDescent="0.25">
      <c r="B17" s="254"/>
      <c r="C17" s="254"/>
      <c r="D17" s="167"/>
      <c r="E17" s="36"/>
      <c r="F17" s="36"/>
      <c r="G17" s="95"/>
      <c r="I17" s="39"/>
      <c r="J17" s="39"/>
      <c r="K17" s="39"/>
      <c r="L17" s="39"/>
      <c r="M17" s="39"/>
      <c r="N17" s="110"/>
    </row>
    <row r="18" spans="1:14" x14ac:dyDescent="0.25">
      <c r="B18" s="254"/>
      <c r="C18" s="254"/>
      <c r="D18" s="167"/>
      <c r="E18" s="37"/>
      <c r="F18" s="36"/>
      <c r="G18" s="95"/>
      <c r="H18" s="22"/>
      <c r="I18" s="39"/>
      <c r="J18" s="39"/>
      <c r="K18" s="39"/>
      <c r="L18" s="39"/>
      <c r="M18" s="39"/>
      <c r="N18" s="20"/>
    </row>
    <row r="19" spans="1:14" x14ac:dyDescent="0.25">
      <c r="B19" s="254"/>
      <c r="C19" s="254"/>
      <c r="D19" s="167"/>
      <c r="E19" s="37"/>
      <c r="F19" s="36"/>
      <c r="G19" s="95"/>
      <c r="H19" s="22"/>
      <c r="I19" s="41"/>
      <c r="J19" s="41"/>
      <c r="K19" s="41"/>
      <c r="L19" s="41"/>
      <c r="M19" s="41"/>
      <c r="N19" s="20"/>
    </row>
    <row r="20" spans="1:14" x14ac:dyDescent="0.25">
      <c r="B20" s="254"/>
      <c r="C20" s="254"/>
      <c r="D20" s="167"/>
      <c r="E20" s="37"/>
      <c r="F20" s="36"/>
      <c r="G20" s="95"/>
      <c r="H20" s="22"/>
      <c r="I20" s="109"/>
      <c r="J20" s="109"/>
      <c r="K20" s="109"/>
      <c r="L20" s="109"/>
      <c r="M20" s="109"/>
      <c r="N20" s="20"/>
    </row>
    <row r="21" spans="1:14" x14ac:dyDescent="0.25">
      <c r="B21" s="254"/>
      <c r="C21" s="254"/>
      <c r="D21" s="167"/>
      <c r="E21" s="37"/>
      <c r="F21" s="36"/>
      <c r="G21" s="95"/>
      <c r="H21" s="22"/>
      <c r="I21" s="109"/>
      <c r="J21" s="109"/>
      <c r="K21" s="109"/>
      <c r="L21" s="109"/>
      <c r="M21" s="109"/>
      <c r="N21" s="20"/>
    </row>
    <row r="22" spans="1:14" ht="15.75" thickBot="1" x14ac:dyDescent="0.3">
      <c r="B22" s="237" t="s">
        <v>14</v>
      </c>
      <c r="C22" s="238"/>
      <c r="D22" s="167"/>
      <c r="E22" s="65"/>
      <c r="F22" s="36"/>
      <c r="G22" s="95"/>
      <c r="H22" s="22"/>
      <c r="I22" s="109"/>
      <c r="J22" s="109"/>
      <c r="K22" s="109"/>
      <c r="L22" s="109"/>
      <c r="M22" s="109"/>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900.80000000000007</v>
      </c>
      <c r="D24" s="42"/>
      <c r="E24" s="45">
        <f>E15</f>
        <v>3003038822</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69" t="s">
        <v>178</v>
      </c>
      <c r="D30" s="123"/>
      <c r="E30" s="106"/>
      <c r="F30" s="106"/>
      <c r="G30" s="106"/>
      <c r="H30" s="106"/>
      <c r="I30" s="109"/>
      <c r="J30" s="109"/>
      <c r="K30" s="109"/>
      <c r="L30" s="109"/>
      <c r="M30" s="109"/>
      <c r="N30" s="110"/>
    </row>
    <row r="31" spans="1:14" x14ac:dyDescent="0.25">
      <c r="A31" s="101"/>
      <c r="B31" s="123" t="s">
        <v>143</v>
      </c>
      <c r="C31" s="169" t="s">
        <v>178</v>
      </c>
      <c r="D31" s="123"/>
      <c r="E31" s="106"/>
      <c r="F31" s="106"/>
      <c r="G31" s="106"/>
      <c r="H31" s="106"/>
      <c r="I31" s="109"/>
      <c r="J31" s="109"/>
      <c r="K31" s="109"/>
      <c r="L31" s="109"/>
      <c r="M31" s="109"/>
      <c r="N31" s="110"/>
    </row>
    <row r="32" spans="1:14" x14ac:dyDescent="0.25">
      <c r="A32" s="101"/>
      <c r="B32" s="123" t="s">
        <v>144</v>
      </c>
      <c r="C32" s="123"/>
      <c r="D32" s="164" t="s">
        <v>178</v>
      </c>
      <c r="E32" s="106"/>
      <c r="F32" s="106"/>
      <c r="G32" s="106"/>
      <c r="H32" s="106"/>
      <c r="I32" s="109"/>
      <c r="J32" s="109"/>
      <c r="K32" s="109"/>
      <c r="L32" s="109"/>
      <c r="M32" s="109"/>
      <c r="N32" s="110"/>
    </row>
    <row r="33" spans="1:17" x14ac:dyDescent="0.25">
      <c r="A33" s="101"/>
      <c r="B33" s="123" t="s">
        <v>145</v>
      </c>
      <c r="C33" s="123"/>
      <c r="D33" s="123" t="s">
        <v>178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42.75" x14ac:dyDescent="0.25">
      <c r="A40" s="101"/>
      <c r="B40" s="107" t="s">
        <v>147</v>
      </c>
      <c r="C40" s="108">
        <v>40</v>
      </c>
      <c r="D40" s="164">
        <v>0</v>
      </c>
      <c r="E40" s="243">
        <f>+D40+D41</f>
        <v>0</v>
      </c>
      <c r="F40" s="106"/>
      <c r="G40" s="106"/>
      <c r="H40" s="106"/>
      <c r="I40" s="109"/>
      <c r="J40" s="109"/>
      <c r="K40" s="109"/>
      <c r="L40" s="109"/>
      <c r="M40" s="109"/>
      <c r="N40" s="110"/>
    </row>
    <row r="41" spans="1:17" ht="71.25" x14ac:dyDescent="0.25">
      <c r="A41" s="101"/>
      <c r="B41" s="107" t="s">
        <v>148</v>
      </c>
      <c r="C41" s="108">
        <v>60</v>
      </c>
      <c r="D41" s="164">
        <f>+F157</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32" t="s">
        <v>35</v>
      </c>
      <c r="N45" s="232"/>
    </row>
    <row r="46" spans="1:17" x14ac:dyDescent="0.25">
      <c r="B46" s="124" t="s">
        <v>30</v>
      </c>
      <c r="M46" s="66"/>
      <c r="N46" s="66"/>
    </row>
    <row r="47" spans="1:17" ht="15.75" thickBot="1" x14ac:dyDescent="0.3">
      <c r="M47" s="66"/>
      <c r="N47" s="66"/>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60" x14ac:dyDescent="0.25">
      <c r="A49" s="47">
        <v>1</v>
      </c>
      <c r="B49" s="116" t="s">
        <v>242</v>
      </c>
      <c r="C49" s="117" t="s">
        <v>242</v>
      </c>
      <c r="D49" s="116" t="s">
        <v>243</v>
      </c>
      <c r="E49" s="176" t="s">
        <v>246</v>
      </c>
      <c r="F49" s="112" t="s">
        <v>140</v>
      </c>
      <c r="G49" s="151"/>
      <c r="H49" s="119">
        <v>40132</v>
      </c>
      <c r="I49" s="113">
        <v>40543</v>
      </c>
      <c r="J49" s="113"/>
      <c r="K49" s="113" t="s">
        <v>244</v>
      </c>
      <c r="L49" s="113"/>
      <c r="M49" s="104">
        <v>1200</v>
      </c>
      <c r="N49" s="104">
        <f>+M49*G49</f>
        <v>0</v>
      </c>
      <c r="O49" s="27">
        <v>244736056</v>
      </c>
      <c r="P49" s="27">
        <v>32</v>
      </c>
      <c r="Q49" s="152"/>
      <c r="R49" s="114"/>
      <c r="S49" s="114"/>
      <c r="T49" s="114"/>
      <c r="U49" s="114"/>
      <c r="V49" s="114"/>
      <c r="W49" s="114"/>
      <c r="X49" s="114"/>
      <c r="Y49" s="114"/>
      <c r="Z49" s="114"/>
    </row>
    <row r="50" spans="1:26" s="115" customFormat="1" ht="60" x14ac:dyDescent="0.25">
      <c r="A50" s="47">
        <f>+A49+1</f>
        <v>2</v>
      </c>
      <c r="B50" s="116" t="s">
        <v>242</v>
      </c>
      <c r="C50" s="117" t="s">
        <v>242</v>
      </c>
      <c r="D50" s="116" t="s">
        <v>248</v>
      </c>
      <c r="E50" s="111" t="s">
        <v>245</v>
      </c>
      <c r="F50" s="112" t="s">
        <v>140</v>
      </c>
      <c r="G50" s="112"/>
      <c r="H50" s="119">
        <v>41109</v>
      </c>
      <c r="I50" s="113">
        <v>41305</v>
      </c>
      <c r="J50" s="113"/>
      <c r="K50" s="113" t="s">
        <v>247</v>
      </c>
      <c r="L50" s="113"/>
      <c r="M50" s="104">
        <v>1200</v>
      </c>
      <c r="N50" s="104"/>
      <c r="O50" s="27">
        <v>623033731</v>
      </c>
      <c r="P50" s="27" t="s">
        <v>249</v>
      </c>
      <c r="Q50" s="152"/>
      <c r="R50" s="114"/>
      <c r="S50" s="114"/>
      <c r="T50" s="114"/>
      <c r="U50" s="114"/>
      <c r="V50" s="114"/>
      <c r="W50" s="114"/>
      <c r="X50" s="114"/>
      <c r="Y50" s="114"/>
      <c r="Z50" s="114"/>
    </row>
    <row r="51" spans="1:26" s="115" customFormat="1" ht="105" x14ac:dyDescent="0.25">
      <c r="A51" s="47">
        <f t="shared" ref="A51:A56" si="0">+A50+1</f>
        <v>3</v>
      </c>
      <c r="B51" s="116" t="s">
        <v>242</v>
      </c>
      <c r="C51" s="117" t="s">
        <v>242</v>
      </c>
      <c r="D51" s="116" t="s">
        <v>248</v>
      </c>
      <c r="E51" s="176" t="s">
        <v>250</v>
      </c>
      <c r="F51" s="112" t="s">
        <v>140</v>
      </c>
      <c r="G51" s="112"/>
      <c r="H51" s="119">
        <v>41255</v>
      </c>
      <c r="I51" s="113">
        <v>41912</v>
      </c>
      <c r="J51" s="113"/>
      <c r="K51" s="113" t="s">
        <v>262</v>
      </c>
      <c r="L51" s="113" t="s">
        <v>251</v>
      </c>
      <c r="M51" s="104">
        <v>1810</v>
      </c>
      <c r="N51" s="177"/>
      <c r="O51" s="27">
        <v>4881673890</v>
      </c>
      <c r="P51" s="27" t="s">
        <v>260</v>
      </c>
      <c r="Q51" s="152" t="s">
        <v>261</v>
      </c>
      <c r="R51" s="114"/>
      <c r="S51" s="114"/>
      <c r="T51" s="114"/>
      <c r="U51" s="114"/>
      <c r="V51" s="114"/>
      <c r="W51" s="114"/>
      <c r="X51" s="114"/>
      <c r="Y51" s="114"/>
      <c r="Z51" s="114"/>
    </row>
    <row r="52" spans="1:26" s="115" customFormat="1" ht="60" x14ac:dyDescent="0.25">
      <c r="A52" s="47">
        <f t="shared" si="0"/>
        <v>4</v>
      </c>
      <c r="B52" s="116" t="s">
        <v>242</v>
      </c>
      <c r="C52" s="117" t="s">
        <v>242</v>
      </c>
      <c r="D52" s="116" t="s">
        <v>248</v>
      </c>
      <c r="E52" s="176" t="s">
        <v>252</v>
      </c>
      <c r="F52" s="112" t="s">
        <v>140</v>
      </c>
      <c r="G52" s="112"/>
      <c r="H52" s="119">
        <v>41355</v>
      </c>
      <c r="I52" s="113">
        <v>41639</v>
      </c>
      <c r="J52" s="113"/>
      <c r="K52" s="113" t="s">
        <v>253</v>
      </c>
      <c r="L52" s="113"/>
      <c r="M52" s="104">
        <v>150</v>
      </c>
      <c r="N52" s="177"/>
      <c r="O52" s="27">
        <v>250081500</v>
      </c>
      <c r="P52" s="27" t="s">
        <v>254</v>
      </c>
      <c r="Q52" s="152"/>
      <c r="R52" s="114"/>
      <c r="S52" s="114"/>
      <c r="T52" s="114"/>
      <c r="U52" s="114"/>
      <c r="V52" s="114"/>
      <c r="W52" s="114"/>
      <c r="X52" s="114"/>
      <c r="Y52" s="114"/>
      <c r="Z52" s="114"/>
    </row>
    <row r="53" spans="1:26" s="115" customFormat="1" ht="60" x14ac:dyDescent="0.25">
      <c r="A53" s="47">
        <f t="shared" si="0"/>
        <v>5</v>
      </c>
      <c r="B53" s="116" t="s">
        <v>242</v>
      </c>
      <c r="C53" s="117" t="s">
        <v>242</v>
      </c>
      <c r="D53" s="116" t="s">
        <v>248</v>
      </c>
      <c r="E53" s="176" t="s">
        <v>255</v>
      </c>
      <c r="F53" s="112" t="s">
        <v>140</v>
      </c>
      <c r="G53" s="112"/>
      <c r="H53" s="119">
        <v>41649</v>
      </c>
      <c r="I53" s="113">
        <v>41851</v>
      </c>
      <c r="J53" s="113"/>
      <c r="K53" s="113"/>
      <c r="L53" s="113" t="s">
        <v>256</v>
      </c>
      <c r="M53" s="104">
        <v>150</v>
      </c>
      <c r="N53" s="104"/>
      <c r="O53" s="27">
        <v>166004025</v>
      </c>
      <c r="P53" s="27" t="s">
        <v>257</v>
      </c>
      <c r="Q53" s="152"/>
      <c r="R53" s="114"/>
      <c r="S53" s="114"/>
      <c r="T53" s="114"/>
      <c r="U53" s="114"/>
      <c r="V53" s="114"/>
      <c r="W53" s="114"/>
      <c r="X53" s="114"/>
      <c r="Y53" s="114"/>
      <c r="Z53" s="114"/>
    </row>
    <row r="54" spans="1:26" s="115" customFormat="1" ht="60" x14ac:dyDescent="0.25">
      <c r="A54" s="47">
        <f t="shared" si="0"/>
        <v>6</v>
      </c>
      <c r="B54" s="116" t="s">
        <v>242</v>
      </c>
      <c r="C54" s="117" t="s">
        <v>242</v>
      </c>
      <c r="D54" s="116" t="s">
        <v>248</v>
      </c>
      <c r="E54" s="176" t="s">
        <v>258</v>
      </c>
      <c r="F54" s="112" t="s">
        <v>140</v>
      </c>
      <c r="G54" s="112"/>
      <c r="H54" s="119">
        <v>41529</v>
      </c>
      <c r="I54" s="113">
        <v>41851</v>
      </c>
      <c r="J54" s="113"/>
      <c r="K54" s="113"/>
      <c r="L54" s="113" t="s">
        <v>259</v>
      </c>
      <c r="M54" s="104">
        <v>410</v>
      </c>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76"/>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76"/>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x14ac:dyDescent="0.25">
      <c r="A57" s="47"/>
      <c r="B57" s="50" t="s">
        <v>16</v>
      </c>
      <c r="C57" s="117"/>
      <c r="D57" s="116"/>
      <c r="E57" s="176"/>
      <c r="F57" s="112"/>
      <c r="G57" s="112"/>
      <c r="H57" s="112"/>
      <c r="I57" s="113"/>
      <c r="J57" s="113"/>
      <c r="K57" s="118" t="s">
        <v>263</v>
      </c>
      <c r="L57" s="118">
        <f t="shared" ref="L57:N57" si="1">SUM(L49:L56)</f>
        <v>0</v>
      </c>
      <c r="M57" s="150">
        <v>3570</v>
      </c>
      <c r="N57" s="118">
        <f t="shared" si="1"/>
        <v>0</v>
      </c>
      <c r="O57" s="27"/>
      <c r="P57" s="27"/>
      <c r="Q57" s="153"/>
    </row>
    <row r="58" spans="1:26" s="30" customFormat="1" x14ac:dyDescent="0.25">
      <c r="E58" s="31"/>
    </row>
    <row r="59" spans="1:26" s="30" customFormat="1" x14ac:dyDescent="0.25">
      <c r="B59" s="233" t="s">
        <v>28</v>
      </c>
      <c r="C59" s="233" t="s">
        <v>27</v>
      </c>
      <c r="D59" s="231" t="s">
        <v>34</v>
      </c>
      <c r="E59" s="231"/>
    </row>
    <row r="60" spans="1:26" s="30" customFormat="1" x14ac:dyDescent="0.25">
      <c r="B60" s="234"/>
      <c r="C60" s="234"/>
      <c r="D60" s="170" t="s">
        <v>23</v>
      </c>
      <c r="E60" s="63" t="s">
        <v>24</v>
      </c>
    </row>
    <row r="61" spans="1:26" s="30" customFormat="1" ht="30.6" customHeight="1" x14ac:dyDescent="0.25">
      <c r="B61" s="60" t="s">
        <v>21</v>
      </c>
      <c r="C61" s="61" t="str">
        <f>+K57</f>
        <v>29 MESES 8 DIAS</v>
      </c>
      <c r="D61" s="58" t="s">
        <v>178</v>
      </c>
      <c r="E61" s="59"/>
      <c r="F61" s="32"/>
      <c r="G61" s="32"/>
      <c r="H61" s="32"/>
      <c r="I61" s="32"/>
      <c r="J61" s="32"/>
      <c r="K61" s="32"/>
      <c r="L61" s="32"/>
      <c r="M61" s="32"/>
    </row>
    <row r="62" spans="1:26" s="30" customFormat="1" ht="30" customHeight="1" x14ac:dyDescent="0.25">
      <c r="B62" s="60" t="s">
        <v>25</v>
      </c>
      <c r="C62" s="61">
        <f>+M57</f>
        <v>3570</v>
      </c>
      <c r="D62" s="58" t="s">
        <v>178</v>
      </c>
      <c r="E62" s="59"/>
    </row>
    <row r="63" spans="1:26" s="30" customFormat="1" x14ac:dyDescent="0.25">
      <c r="B63" s="33"/>
      <c r="C63" s="253"/>
      <c r="D63" s="253"/>
      <c r="E63" s="253"/>
      <c r="F63" s="253"/>
      <c r="G63" s="253"/>
      <c r="H63" s="253"/>
      <c r="I63" s="253"/>
      <c r="J63" s="253"/>
      <c r="K63" s="253"/>
      <c r="L63" s="253"/>
      <c r="M63" s="253"/>
      <c r="N63" s="253"/>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2" t="s">
        <v>153</v>
      </c>
      <c r="C68" s="69" t="s">
        <v>2</v>
      </c>
      <c r="D68" s="69" t="s">
        <v>106</v>
      </c>
      <c r="E68" s="69" t="s">
        <v>105</v>
      </c>
      <c r="F68" s="69" t="s">
        <v>107</v>
      </c>
      <c r="G68" s="69" t="s">
        <v>108</v>
      </c>
      <c r="H68" s="69" t="s">
        <v>109</v>
      </c>
      <c r="I68" s="69" t="s">
        <v>110</v>
      </c>
      <c r="J68" s="69" t="s">
        <v>111</v>
      </c>
      <c r="K68" s="69" t="s">
        <v>112</v>
      </c>
      <c r="L68" s="69" t="s">
        <v>113</v>
      </c>
      <c r="M68" s="98" t="s">
        <v>114</v>
      </c>
      <c r="N68" s="98" t="s">
        <v>115</v>
      </c>
      <c r="O68" s="227" t="s">
        <v>3</v>
      </c>
      <c r="P68" s="229"/>
      <c r="Q68" s="69" t="s">
        <v>18</v>
      </c>
    </row>
    <row r="69" spans="2:17" x14ac:dyDescent="0.25">
      <c r="B69" s="171" t="s">
        <v>179</v>
      </c>
      <c r="C69" s="171" t="s">
        <v>180</v>
      </c>
      <c r="D69" s="171" t="s">
        <v>185</v>
      </c>
      <c r="E69" s="172">
        <v>60</v>
      </c>
      <c r="F69" s="4"/>
      <c r="G69" s="4" t="s">
        <v>141</v>
      </c>
      <c r="H69" s="4"/>
      <c r="I69" s="99"/>
      <c r="J69" s="99" t="s">
        <v>140</v>
      </c>
      <c r="K69" s="99" t="s">
        <v>140</v>
      </c>
      <c r="L69" s="99" t="s">
        <v>140</v>
      </c>
      <c r="M69" s="99" t="s">
        <v>140</v>
      </c>
      <c r="N69" s="99" t="s">
        <v>140</v>
      </c>
      <c r="O69" s="255" t="s">
        <v>190</v>
      </c>
      <c r="P69" s="256"/>
      <c r="Q69" s="4" t="s">
        <v>141</v>
      </c>
    </row>
    <row r="70" spans="2:17" ht="30" x14ac:dyDescent="0.25">
      <c r="B70" s="171" t="s">
        <v>179</v>
      </c>
      <c r="C70" s="171" t="s">
        <v>181</v>
      </c>
      <c r="D70" s="171" t="s">
        <v>186</v>
      </c>
      <c r="E70" s="172">
        <v>60</v>
      </c>
      <c r="F70" s="4"/>
      <c r="G70" s="4" t="s">
        <v>141</v>
      </c>
      <c r="H70" s="4"/>
      <c r="I70" s="99"/>
      <c r="J70" s="99" t="s">
        <v>140</v>
      </c>
      <c r="K70" s="99" t="s">
        <v>140</v>
      </c>
      <c r="L70" s="99" t="s">
        <v>140</v>
      </c>
      <c r="M70" s="99" t="s">
        <v>140</v>
      </c>
      <c r="N70" s="99" t="s">
        <v>140</v>
      </c>
      <c r="O70" s="255" t="s">
        <v>190</v>
      </c>
      <c r="P70" s="256"/>
      <c r="Q70" s="4" t="s">
        <v>141</v>
      </c>
    </row>
    <row r="71" spans="2:17" ht="30" x14ac:dyDescent="0.25">
      <c r="B71" s="171" t="s">
        <v>179</v>
      </c>
      <c r="C71" s="171" t="s">
        <v>182</v>
      </c>
      <c r="D71" s="171" t="s">
        <v>187</v>
      </c>
      <c r="E71" s="172">
        <v>60</v>
      </c>
      <c r="F71" s="4"/>
      <c r="G71" s="4" t="s">
        <v>141</v>
      </c>
      <c r="H71" s="4"/>
      <c r="I71" s="99"/>
      <c r="J71" s="99" t="s">
        <v>140</v>
      </c>
      <c r="K71" s="99" t="s">
        <v>140</v>
      </c>
      <c r="L71" s="99" t="s">
        <v>140</v>
      </c>
      <c r="M71" s="99" t="s">
        <v>140</v>
      </c>
      <c r="N71" s="99" t="s">
        <v>140</v>
      </c>
      <c r="O71" s="255" t="s">
        <v>190</v>
      </c>
      <c r="P71" s="256"/>
      <c r="Q71" s="4" t="s">
        <v>141</v>
      </c>
    </row>
    <row r="72" spans="2:17" x14ac:dyDescent="0.25">
      <c r="B72" s="171" t="s">
        <v>179</v>
      </c>
      <c r="C72" s="171" t="s">
        <v>183</v>
      </c>
      <c r="D72" s="171" t="s">
        <v>188</v>
      </c>
      <c r="E72" s="172">
        <v>86</v>
      </c>
      <c r="F72" s="4"/>
      <c r="G72" s="4" t="s">
        <v>141</v>
      </c>
      <c r="H72" s="4"/>
      <c r="I72" s="99"/>
      <c r="J72" s="99" t="s">
        <v>140</v>
      </c>
      <c r="K72" s="99" t="s">
        <v>140</v>
      </c>
      <c r="L72" s="99" t="s">
        <v>140</v>
      </c>
      <c r="M72" s="99" t="s">
        <v>140</v>
      </c>
      <c r="N72" s="99" t="s">
        <v>140</v>
      </c>
      <c r="O72" s="255" t="s">
        <v>190</v>
      </c>
      <c r="P72" s="256"/>
      <c r="Q72" s="4" t="s">
        <v>141</v>
      </c>
    </row>
    <row r="73" spans="2:17" x14ac:dyDescent="0.25">
      <c r="B73" s="171" t="s">
        <v>179</v>
      </c>
      <c r="C73" s="171" t="s">
        <v>184</v>
      </c>
      <c r="D73" s="171" t="s">
        <v>189</v>
      </c>
      <c r="E73" s="172">
        <v>86</v>
      </c>
      <c r="F73" s="4"/>
      <c r="G73" s="4" t="s">
        <v>141</v>
      </c>
      <c r="H73" s="4"/>
      <c r="I73" s="99"/>
      <c r="J73" s="99" t="s">
        <v>140</v>
      </c>
      <c r="K73" s="99" t="s">
        <v>140</v>
      </c>
      <c r="L73" s="99" t="s">
        <v>140</v>
      </c>
      <c r="M73" s="99" t="s">
        <v>140</v>
      </c>
      <c r="N73" s="99" t="s">
        <v>140</v>
      </c>
      <c r="O73" s="255" t="s">
        <v>191</v>
      </c>
      <c r="P73" s="256"/>
      <c r="Q73" s="4" t="s">
        <v>141</v>
      </c>
    </row>
    <row r="74" spans="2:17" x14ac:dyDescent="0.25">
      <c r="B74" s="171" t="s">
        <v>192</v>
      </c>
      <c r="C74" s="171" t="s">
        <v>193</v>
      </c>
      <c r="D74" s="171" t="s">
        <v>202</v>
      </c>
      <c r="E74" s="172">
        <v>62</v>
      </c>
      <c r="F74" s="4"/>
      <c r="G74" s="4"/>
      <c r="H74" s="4" t="s">
        <v>141</v>
      </c>
      <c r="I74" s="99"/>
      <c r="J74" s="99" t="s">
        <v>140</v>
      </c>
      <c r="K74" s="99" t="s">
        <v>140</v>
      </c>
      <c r="L74" s="99" t="s">
        <v>140</v>
      </c>
      <c r="M74" s="99" t="s">
        <v>140</v>
      </c>
      <c r="N74" s="99" t="s">
        <v>140</v>
      </c>
      <c r="O74" s="165" t="s">
        <v>212</v>
      </c>
      <c r="P74" s="166"/>
      <c r="Q74" s="4" t="s">
        <v>141</v>
      </c>
    </row>
    <row r="75" spans="2:17" ht="30" x14ac:dyDescent="0.25">
      <c r="B75" s="171" t="s">
        <v>192</v>
      </c>
      <c r="C75" s="171" t="s">
        <v>194</v>
      </c>
      <c r="D75" s="171" t="s">
        <v>203</v>
      </c>
      <c r="E75" s="172">
        <v>72</v>
      </c>
      <c r="F75" s="4"/>
      <c r="G75" s="4"/>
      <c r="H75" s="4" t="s">
        <v>141</v>
      </c>
      <c r="I75" s="99"/>
      <c r="J75" s="99" t="s">
        <v>140</v>
      </c>
      <c r="K75" s="99" t="s">
        <v>140</v>
      </c>
      <c r="L75" s="99" t="s">
        <v>140</v>
      </c>
      <c r="M75" s="99" t="s">
        <v>140</v>
      </c>
      <c r="N75" s="99" t="s">
        <v>140</v>
      </c>
      <c r="O75" s="165" t="s">
        <v>211</v>
      </c>
      <c r="P75" s="166"/>
      <c r="Q75" s="4" t="s">
        <v>141</v>
      </c>
    </row>
    <row r="76" spans="2:17" ht="30" x14ac:dyDescent="0.25">
      <c r="B76" s="171" t="s">
        <v>192</v>
      </c>
      <c r="C76" s="171" t="s">
        <v>195</v>
      </c>
      <c r="D76" s="171" t="s">
        <v>204</v>
      </c>
      <c r="E76" s="172">
        <v>84</v>
      </c>
      <c r="F76" s="4"/>
      <c r="G76" s="4"/>
      <c r="H76" s="4" t="s">
        <v>141</v>
      </c>
      <c r="I76" s="99"/>
      <c r="J76" s="99" t="s">
        <v>140</v>
      </c>
      <c r="K76" s="99" t="s">
        <v>140</v>
      </c>
      <c r="L76" s="99" t="s">
        <v>140</v>
      </c>
      <c r="M76" s="99" t="s">
        <v>140</v>
      </c>
      <c r="N76" s="99" t="s">
        <v>140</v>
      </c>
      <c r="O76" s="165" t="s">
        <v>211</v>
      </c>
      <c r="P76" s="166"/>
      <c r="Q76" s="4" t="s">
        <v>141</v>
      </c>
    </row>
    <row r="77" spans="2:17" x14ac:dyDescent="0.25">
      <c r="B77" s="171" t="s">
        <v>192</v>
      </c>
      <c r="C77" s="171" t="s">
        <v>196</v>
      </c>
      <c r="D77" s="171" t="s">
        <v>205</v>
      </c>
      <c r="E77" s="172">
        <v>84</v>
      </c>
      <c r="F77" s="4"/>
      <c r="G77" s="4"/>
      <c r="H77" s="4" t="s">
        <v>141</v>
      </c>
      <c r="I77" s="99"/>
      <c r="J77" s="99" t="s">
        <v>140</v>
      </c>
      <c r="K77" s="99" t="s">
        <v>140</v>
      </c>
      <c r="L77" s="99" t="s">
        <v>140</v>
      </c>
      <c r="M77" s="99" t="s">
        <v>140</v>
      </c>
      <c r="N77" s="99" t="s">
        <v>140</v>
      </c>
      <c r="O77" s="165" t="s">
        <v>211</v>
      </c>
      <c r="P77" s="166"/>
      <c r="Q77" s="4" t="s">
        <v>141</v>
      </c>
    </row>
    <row r="78" spans="2:17" x14ac:dyDescent="0.25">
      <c r="B78" s="171" t="s">
        <v>192</v>
      </c>
      <c r="C78" s="171" t="s">
        <v>197</v>
      </c>
      <c r="D78" s="171" t="s">
        <v>206</v>
      </c>
      <c r="E78" s="172">
        <v>48</v>
      </c>
      <c r="F78" s="4"/>
      <c r="G78" s="4"/>
      <c r="H78" s="4" t="s">
        <v>141</v>
      </c>
      <c r="I78" s="99"/>
      <c r="J78" s="99" t="s">
        <v>140</v>
      </c>
      <c r="K78" s="99" t="s">
        <v>140</v>
      </c>
      <c r="L78" s="99" t="s">
        <v>140</v>
      </c>
      <c r="M78" s="99" t="s">
        <v>140</v>
      </c>
      <c r="N78" s="99" t="s">
        <v>140</v>
      </c>
      <c r="O78" s="165" t="s">
        <v>211</v>
      </c>
      <c r="P78" s="166"/>
      <c r="Q78" s="4" t="s">
        <v>141</v>
      </c>
    </row>
    <row r="79" spans="2:17" x14ac:dyDescent="0.25">
      <c r="B79" s="171" t="s">
        <v>192</v>
      </c>
      <c r="C79" s="171" t="s">
        <v>198</v>
      </c>
      <c r="D79" s="171" t="s">
        <v>207</v>
      </c>
      <c r="E79" s="172">
        <v>56</v>
      </c>
      <c r="F79" s="4"/>
      <c r="G79" s="4"/>
      <c r="H79" s="4" t="s">
        <v>141</v>
      </c>
      <c r="I79" s="99"/>
      <c r="J79" s="99" t="s">
        <v>140</v>
      </c>
      <c r="K79" s="99" t="s">
        <v>140</v>
      </c>
      <c r="L79" s="99" t="s">
        <v>140</v>
      </c>
      <c r="M79" s="99" t="s">
        <v>140</v>
      </c>
      <c r="N79" s="99" t="s">
        <v>140</v>
      </c>
      <c r="O79" s="165" t="s">
        <v>211</v>
      </c>
      <c r="P79" s="166"/>
      <c r="Q79" s="4" t="s">
        <v>141</v>
      </c>
    </row>
    <row r="80" spans="2:17" ht="30" x14ac:dyDescent="0.25">
      <c r="B80" s="171" t="s">
        <v>192</v>
      </c>
      <c r="C80" s="171" t="s">
        <v>199</v>
      </c>
      <c r="D80" s="171" t="s">
        <v>208</v>
      </c>
      <c r="E80" s="172">
        <v>60</v>
      </c>
      <c r="F80" s="4"/>
      <c r="G80" s="4"/>
      <c r="H80" s="4" t="s">
        <v>141</v>
      </c>
      <c r="I80" s="99"/>
      <c r="J80" s="99" t="s">
        <v>140</v>
      </c>
      <c r="K80" s="99" t="s">
        <v>140</v>
      </c>
      <c r="L80" s="99" t="s">
        <v>140</v>
      </c>
      <c r="M80" s="99" t="s">
        <v>140</v>
      </c>
      <c r="N80" s="99" t="s">
        <v>140</v>
      </c>
      <c r="O80" s="165" t="s">
        <v>211</v>
      </c>
      <c r="P80" s="166"/>
      <c r="Q80" s="4" t="s">
        <v>141</v>
      </c>
    </row>
    <row r="81" spans="2:17" ht="30" x14ac:dyDescent="0.25">
      <c r="B81" s="171" t="s">
        <v>192</v>
      </c>
      <c r="C81" s="171" t="s">
        <v>200</v>
      </c>
      <c r="D81" s="171" t="s">
        <v>209</v>
      </c>
      <c r="E81" s="172">
        <v>96</v>
      </c>
      <c r="F81" s="4"/>
      <c r="G81" s="4"/>
      <c r="H81" s="4" t="s">
        <v>141</v>
      </c>
      <c r="I81" s="99"/>
      <c r="J81" s="99" t="s">
        <v>140</v>
      </c>
      <c r="K81" s="99" t="s">
        <v>140</v>
      </c>
      <c r="L81" s="99" t="s">
        <v>140</v>
      </c>
      <c r="M81" s="99" t="s">
        <v>140</v>
      </c>
      <c r="N81" s="99" t="s">
        <v>140</v>
      </c>
      <c r="O81" s="165" t="s">
        <v>211</v>
      </c>
      <c r="P81" s="166"/>
      <c r="Q81" s="4" t="s">
        <v>141</v>
      </c>
    </row>
    <row r="82" spans="2:17" x14ac:dyDescent="0.25">
      <c r="B82" s="171" t="s">
        <v>192</v>
      </c>
      <c r="C82" s="171" t="s">
        <v>201</v>
      </c>
      <c r="D82" s="171" t="s">
        <v>210</v>
      </c>
      <c r="E82" s="172">
        <v>48</v>
      </c>
      <c r="F82" s="4"/>
      <c r="G82" s="4"/>
      <c r="H82" s="4" t="s">
        <v>141</v>
      </c>
      <c r="I82" s="99"/>
      <c r="J82" s="99" t="s">
        <v>140</v>
      </c>
      <c r="K82" s="99" t="s">
        <v>140</v>
      </c>
      <c r="L82" s="99" t="s">
        <v>140</v>
      </c>
      <c r="M82" s="99" t="s">
        <v>140</v>
      </c>
      <c r="N82" s="99" t="s">
        <v>140</v>
      </c>
      <c r="O82" s="165" t="s">
        <v>211</v>
      </c>
      <c r="P82" s="166"/>
      <c r="Q82" s="4" t="s">
        <v>141</v>
      </c>
    </row>
    <row r="83" spans="2:17" x14ac:dyDescent="0.25">
      <c r="B83" s="171" t="s">
        <v>173</v>
      </c>
      <c r="C83" s="171" t="s">
        <v>213</v>
      </c>
      <c r="D83" s="171" t="s">
        <v>214</v>
      </c>
      <c r="E83" s="172">
        <v>190</v>
      </c>
      <c r="F83" s="4"/>
      <c r="G83" s="4"/>
      <c r="H83" s="4"/>
      <c r="I83" s="99" t="s">
        <v>141</v>
      </c>
      <c r="J83" s="99" t="s">
        <v>140</v>
      </c>
      <c r="K83" s="99" t="s">
        <v>140</v>
      </c>
      <c r="L83" s="99" t="s">
        <v>140</v>
      </c>
      <c r="M83" s="99" t="s">
        <v>140</v>
      </c>
      <c r="N83" s="99" t="s">
        <v>140</v>
      </c>
      <c r="O83" s="165" t="s">
        <v>215</v>
      </c>
      <c r="P83" s="166"/>
      <c r="Q83" s="4"/>
    </row>
    <row r="84" spans="2:17" x14ac:dyDescent="0.25">
      <c r="B84" s="171"/>
      <c r="C84" s="171"/>
      <c r="D84" s="171"/>
      <c r="E84" s="172"/>
      <c r="F84" s="4"/>
      <c r="G84" s="4"/>
      <c r="H84" s="4"/>
      <c r="I84" s="99"/>
      <c r="J84" s="99"/>
      <c r="K84" s="99"/>
      <c r="L84" s="99"/>
      <c r="M84" s="99"/>
      <c r="N84" s="99"/>
      <c r="O84" s="165"/>
      <c r="P84" s="166"/>
      <c r="Q84" s="4"/>
    </row>
    <row r="85" spans="2:17" x14ac:dyDescent="0.25">
      <c r="B85" s="171"/>
      <c r="C85" s="171"/>
      <c r="D85" s="171"/>
      <c r="E85" s="172"/>
      <c r="F85" s="4"/>
      <c r="G85" s="4"/>
      <c r="H85" s="4"/>
      <c r="I85" s="99"/>
      <c r="J85" s="99"/>
      <c r="K85" s="99"/>
      <c r="L85" s="99"/>
      <c r="M85" s="99"/>
      <c r="N85" s="99"/>
      <c r="O85" s="165"/>
      <c r="P85" s="166"/>
      <c r="Q85" s="4"/>
    </row>
    <row r="86" spans="2:17" x14ac:dyDescent="0.25">
      <c r="B86" s="171"/>
      <c r="C86" s="171"/>
      <c r="D86" s="171"/>
      <c r="E86" s="172"/>
      <c r="F86" s="4"/>
      <c r="G86" s="4"/>
      <c r="H86" s="4"/>
      <c r="I86" s="99"/>
      <c r="J86" s="99"/>
      <c r="K86" s="99"/>
      <c r="L86" s="99"/>
      <c r="M86" s="99"/>
      <c r="N86" s="99"/>
      <c r="O86" s="165"/>
      <c r="P86" s="166"/>
      <c r="Q86" s="4"/>
    </row>
    <row r="87" spans="2:17" x14ac:dyDescent="0.25">
      <c r="B87" s="3"/>
      <c r="C87" s="3"/>
      <c r="D87" s="5"/>
      <c r="E87" s="5"/>
      <c r="F87" s="4"/>
      <c r="G87" s="4"/>
      <c r="H87" s="4"/>
      <c r="I87" s="99"/>
      <c r="J87" s="99"/>
      <c r="K87" s="123"/>
      <c r="L87" s="123"/>
      <c r="M87" s="123"/>
      <c r="N87" s="123"/>
      <c r="O87" s="255"/>
      <c r="P87" s="256"/>
      <c r="Q87" s="123"/>
    </row>
    <row r="88" spans="2:17" x14ac:dyDescent="0.25">
      <c r="B88" s="123"/>
      <c r="C88" s="123"/>
      <c r="D88" s="123"/>
      <c r="E88" s="123"/>
      <c r="F88" s="123"/>
      <c r="G88" s="123"/>
      <c r="H88" s="123"/>
      <c r="I88" s="123"/>
      <c r="J88" s="123"/>
      <c r="K88" s="123"/>
      <c r="L88" s="123"/>
      <c r="M88" s="123"/>
      <c r="N88" s="123"/>
      <c r="O88" s="255"/>
      <c r="P88" s="256"/>
      <c r="Q88" s="123"/>
    </row>
    <row r="89" spans="2:17" x14ac:dyDescent="0.25">
      <c r="B89" s="9" t="s">
        <v>1</v>
      </c>
    </row>
    <row r="90" spans="2:17" x14ac:dyDescent="0.25">
      <c r="B90" s="9" t="s">
        <v>37</v>
      </c>
    </row>
    <row r="91" spans="2:17" x14ac:dyDescent="0.25">
      <c r="B91" s="9" t="s">
        <v>62</v>
      </c>
    </row>
    <row r="93" spans="2:17" ht="15.75" thickBot="1" x14ac:dyDescent="0.3"/>
    <row r="94" spans="2:17" ht="27" thickBot="1" x14ac:dyDescent="0.3">
      <c r="B94" s="245" t="s">
        <v>38</v>
      </c>
      <c r="C94" s="246"/>
      <c r="D94" s="246"/>
      <c r="E94" s="246"/>
      <c r="F94" s="246"/>
      <c r="G94" s="246"/>
      <c r="H94" s="246"/>
      <c r="I94" s="246"/>
      <c r="J94" s="246"/>
      <c r="K94" s="246"/>
      <c r="L94" s="246"/>
      <c r="M94" s="246"/>
      <c r="N94" s="247"/>
    </row>
    <row r="99" spans="2:17" ht="76.5" customHeight="1" x14ac:dyDescent="0.25">
      <c r="B99" s="122" t="s">
        <v>0</v>
      </c>
      <c r="C99" s="122" t="s">
        <v>39</v>
      </c>
      <c r="D99" s="122" t="s">
        <v>40</v>
      </c>
      <c r="E99" s="122" t="s">
        <v>116</v>
      </c>
      <c r="F99" s="122" t="s">
        <v>118</v>
      </c>
      <c r="G99" s="122" t="s">
        <v>119</v>
      </c>
      <c r="H99" s="122" t="s">
        <v>120</v>
      </c>
      <c r="I99" s="122" t="s">
        <v>117</v>
      </c>
      <c r="J99" s="227" t="s">
        <v>121</v>
      </c>
      <c r="K99" s="228"/>
      <c r="L99" s="229"/>
      <c r="M99" s="122" t="s">
        <v>125</v>
      </c>
      <c r="N99" s="122" t="s">
        <v>41</v>
      </c>
      <c r="O99" s="122" t="s">
        <v>42</v>
      </c>
      <c r="P99" s="227" t="s">
        <v>3</v>
      </c>
      <c r="Q99" s="229"/>
    </row>
    <row r="100" spans="2:17" ht="60.75" customHeight="1" x14ac:dyDescent="0.25">
      <c r="B100" s="163" t="s">
        <v>43</v>
      </c>
      <c r="C100" s="180"/>
      <c r="D100" s="3"/>
      <c r="E100" s="3"/>
      <c r="F100" s="3"/>
      <c r="G100" s="3"/>
      <c r="H100" s="3"/>
      <c r="I100" s="5"/>
      <c r="J100" s="1"/>
      <c r="K100" s="100"/>
      <c r="L100" s="99"/>
      <c r="M100" s="123"/>
      <c r="N100" s="123"/>
      <c r="O100" s="123"/>
      <c r="P100" s="230" t="s">
        <v>293</v>
      </c>
      <c r="Q100" s="230"/>
    </row>
    <row r="101" spans="2:17" ht="33.6" customHeight="1" x14ac:dyDescent="0.25">
      <c r="B101" s="163" t="s">
        <v>44</v>
      </c>
      <c r="C101" s="180"/>
      <c r="D101" s="3"/>
      <c r="E101" s="3"/>
      <c r="F101" s="3"/>
      <c r="G101" s="3"/>
      <c r="H101" s="3"/>
      <c r="I101" s="5"/>
      <c r="J101" s="1"/>
      <c r="K101" s="99"/>
      <c r="L101" s="99"/>
      <c r="M101" s="123"/>
      <c r="N101" s="123"/>
      <c r="O101" s="123"/>
      <c r="P101" s="230" t="s">
        <v>293</v>
      </c>
      <c r="Q101" s="230"/>
    </row>
    <row r="103" spans="2:17" ht="15.75" thickBot="1" x14ac:dyDescent="0.3"/>
    <row r="104" spans="2:17" ht="27" thickBot="1" x14ac:dyDescent="0.3">
      <c r="B104" s="245" t="s">
        <v>46</v>
      </c>
      <c r="C104" s="246"/>
      <c r="D104" s="246"/>
      <c r="E104" s="246"/>
      <c r="F104" s="246"/>
      <c r="G104" s="246"/>
      <c r="H104" s="246"/>
      <c r="I104" s="246"/>
      <c r="J104" s="246"/>
      <c r="K104" s="246"/>
      <c r="L104" s="246"/>
      <c r="M104" s="246"/>
      <c r="N104" s="247"/>
    </row>
    <row r="107" spans="2:17" ht="46.15" customHeight="1" x14ac:dyDescent="0.25">
      <c r="B107" s="69" t="s">
        <v>33</v>
      </c>
      <c r="C107" s="69" t="s">
        <v>47</v>
      </c>
      <c r="D107" s="227" t="s">
        <v>3</v>
      </c>
      <c r="E107" s="229"/>
    </row>
    <row r="108" spans="2:17" ht="46.9" customHeight="1" x14ac:dyDescent="0.25">
      <c r="B108" s="70" t="s">
        <v>126</v>
      </c>
      <c r="C108" s="164" t="s">
        <v>141</v>
      </c>
      <c r="D108" s="251" t="s">
        <v>172</v>
      </c>
      <c r="E108" s="230"/>
    </row>
    <row r="111" spans="2:17" ht="26.25" x14ac:dyDescent="0.25">
      <c r="B111" s="235" t="s">
        <v>64</v>
      </c>
      <c r="C111" s="236"/>
      <c r="D111" s="236"/>
      <c r="E111" s="236"/>
      <c r="F111" s="236"/>
      <c r="G111" s="236"/>
      <c r="H111" s="236"/>
      <c r="I111" s="236"/>
      <c r="J111" s="236"/>
      <c r="K111" s="236"/>
      <c r="L111" s="236"/>
      <c r="M111" s="236"/>
      <c r="N111" s="236"/>
      <c r="O111" s="236"/>
      <c r="P111" s="236"/>
    </row>
    <row r="113" spans="1:26" ht="15.75" thickBot="1" x14ac:dyDescent="0.3"/>
    <row r="114" spans="1:26" ht="27" thickBot="1" x14ac:dyDescent="0.3">
      <c r="B114" s="245" t="s">
        <v>54</v>
      </c>
      <c r="C114" s="246"/>
      <c r="D114" s="246"/>
      <c r="E114" s="246"/>
      <c r="F114" s="246"/>
      <c r="G114" s="246"/>
      <c r="H114" s="246"/>
      <c r="I114" s="246"/>
      <c r="J114" s="246"/>
      <c r="K114" s="246"/>
      <c r="L114" s="246"/>
      <c r="M114" s="246"/>
      <c r="N114" s="247"/>
    </row>
    <row r="116" spans="1:26" ht="15.75" thickBot="1" x14ac:dyDescent="0.3">
      <c r="M116" s="66"/>
      <c r="N116" s="66"/>
    </row>
    <row r="117" spans="1:26" s="109" customFormat="1" ht="109.5" customHeight="1" x14ac:dyDescent="0.25">
      <c r="B117" s="120" t="s">
        <v>149</v>
      </c>
      <c r="C117" s="120" t="s">
        <v>150</v>
      </c>
      <c r="D117" s="120" t="s">
        <v>151</v>
      </c>
      <c r="E117" s="120" t="s">
        <v>45</v>
      </c>
      <c r="F117" s="120" t="s">
        <v>22</v>
      </c>
      <c r="G117" s="120" t="s">
        <v>103</v>
      </c>
      <c r="H117" s="120" t="s">
        <v>17</v>
      </c>
      <c r="I117" s="120" t="s">
        <v>10</v>
      </c>
      <c r="J117" s="120" t="s">
        <v>31</v>
      </c>
      <c r="K117" s="120" t="s">
        <v>61</v>
      </c>
      <c r="L117" s="120" t="s">
        <v>20</v>
      </c>
      <c r="M117" s="105" t="s">
        <v>26</v>
      </c>
      <c r="N117" s="120" t="s">
        <v>152</v>
      </c>
      <c r="O117" s="120" t="s">
        <v>36</v>
      </c>
      <c r="P117" s="121" t="s">
        <v>11</v>
      </c>
      <c r="Q117" s="121" t="s">
        <v>19</v>
      </c>
    </row>
    <row r="118" spans="1:26" s="115" customFormat="1" x14ac:dyDescent="0.25">
      <c r="A118" s="47">
        <v>1</v>
      </c>
      <c r="B118" s="116"/>
      <c r="C118" s="117"/>
      <c r="D118" s="116"/>
      <c r="E118" s="111"/>
      <c r="F118" s="112"/>
      <c r="G118" s="151"/>
      <c r="H118" s="119"/>
      <c r="I118" s="113"/>
      <c r="J118" s="113"/>
      <c r="K118" s="113"/>
      <c r="L118" s="113"/>
      <c r="M118" s="104"/>
      <c r="N118" s="104">
        <f>+M118*G118</f>
        <v>0</v>
      </c>
      <c r="O118" s="27"/>
      <c r="P118" s="27"/>
      <c r="Q118" s="152"/>
      <c r="R118" s="114"/>
      <c r="S118" s="114"/>
      <c r="T118" s="114"/>
      <c r="U118" s="114"/>
      <c r="V118" s="114"/>
      <c r="W118" s="114"/>
      <c r="X118" s="114"/>
      <c r="Y118" s="114"/>
      <c r="Z118" s="114"/>
    </row>
    <row r="119" spans="1:26" s="115" customFormat="1" x14ac:dyDescent="0.25">
      <c r="A119" s="47">
        <f>+A118+1</f>
        <v>2</v>
      </c>
      <c r="B119" s="116"/>
      <c r="C119" s="117"/>
      <c r="D119" s="116"/>
      <c r="E119" s="111"/>
      <c r="F119" s="112"/>
      <c r="G119" s="112"/>
      <c r="H119" s="112"/>
      <c r="I119" s="113"/>
      <c r="J119" s="113"/>
      <c r="K119" s="113"/>
      <c r="L119" s="113"/>
      <c r="M119" s="104"/>
      <c r="N119" s="104"/>
      <c r="O119" s="27"/>
      <c r="P119" s="27"/>
      <c r="Q119" s="152"/>
      <c r="R119" s="114"/>
      <c r="S119" s="114"/>
      <c r="T119" s="114"/>
      <c r="U119" s="114"/>
      <c r="V119" s="114"/>
      <c r="W119" s="114"/>
      <c r="X119" s="114"/>
      <c r="Y119" s="114"/>
      <c r="Z119" s="114"/>
    </row>
    <row r="120" spans="1:26" s="115" customFormat="1" x14ac:dyDescent="0.25">
      <c r="A120" s="47">
        <f t="shared" ref="A120:A125" si="2">+A119+1</f>
        <v>3</v>
      </c>
      <c r="B120" s="116"/>
      <c r="C120" s="117"/>
      <c r="D120" s="116"/>
      <c r="E120" s="111"/>
      <c r="F120" s="112"/>
      <c r="G120" s="112"/>
      <c r="H120" s="112"/>
      <c r="I120" s="113"/>
      <c r="J120" s="113"/>
      <c r="K120" s="113"/>
      <c r="L120" s="113"/>
      <c r="M120" s="104"/>
      <c r="N120" s="104"/>
      <c r="O120" s="27"/>
      <c r="P120" s="27"/>
      <c r="Q120" s="152"/>
      <c r="R120" s="114"/>
      <c r="S120" s="114"/>
      <c r="T120" s="114"/>
      <c r="U120" s="114"/>
      <c r="V120" s="114"/>
      <c r="W120" s="114"/>
      <c r="X120" s="114"/>
      <c r="Y120" s="114"/>
      <c r="Z120" s="114"/>
    </row>
    <row r="121" spans="1:26" s="115" customFormat="1" x14ac:dyDescent="0.25">
      <c r="A121" s="47">
        <f t="shared" si="2"/>
        <v>4</v>
      </c>
      <c r="B121" s="116"/>
      <c r="C121" s="117"/>
      <c r="D121" s="116"/>
      <c r="E121" s="111"/>
      <c r="F121" s="112"/>
      <c r="G121" s="112"/>
      <c r="H121" s="112"/>
      <c r="I121" s="113"/>
      <c r="J121" s="113"/>
      <c r="K121" s="113"/>
      <c r="L121" s="113"/>
      <c r="M121" s="104"/>
      <c r="N121" s="104"/>
      <c r="O121" s="27"/>
      <c r="P121" s="27"/>
      <c r="Q121" s="152"/>
      <c r="R121" s="114"/>
      <c r="S121" s="114"/>
      <c r="T121" s="114"/>
      <c r="U121" s="114"/>
      <c r="V121" s="114"/>
      <c r="W121" s="114"/>
      <c r="X121" s="114"/>
      <c r="Y121" s="114"/>
      <c r="Z121" s="114"/>
    </row>
    <row r="122" spans="1:26" s="115" customFormat="1" x14ac:dyDescent="0.25">
      <c r="A122" s="47">
        <f t="shared" si="2"/>
        <v>5</v>
      </c>
      <c r="B122" s="116"/>
      <c r="C122" s="117"/>
      <c r="D122" s="116"/>
      <c r="E122" s="111"/>
      <c r="F122" s="112"/>
      <c r="G122" s="112"/>
      <c r="H122" s="112"/>
      <c r="I122" s="113"/>
      <c r="J122" s="113"/>
      <c r="K122" s="113"/>
      <c r="L122" s="113"/>
      <c r="M122" s="104"/>
      <c r="N122" s="104"/>
      <c r="O122" s="27"/>
      <c r="P122" s="27"/>
      <c r="Q122" s="152"/>
      <c r="R122" s="114"/>
      <c r="S122" s="114"/>
      <c r="T122" s="114"/>
      <c r="U122" s="114"/>
      <c r="V122" s="114"/>
      <c r="W122" s="114"/>
      <c r="X122" s="114"/>
      <c r="Y122" s="114"/>
      <c r="Z122" s="114"/>
    </row>
    <row r="123" spans="1:26" s="115" customFormat="1" x14ac:dyDescent="0.25">
      <c r="A123" s="47">
        <f t="shared" si="2"/>
        <v>6</v>
      </c>
      <c r="B123" s="116"/>
      <c r="C123" s="117"/>
      <c r="D123" s="116"/>
      <c r="E123" s="111"/>
      <c r="F123" s="112"/>
      <c r="G123" s="112"/>
      <c r="H123" s="112"/>
      <c r="I123" s="113"/>
      <c r="J123" s="113"/>
      <c r="K123" s="113"/>
      <c r="L123" s="113"/>
      <c r="M123" s="104"/>
      <c r="N123" s="104"/>
      <c r="O123" s="27"/>
      <c r="P123" s="27"/>
      <c r="Q123" s="152"/>
      <c r="R123" s="114"/>
      <c r="S123" s="114"/>
      <c r="T123" s="114"/>
      <c r="U123" s="114"/>
      <c r="V123" s="114"/>
      <c r="W123" s="114"/>
      <c r="X123" s="114"/>
      <c r="Y123" s="114"/>
      <c r="Z123" s="114"/>
    </row>
    <row r="124" spans="1:26" s="115" customFormat="1" x14ac:dyDescent="0.25">
      <c r="A124" s="47">
        <f t="shared" si="2"/>
        <v>7</v>
      </c>
      <c r="B124" s="116"/>
      <c r="C124" s="117"/>
      <c r="D124" s="116"/>
      <c r="E124" s="111"/>
      <c r="F124" s="112"/>
      <c r="G124" s="112"/>
      <c r="H124" s="112"/>
      <c r="I124" s="113"/>
      <c r="J124" s="113"/>
      <c r="K124" s="113"/>
      <c r="L124" s="113"/>
      <c r="M124" s="104"/>
      <c r="N124" s="104"/>
      <c r="O124" s="27"/>
      <c r="P124" s="27"/>
      <c r="Q124" s="152"/>
      <c r="R124" s="114"/>
      <c r="S124" s="114"/>
      <c r="T124" s="114"/>
      <c r="U124" s="114"/>
      <c r="V124" s="114"/>
      <c r="W124" s="114"/>
      <c r="X124" s="114"/>
      <c r="Y124" s="114"/>
      <c r="Z124" s="114"/>
    </row>
    <row r="125" spans="1:26" s="115" customFormat="1" x14ac:dyDescent="0.25">
      <c r="A125" s="47">
        <f t="shared" si="2"/>
        <v>8</v>
      </c>
      <c r="B125" s="116"/>
      <c r="C125" s="117"/>
      <c r="D125" s="116"/>
      <c r="E125" s="111"/>
      <c r="F125" s="112"/>
      <c r="G125" s="112"/>
      <c r="H125" s="112"/>
      <c r="I125" s="113"/>
      <c r="J125" s="113"/>
      <c r="K125" s="113"/>
      <c r="L125" s="113"/>
      <c r="M125" s="104"/>
      <c r="N125" s="104"/>
      <c r="O125" s="27"/>
      <c r="P125" s="27"/>
      <c r="Q125" s="152"/>
      <c r="R125" s="114"/>
      <c r="S125" s="114"/>
      <c r="T125" s="114"/>
      <c r="U125" s="114"/>
      <c r="V125" s="114"/>
      <c r="W125" s="114"/>
      <c r="X125" s="114"/>
      <c r="Y125" s="114"/>
      <c r="Z125" s="114"/>
    </row>
    <row r="126" spans="1:26" s="115" customFormat="1" x14ac:dyDescent="0.25">
      <c r="A126" s="47"/>
      <c r="B126" s="50" t="s">
        <v>16</v>
      </c>
      <c r="C126" s="117"/>
      <c r="D126" s="116"/>
      <c r="E126" s="111"/>
      <c r="F126" s="112"/>
      <c r="G126" s="112"/>
      <c r="H126" s="112"/>
      <c r="I126" s="113"/>
      <c r="J126" s="113"/>
      <c r="K126" s="118">
        <f t="shared" ref="K126:N126" si="3">SUM(K118:K125)</f>
        <v>0</v>
      </c>
      <c r="L126" s="118">
        <f t="shared" si="3"/>
        <v>0</v>
      </c>
      <c r="M126" s="150">
        <f t="shared" si="3"/>
        <v>0</v>
      </c>
      <c r="N126" s="118">
        <f t="shared" si="3"/>
        <v>0</v>
      </c>
      <c r="O126" s="27"/>
      <c r="P126" s="27"/>
      <c r="Q126" s="153"/>
    </row>
    <row r="127" spans="1:26" x14ac:dyDescent="0.25">
      <c r="B127" s="30"/>
      <c r="C127" s="30"/>
      <c r="D127" s="30"/>
      <c r="E127" s="31"/>
      <c r="F127" s="30"/>
      <c r="G127" s="30"/>
      <c r="H127" s="30"/>
      <c r="I127" s="30"/>
      <c r="J127" s="30"/>
      <c r="K127" s="30"/>
      <c r="L127" s="30"/>
      <c r="M127" s="30"/>
      <c r="N127" s="30"/>
      <c r="O127" s="30"/>
      <c r="P127" s="30"/>
    </row>
    <row r="128" spans="1:26" ht="18.75" x14ac:dyDescent="0.25">
      <c r="B128" s="60" t="s">
        <v>32</v>
      </c>
      <c r="C128" s="74">
        <f>+K126</f>
        <v>0</v>
      </c>
      <c r="H128" s="32"/>
      <c r="I128" s="32"/>
      <c r="J128" s="32"/>
      <c r="K128" s="32"/>
      <c r="L128" s="32"/>
      <c r="M128" s="32"/>
      <c r="N128" s="30"/>
      <c r="O128" s="30"/>
      <c r="P128" s="30"/>
    </row>
    <row r="130" spans="2:17" ht="15.75" thickBot="1" x14ac:dyDescent="0.3"/>
    <row r="131" spans="2:17" ht="37.15" customHeight="1" thickBot="1" x14ac:dyDescent="0.3">
      <c r="B131" s="77" t="s">
        <v>49</v>
      </c>
      <c r="C131" s="78" t="s">
        <v>50</v>
      </c>
      <c r="D131" s="77" t="s">
        <v>51</v>
      </c>
      <c r="E131" s="78" t="s">
        <v>55</v>
      </c>
    </row>
    <row r="132" spans="2:17" ht="41.45" customHeight="1" x14ac:dyDescent="0.25">
      <c r="B132" s="68" t="s">
        <v>127</v>
      </c>
      <c r="C132" s="71">
        <v>20</v>
      </c>
      <c r="D132" s="71"/>
      <c r="E132" s="248">
        <f>+D132+D133+D134</f>
        <v>0</v>
      </c>
    </row>
    <row r="133" spans="2:17" x14ac:dyDescent="0.25">
      <c r="B133" s="68" t="s">
        <v>128</v>
      </c>
      <c r="C133" s="58">
        <v>30</v>
      </c>
      <c r="D133" s="164">
        <v>0</v>
      </c>
      <c r="E133" s="249"/>
    </row>
    <row r="134" spans="2:17" ht="15.75" thickBot="1" x14ac:dyDescent="0.3">
      <c r="B134" s="68" t="s">
        <v>129</v>
      </c>
      <c r="C134" s="73">
        <v>40</v>
      </c>
      <c r="D134" s="73">
        <v>0</v>
      </c>
      <c r="E134" s="250"/>
    </row>
    <row r="136" spans="2:17" ht="15.75" thickBot="1" x14ac:dyDescent="0.3"/>
    <row r="137" spans="2:17" ht="27" thickBot="1" x14ac:dyDescent="0.3">
      <c r="B137" s="245" t="s">
        <v>52</v>
      </c>
      <c r="C137" s="246"/>
      <c r="D137" s="246"/>
      <c r="E137" s="246"/>
      <c r="F137" s="246"/>
      <c r="G137" s="246"/>
      <c r="H137" s="246"/>
      <c r="I137" s="246"/>
      <c r="J137" s="246"/>
      <c r="K137" s="246"/>
      <c r="L137" s="246"/>
      <c r="M137" s="246"/>
      <c r="N137" s="247"/>
    </row>
    <row r="139" spans="2:17" ht="76.5" customHeight="1" x14ac:dyDescent="0.25">
      <c r="B139" s="122" t="s">
        <v>0</v>
      </c>
      <c r="C139" s="122" t="s">
        <v>39</v>
      </c>
      <c r="D139" s="122" t="s">
        <v>40</v>
      </c>
      <c r="E139" s="122" t="s">
        <v>116</v>
      </c>
      <c r="F139" s="122" t="s">
        <v>118</v>
      </c>
      <c r="G139" s="122" t="s">
        <v>119</v>
      </c>
      <c r="H139" s="122" t="s">
        <v>120</v>
      </c>
      <c r="I139" s="122" t="s">
        <v>117</v>
      </c>
      <c r="J139" s="227" t="s">
        <v>121</v>
      </c>
      <c r="K139" s="228"/>
      <c r="L139" s="229"/>
      <c r="M139" s="122" t="s">
        <v>125</v>
      </c>
      <c r="N139" s="122" t="s">
        <v>41</v>
      </c>
      <c r="O139" s="122" t="s">
        <v>42</v>
      </c>
      <c r="P139" s="227" t="s">
        <v>3</v>
      </c>
      <c r="Q139" s="229"/>
    </row>
    <row r="140" spans="2:17" ht="60.75" customHeight="1" x14ac:dyDescent="0.25">
      <c r="B140" s="163" t="s">
        <v>133</v>
      </c>
      <c r="C140" s="163"/>
      <c r="D140" s="3"/>
      <c r="E140" s="3"/>
      <c r="F140" s="3"/>
      <c r="G140" s="3"/>
      <c r="H140" s="3"/>
      <c r="I140" s="5"/>
      <c r="J140" s="1" t="s">
        <v>122</v>
      </c>
      <c r="K140" s="100" t="s">
        <v>123</v>
      </c>
      <c r="L140" s="99" t="s">
        <v>124</v>
      </c>
      <c r="M140" s="123"/>
      <c r="N140" s="123"/>
      <c r="O140" s="123"/>
      <c r="P140" s="230"/>
      <c r="Q140" s="230"/>
    </row>
    <row r="141" spans="2:17" ht="60.75" customHeight="1" x14ac:dyDescent="0.25">
      <c r="B141" s="163" t="s">
        <v>134</v>
      </c>
      <c r="C141" s="163"/>
      <c r="D141" s="3"/>
      <c r="E141" s="3"/>
      <c r="F141" s="3"/>
      <c r="G141" s="3"/>
      <c r="H141" s="3"/>
      <c r="I141" s="5"/>
      <c r="J141" s="1"/>
      <c r="K141" s="100"/>
      <c r="L141" s="99"/>
      <c r="M141" s="123"/>
      <c r="N141" s="123"/>
      <c r="O141" s="123"/>
      <c r="P141" s="164"/>
      <c r="Q141" s="164"/>
    </row>
    <row r="142" spans="2:17" ht="33.6" customHeight="1" x14ac:dyDescent="0.25">
      <c r="B142" s="163" t="s">
        <v>135</v>
      </c>
      <c r="C142" s="163"/>
      <c r="D142" s="3"/>
      <c r="E142" s="3"/>
      <c r="F142" s="3"/>
      <c r="G142" s="3"/>
      <c r="H142" s="3"/>
      <c r="I142" s="5"/>
      <c r="J142" s="1"/>
      <c r="K142" s="99"/>
      <c r="L142" s="99"/>
      <c r="M142" s="123"/>
      <c r="N142" s="123"/>
      <c r="O142" s="123"/>
      <c r="P142" s="230"/>
      <c r="Q142" s="230"/>
    </row>
    <row r="145" spans="2:7" ht="15.75" thickBot="1" x14ac:dyDescent="0.3"/>
    <row r="146" spans="2:7" ht="54" customHeight="1" x14ac:dyDescent="0.25">
      <c r="B146" s="126" t="s">
        <v>33</v>
      </c>
      <c r="C146" s="126" t="s">
        <v>49</v>
      </c>
      <c r="D146" s="122" t="s">
        <v>50</v>
      </c>
      <c r="E146" s="126" t="s">
        <v>51</v>
      </c>
      <c r="F146" s="78" t="s">
        <v>56</v>
      </c>
      <c r="G146" s="96"/>
    </row>
    <row r="147" spans="2:7" ht="120.75" customHeight="1" x14ac:dyDescent="0.2">
      <c r="B147" s="257" t="s">
        <v>53</v>
      </c>
      <c r="C147" s="6" t="s">
        <v>130</v>
      </c>
      <c r="D147" s="164">
        <v>25</v>
      </c>
      <c r="E147" s="164">
        <v>0</v>
      </c>
      <c r="F147" s="258">
        <f>+E147+E148+E149</f>
        <v>0</v>
      </c>
      <c r="G147" s="97"/>
    </row>
    <row r="148" spans="2:7" ht="76.150000000000006" customHeight="1" x14ac:dyDescent="0.2">
      <c r="B148" s="257"/>
      <c r="C148" s="6" t="s">
        <v>131</v>
      </c>
      <c r="D148" s="168">
        <v>25</v>
      </c>
      <c r="E148" s="164">
        <v>0</v>
      </c>
      <c r="F148" s="259"/>
      <c r="G148" s="97"/>
    </row>
    <row r="149" spans="2:7" ht="69" customHeight="1" x14ac:dyDescent="0.2">
      <c r="B149" s="257"/>
      <c r="C149" s="6" t="s">
        <v>132</v>
      </c>
      <c r="D149" s="164">
        <v>10</v>
      </c>
      <c r="E149" s="164">
        <v>0</v>
      </c>
      <c r="F149" s="260"/>
      <c r="G149" s="97"/>
    </row>
    <row r="150" spans="2:7" x14ac:dyDescent="0.25">
      <c r="C150" s="106"/>
    </row>
    <row r="153" spans="2:7" x14ac:dyDescent="0.25">
      <c r="B153" s="124" t="s">
        <v>57</v>
      </c>
    </row>
    <row r="156" spans="2:7" x14ac:dyDescent="0.25">
      <c r="B156" s="127" t="s">
        <v>33</v>
      </c>
      <c r="C156" s="127" t="s">
        <v>58</v>
      </c>
      <c r="D156" s="126" t="s">
        <v>51</v>
      </c>
      <c r="E156" s="126" t="s">
        <v>16</v>
      </c>
    </row>
    <row r="157" spans="2:7" ht="42.75" x14ac:dyDescent="0.25">
      <c r="B157" s="107" t="s">
        <v>59</v>
      </c>
      <c r="C157" s="108">
        <v>40</v>
      </c>
      <c r="D157" s="164">
        <f>+E132</f>
        <v>0</v>
      </c>
      <c r="E157" s="243">
        <f>+D157+D158</f>
        <v>0</v>
      </c>
    </row>
    <row r="158" spans="2:7" ht="71.25" x14ac:dyDescent="0.25">
      <c r="B158" s="107" t="s">
        <v>60</v>
      </c>
      <c r="C158" s="108">
        <v>60</v>
      </c>
      <c r="D158" s="164">
        <f>+F147</f>
        <v>0</v>
      </c>
      <c r="E158" s="244"/>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11:P111"/>
    <mergeCell ref="O72:P72"/>
    <mergeCell ref="O73:P73"/>
    <mergeCell ref="O87:P87"/>
    <mergeCell ref="O88:P88"/>
    <mergeCell ref="B94:N94"/>
    <mergeCell ref="J99:L99"/>
    <mergeCell ref="P99:Q99"/>
    <mergeCell ref="P100:Q100"/>
    <mergeCell ref="P101:Q101"/>
    <mergeCell ref="B104:N104"/>
    <mergeCell ref="D107:E107"/>
    <mergeCell ref="D108:E108"/>
    <mergeCell ref="P142:Q142"/>
    <mergeCell ref="B147:B149"/>
    <mergeCell ref="F147:F149"/>
    <mergeCell ref="E157:E158"/>
    <mergeCell ref="B114:N114"/>
    <mergeCell ref="E132:E134"/>
    <mergeCell ref="B137:N137"/>
    <mergeCell ref="J139:L139"/>
    <mergeCell ref="P139:Q139"/>
    <mergeCell ref="P140:Q140"/>
  </mergeCells>
  <conditionalFormatting sqref="C84:C86 C71:C73">
    <cfRule type="duplicateValues" dxfId="6" priority="2"/>
  </conditionalFormatting>
  <conditionalFormatting sqref="C79:C82">
    <cfRule type="duplicateValues" dxfId="5" priority="1"/>
  </conditionalFormatting>
  <dataValidations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zoomScale="70" zoomScaleNormal="70" workbookViewId="0">
      <selection activeCell="D144" sqref="D14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5" t="s">
        <v>63</v>
      </c>
      <c r="C2" s="236"/>
      <c r="D2" s="236"/>
      <c r="E2" s="236"/>
      <c r="F2" s="236"/>
      <c r="G2" s="236"/>
      <c r="H2" s="236"/>
      <c r="I2" s="236"/>
      <c r="J2" s="236"/>
      <c r="K2" s="236"/>
      <c r="L2" s="236"/>
      <c r="M2" s="236"/>
      <c r="N2" s="236"/>
      <c r="O2" s="236"/>
      <c r="P2" s="236"/>
    </row>
    <row r="4" spans="2:16" ht="26.25" x14ac:dyDescent="0.25">
      <c r="B4" s="235" t="s">
        <v>48</v>
      </c>
      <c r="C4" s="236"/>
      <c r="D4" s="236"/>
      <c r="E4" s="236"/>
      <c r="F4" s="236"/>
      <c r="G4" s="236"/>
      <c r="H4" s="236"/>
      <c r="I4" s="236"/>
      <c r="J4" s="236"/>
      <c r="K4" s="236"/>
      <c r="L4" s="236"/>
      <c r="M4" s="236"/>
      <c r="N4" s="236"/>
      <c r="O4" s="236"/>
      <c r="P4" s="236"/>
    </row>
    <row r="5" spans="2:16" ht="15.75" thickBot="1" x14ac:dyDescent="0.3"/>
    <row r="6" spans="2:16" ht="21.75" thickBot="1" x14ac:dyDescent="0.3">
      <c r="B6" s="11" t="s">
        <v>4</v>
      </c>
      <c r="C6" s="239" t="s">
        <v>242</v>
      </c>
      <c r="D6" s="239"/>
      <c r="E6" s="239"/>
      <c r="F6" s="239"/>
      <c r="G6" s="239"/>
      <c r="H6" s="239"/>
      <c r="I6" s="239"/>
      <c r="J6" s="239"/>
      <c r="K6" s="239"/>
      <c r="L6" s="239"/>
      <c r="M6" s="239"/>
      <c r="N6" s="240"/>
    </row>
    <row r="7" spans="2:16" ht="16.5" thickBot="1" x14ac:dyDescent="0.3">
      <c r="B7" s="12" t="s">
        <v>5</v>
      </c>
      <c r="C7" s="239"/>
      <c r="D7" s="239"/>
      <c r="E7" s="239"/>
      <c r="F7" s="239"/>
      <c r="G7" s="239"/>
      <c r="H7" s="239"/>
      <c r="I7" s="239"/>
      <c r="J7" s="239"/>
      <c r="K7" s="239"/>
      <c r="L7" s="239"/>
      <c r="M7" s="239"/>
      <c r="N7" s="240"/>
    </row>
    <row r="8" spans="2:16" ht="16.5" thickBot="1" x14ac:dyDescent="0.3">
      <c r="B8" s="12" t="s">
        <v>6</v>
      </c>
      <c r="C8" s="239"/>
      <c r="D8" s="239"/>
      <c r="E8" s="239"/>
      <c r="F8" s="239"/>
      <c r="G8" s="239"/>
      <c r="H8" s="239"/>
      <c r="I8" s="239"/>
      <c r="J8" s="239"/>
      <c r="K8" s="239"/>
      <c r="L8" s="239"/>
      <c r="M8" s="239"/>
      <c r="N8" s="240"/>
    </row>
    <row r="9" spans="2:16" ht="16.5" thickBot="1" x14ac:dyDescent="0.3">
      <c r="B9" s="12" t="s">
        <v>7</v>
      </c>
      <c r="C9" s="239"/>
      <c r="D9" s="239"/>
      <c r="E9" s="239"/>
      <c r="F9" s="239"/>
      <c r="G9" s="239"/>
      <c r="H9" s="239"/>
      <c r="I9" s="239"/>
      <c r="J9" s="239"/>
      <c r="K9" s="239"/>
      <c r="L9" s="239"/>
      <c r="M9" s="239"/>
      <c r="N9" s="240"/>
    </row>
    <row r="10" spans="2:16" ht="16.5" thickBot="1" x14ac:dyDescent="0.3">
      <c r="B10" s="12" t="s">
        <v>8</v>
      </c>
      <c r="C10" s="241"/>
      <c r="D10" s="241"/>
      <c r="E10" s="24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54" t="s">
        <v>101</v>
      </c>
      <c r="C14" s="254"/>
      <c r="D14" s="167" t="s">
        <v>12</v>
      </c>
      <c r="E14" s="167" t="s">
        <v>13</v>
      </c>
      <c r="F14" s="167" t="s">
        <v>29</v>
      </c>
      <c r="G14" s="94"/>
      <c r="I14" s="38"/>
      <c r="J14" s="38"/>
      <c r="K14" s="38"/>
      <c r="L14" s="38"/>
      <c r="M14" s="38"/>
      <c r="N14" s="110"/>
    </row>
    <row r="15" spans="2:16" x14ac:dyDescent="0.25">
      <c r="B15" s="254"/>
      <c r="C15" s="254"/>
      <c r="D15" s="167">
        <v>22</v>
      </c>
      <c r="E15" s="36">
        <v>2788524969</v>
      </c>
      <c r="F15" s="175">
        <v>1137</v>
      </c>
      <c r="G15" s="95"/>
      <c r="I15" s="39"/>
      <c r="J15" s="39"/>
      <c r="K15" s="39"/>
      <c r="L15" s="39"/>
      <c r="M15" s="39"/>
      <c r="N15" s="110"/>
    </row>
    <row r="16" spans="2:16" x14ac:dyDescent="0.25">
      <c r="B16" s="254"/>
      <c r="C16" s="254"/>
      <c r="D16" s="167"/>
      <c r="E16" s="36"/>
      <c r="F16" s="36"/>
      <c r="G16" s="95"/>
      <c r="I16" s="39"/>
      <c r="J16" s="39"/>
      <c r="K16" s="39"/>
      <c r="L16" s="39"/>
      <c r="M16" s="39"/>
      <c r="N16" s="110"/>
    </row>
    <row r="17" spans="1:14" x14ac:dyDescent="0.25">
      <c r="B17" s="254"/>
      <c r="C17" s="254"/>
      <c r="D17" s="167"/>
      <c r="E17" s="36"/>
      <c r="F17" s="36"/>
      <c r="G17" s="95"/>
      <c r="I17" s="39"/>
      <c r="J17" s="39"/>
      <c r="K17" s="39"/>
      <c r="L17" s="39"/>
      <c r="M17" s="39"/>
      <c r="N17" s="110"/>
    </row>
    <row r="18" spans="1:14" x14ac:dyDescent="0.25">
      <c r="B18" s="254"/>
      <c r="C18" s="254"/>
      <c r="D18" s="167"/>
      <c r="E18" s="37"/>
      <c r="F18" s="36"/>
      <c r="G18" s="95"/>
      <c r="H18" s="22"/>
      <c r="I18" s="39"/>
      <c r="J18" s="39"/>
      <c r="K18" s="39"/>
      <c r="L18" s="39"/>
      <c r="M18" s="39"/>
      <c r="N18" s="20"/>
    </row>
    <row r="19" spans="1:14" x14ac:dyDescent="0.25">
      <c r="B19" s="254"/>
      <c r="C19" s="254"/>
      <c r="D19" s="167"/>
      <c r="E19" s="37"/>
      <c r="F19" s="36"/>
      <c r="G19" s="95"/>
      <c r="H19" s="22"/>
      <c r="I19" s="41"/>
      <c r="J19" s="41"/>
      <c r="K19" s="41"/>
      <c r="L19" s="41"/>
      <c r="M19" s="41"/>
      <c r="N19" s="20"/>
    </row>
    <row r="20" spans="1:14" x14ac:dyDescent="0.25">
      <c r="B20" s="254"/>
      <c r="C20" s="254"/>
      <c r="D20" s="167"/>
      <c r="E20" s="37"/>
      <c r="F20" s="36"/>
      <c r="G20" s="95"/>
      <c r="H20" s="22"/>
      <c r="I20" s="109"/>
      <c r="J20" s="109"/>
      <c r="K20" s="109"/>
      <c r="L20" s="109"/>
      <c r="M20" s="109"/>
      <c r="N20" s="20"/>
    </row>
    <row r="21" spans="1:14" x14ac:dyDescent="0.25">
      <c r="B21" s="254"/>
      <c r="C21" s="254"/>
      <c r="D21" s="167"/>
      <c r="E21" s="37"/>
      <c r="F21" s="36"/>
      <c r="G21" s="95"/>
      <c r="H21" s="22"/>
      <c r="I21" s="109"/>
      <c r="J21" s="109"/>
      <c r="K21" s="109"/>
      <c r="L21" s="109"/>
      <c r="M21" s="109"/>
      <c r="N21" s="20"/>
    </row>
    <row r="22" spans="1:14" ht="15.75" thickBot="1" x14ac:dyDescent="0.3">
      <c r="B22" s="237" t="s">
        <v>14</v>
      </c>
      <c r="C22" s="238"/>
      <c r="D22" s="167"/>
      <c r="E22" s="65"/>
      <c r="F22" s="36"/>
      <c r="G22" s="95"/>
      <c r="H22" s="22"/>
      <c r="I22" s="109"/>
      <c r="J22" s="109"/>
      <c r="K22" s="109"/>
      <c r="L22" s="109"/>
      <c r="M22" s="109"/>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909.6</v>
      </c>
      <c r="D24" s="42"/>
      <c r="E24" s="45">
        <f>E15</f>
        <v>2788524969</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140</v>
      </c>
      <c r="D29" s="127" t="s">
        <v>141</v>
      </c>
      <c r="E29" s="106"/>
      <c r="F29" s="106"/>
      <c r="G29" s="106"/>
      <c r="H29" s="106"/>
      <c r="I29" s="109"/>
      <c r="J29" s="109"/>
      <c r="K29" s="109"/>
      <c r="L29" s="109"/>
      <c r="M29" s="109"/>
      <c r="N29" s="110"/>
    </row>
    <row r="30" spans="1:14" x14ac:dyDescent="0.25">
      <c r="A30" s="101"/>
      <c r="B30" s="123" t="s">
        <v>142</v>
      </c>
      <c r="C30" s="169" t="s">
        <v>178</v>
      </c>
      <c r="D30" s="123"/>
      <c r="E30" s="106"/>
      <c r="F30" s="106"/>
      <c r="G30" s="106"/>
      <c r="H30" s="106"/>
      <c r="I30" s="109"/>
      <c r="J30" s="109"/>
      <c r="K30" s="109"/>
      <c r="L30" s="109"/>
      <c r="M30" s="109"/>
      <c r="N30" s="110"/>
    </row>
    <row r="31" spans="1:14" x14ac:dyDescent="0.25">
      <c r="A31" s="101"/>
      <c r="B31" s="123" t="s">
        <v>143</v>
      </c>
      <c r="C31" s="169" t="s">
        <v>178</v>
      </c>
      <c r="D31" s="123"/>
      <c r="E31" s="106"/>
      <c r="F31" s="106"/>
      <c r="G31" s="106"/>
      <c r="H31" s="106"/>
      <c r="I31" s="109"/>
      <c r="J31" s="109"/>
      <c r="K31" s="109"/>
      <c r="L31" s="109"/>
      <c r="M31" s="109"/>
      <c r="N31" s="110"/>
    </row>
    <row r="32" spans="1:14" x14ac:dyDescent="0.25">
      <c r="A32" s="101"/>
      <c r="B32" s="123" t="s">
        <v>144</v>
      </c>
      <c r="C32" s="123"/>
      <c r="D32" s="164" t="s">
        <v>178</v>
      </c>
      <c r="E32" s="106"/>
      <c r="F32" s="106"/>
      <c r="G32" s="106"/>
      <c r="H32" s="106"/>
      <c r="I32" s="109"/>
      <c r="J32" s="109"/>
      <c r="K32" s="109"/>
      <c r="L32" s="109"/>
      <c r="M32" s="109"/>
      <c r="N32" s="110"/>
    </row>
    <row r="33" spans="1:17" x14ac:dyDescent="0.25">
      <c r="A33" s="101"/>
      <c r="B33" s="123" t="s">
        <v>145</v>
      </c>
      <c r="C33" s="123"/>
      <c r="D33" s="123" t="s">
        <v>178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147</v>
      </c>
      <c r="C40" s="108">
        <v>40</v>
      </c>
      <c r="D40" s="164">
        <v>0</v>
      </c>
      <c r="E40" s="243">
        <f>+D40+D41</f>
        <v>0</v>
      </c>
      <c r="F40" s="106"/>
      <c r="G40" s="106"/>
      <c r="H40" s="106"/>
      <c r="I40" s="109"/>
      <c r="J40" s="109"/>
      <c r="K40" s="109"/>
      <c r="L40" s="109"/>
      <c r="M40" s="109"/>
      <c r="N40" s="110"/>
    </row>
    <row r="41" spans="1:17" ht="42.75" x14ac:dyDescent="0.25">
      <c r="A41" s="101"/>
      <c r="B41" s="107" t="s">
        <v>148</v>
      </c>
      <c r="C41" s="108">
        <v>60</v>
      </c>
      <c r="D41" s="164">
        <f>+F153</f>
        <v>0</v>
      </c>
      <c r="E41" s="244"/>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32" t="s">
        <v>35</v>
      </c>
      <c r="N45" s="232"/>
    </row>
    <row r="46" spans="1:17" x14ac:dyDescent="0.25">
      <c r="B46" s="124" t="s">
        <v>30</v>
      </c>
      <c r="M46" s="66"/>
      <c r="N46" s="66"/>
    </row>
    <row r="47" spans="1:17" ht="15.75" thickBot="1" x14ac:dyDescent="0.3">
      <c r="M47" s="66"/>
      <c r="N47" s="66"/>
    </row>
    <row r="48" spans="1:17" s="109" customFormat="1" ht="109.5" customHeight="1" x14ac:dyDescent="0.25">
      <c r="B48" s="120" t="s">
        <v>149</v>
      </c>
      <c r="C48" s="120" t="s">
        <v>150</v>
      </c>
      <c r="D48" s="120" t="s">
        <v>151</v>
      </c>
      <c r="E48" s="120" t="s">
        <v>45</v>
      </c>
      <c r="F48" s="120" t="s">
        <v>22</v>
      </c>
      <c r="G48" s="120" t="s">
        <v>103</v>
      </c>
      <c r="H48" s="120" t="s">
        <v>17</v>
      </c>
      <c r="I48" s="120" t="s">
        <v>10</v>
      </c>
      <c r="J48" s="120" t="s">
        <v>31</v>
      </c>
      <c r="K48" s="120" t="s">
        <v>61</v>
      </c>
      <c r="L48" s="120" t="s">
        <v>20</v>
      </c>
      <c r="M48" s="105" t="s">
        <v>26</v>
      </c>
      <c r="N48" s="120" t="s">
        <v>152</v>
      </c>
      <c r="O48" s="120" t="s">
        <v>36</v>
      </c>
      <c r="P48" s="121" t="s">
        <v>11</v>
      </c>
      <c r="Q48" s="121" t="s">
        <v>19</v>
      </c>
    </row>
    <row r="49" spans="1:26" s="115" customFormat="1" ht="60" x14ac:dyDescent="0.25">
      <c r="A49" s="47">
        <v>1</v>
      </c>
      <c r="B49" s="116" t="s">
        <v>242</v>
      </c>
      <c r="C49" s="117" t="s">
        <v>242</v>
      </c>
      <c r="D49" s="116" t="s">
        <v>243</v>
      </c>
      <c r="E49" s="176" t="s">
        <v>246</v>
      </c>
      <c r="F49" s="112" t="s">
        <v>140</v>
      </c>
      <c r="G49" s="151"/>
      <c r="H49" s="119">
        <v>40132</v>
      </c>
      <c r="I49" s="113">
        <v>40543</v>
      </c>
      <c r="J49" s="113"/>
      <c r="K49" s="113" t="s">
        <v>244</v>
      </c>
      <c r="L49" s="113"/>
      <c r="M49" s="104">
        <v>1200</v>
      </c>
      <c r="N49" s="104">
        <f>+M49*G49</f>
        <v>0</v>
      </c>
      <c r="O49" s="27">
        <v>244736056</v>
      </c>
      <c r="P49" s="27">
        <v>32</v>
      </c>
      <c r="Q49" s="152"/>
      <c r="R49" s="114"/>
      <c r="S49" s="114"/>
      <c r="T49" s="114"/>
      <c r="U49" s="114"/>
      <c r="V49" s="114"/>
      <c r="W49" s="114"/>
      <c r="X49" s="114"/>
      <c r="Y49" s="114"/>
      <c r="Z49" s="114"/>
    </row>
    <row r="50" spans="1:26" s="115" customFormat="1" ht="60" x14ac:dyDescent="0.25">
      <c r="A50" s="47">
        <f>+A49+1</f>
        <v>2</v>
      </c>
      <c r="B50" s="116" t="s">
        <v>242</v>
      </c>
      <c r="C50" s="117" t="s">
        <v>242</v>
      </c>
      <c r="D50" s="116" t="s">
        <v>248</v>
      </c>
      <c r="E50" s="111" t="s">
        <v>245</v>
      </c>
      <c r="F50" s="112" t="s">
        <v>140</v>
      </c>
      <c r="G50" s="112"/>
      <c r="H50" s="119">
        <v>41109</v>
      </c>
      <c r="I50" s="113">
        <v>41305</v>
      </c>
      <c r="J50" s="113"/>
      <c r="K50" s="113" t="s">
        <v>247</v>
      </c>
      <c r="L50" s="113"/>
      <c r="M50" s="104">
        <v>1200</v>
      </c>
      <c r="N50" s="104"/>
      <c r="O50" s="27">
        <v>623033731</v>
      </c>
      <c r="P50" s="27" t="s">
        <v>249</v>
      </c>
      <c r="Q50" s="152"/>
      <c r="R50" s="114"/>
      <c r="S50" s="114"/>
      <c r="T50" s="114"/>
      <c r="U50" s="114"/>
      <c r="V50" s="114"/>
      <c r="W50" s="114"/>
      <c r="X50" s="114"/>
      <c r="Y50" s="114"/>
      <c r="Z50" s="114"/>
    </row>
    <row r="51" spans="1:26" s="115" customFormat="1" ht="105" x14ac:dyDescent="0.25">
      <c r="A51" s="47">
        <f t="shared" ref="A51:A56" si="0">+A50+1</f>
        <v>3</v>
      </c>
      <c r="B51" s="116" t="s">
        <v>242</v>
      </c>
      <c r="C51" s="117" t="s">
        <v>242</v>
      </c>
      <c r="D51" s="116" t="s">
        <v>248</v>
      </c>
      <c r="E51" s="176" t="s">
        <v>250</v>
      </c>
      <c r="F51" s="112" t="s">
        <v>140</v>
      </c>
      <c r="G51" s="112"/>
      <c r="H51" s="119">
        <v>41255</v>
      </c>
      <c r="I51" s="113">
        <v>41912</v>
      </c>
      <c r="J51" s="113"/>
      <c r="K51" s="113" t="s">
        <v>262</v>
      </c>
      <c r="L51" s="113" t="s">
        <v>251</v>
      </c>
      <c r="M51" s="104">
        <v>1810</v>
      </c>
      <c r="N51" s="177"/>
      <c r="O51" s="27">
        <v>4881673890</v>
      </c>
      <c r="P51" s="27" t="s">
        <v>260</v>
      </c>
      <c r="Q51" s="152" t="s">
        <v>261</v>
      </c>
      <c r="R51" s="114"/>
      <c r="S51" s="114"/>
      <c r="T51" s="114"/>
      <c r="U51" s="114"/>
      <c r="V51" s="114"/>
      <c r="W51" s="114"/>
      <c r="X51" s="114"/>
      <c r="Y51" s="114"/>
      <c r="Z51" s="114"/>
    </row>
    <row r="52" spans="1:26" s="115" customFormat="1" ht="60" x14ac:dyDescent="0.25">
      <c r="A52" s="47">
        <f t="shared" si="0"/>
        <v>4</v>
      </c>
      <c r="B52" s="116" t="s">
        <v>242</v>
      </c>
      <c r="C52" s="117" t="s">
        <v>242</v>
      </c>
      <c r="D52" s="116" t="s">
        <v>248</v>
      </c>
      <c r="E52" s="176" t="s">
        <v>252</v>
      </c>
      <c r="F52" s="112" t="s">
        <v>140</v>
      </c>
      <c r="G52" s="112"/>
      <c r="H52" s="119">
        <v>41355</v>
      </c>
      <c r="I52" s="113">
        <v>41639</v>
      </c>
      <c r="J52" s="113"/>
      <c r="K52" s="113" t="s">
        <v>253</v>
      </c>
      <c r="L52" s="113"/>
      <c r="M52" s="104">
        <v>150</v>
      </c>
      <c r="N52" s="177"/>
      <c r="O52" s="27">
        <v>250081500</v>
      </c>
      <c r="P52" s="27" t="s">
        <v>254</v>
      </c>
      <c r="Q52" s="152"/>
      <c r="R52" s="114"/>
      <c r="S52" s="114"/>
      <c r="T52" s="114"/>
      <c r="U52" s="114"/>
      <c r="V52" s="114"/>
      <c r="W52" s="114"/>
      <c r="X52" s="114"/>
      <c r="Y52" s="114"/>
      <c r="Z52" s="114"/>
    </row>
    <row r="53" spans="1:26" s="115" customFormat="1" ht="60" x14ac:dyDescent="0.25">
      <c r="A53" s="47">
        <f t="shared" si="0"/>
        <v>5</v>
      </c>
      <c r="B53" s="116" t="s">
        <v>242</v>
      </c>
      <c r="C53" s="117" t="s">
        <v>242</v>
      </c>
      <c r="D53" s="116" t="s">
        <v>248</v>
      </c>
      <c r="E53" s="176" t="s">
        <v>255</v>
      </c>
      <c r="F53" s="112" t="s">
        <v>140</v>
      </c>
      <c r="G53" s="112"/>
      <c r="H53" s="119">
        <v>41649</v>
      </c>
      <c r="I53" s="113">
        <v>41851</v>
      </c>
      <c r="J53" s="113"/>
      <c r="K53" s="113"/>
      <c r="L53" s="113" t="s">
        <v>256</v>
      </c>
      <c r="M53" s="104">
        <v>150</v>
      </c>
      <c r="N53" s="104"/>
      <c r="O53" s="27">
        <v>166004025</v>
      </c>
      <c r="P53" s="27" t="s">
        <v>257</v>
      </c>
      <c r="Q53" s="152"/>
      <c r="R53" s="114"/>
      <c r="S53" s="114"/>
      <c r="T53" s="114"/>
      <c r="U53" s="114"/>
      <c r="V53" s="114"/>
      <c r="W53" s="114"/>
      <c r="X53" s="114"/>
      <c r="Y53" s="114"/>
      <c r="Z53" s="114"/>
    </row>
    <row r="54" spans="1:26" s="115" customFormat="1" ht="60" x14ac:dyDescent="0.25">
      <c r="A54" s="47">
        <f t="shared" si="0"/>
        <v>6</v>
      </c>
      <c r="B54" s="116" t="s">
        <v>242</v>
      </c>
      <c r="C54" s="117" t="s">
        <v>242</v>
      </c>
      <c r="D54" s="116" t="s">
        <v>248</v>
      </c>
      <c r="E54" s="176" t="s">
        <v>258</v>
      </c>
      <c r="F54" s="112" t="s">
        <v>140</v>
      </c>
      <c r="G54" s="112"/>
      <c r="H54" s="119">
        <v>41529</v>
      </c>
      <c r="I54" s="113">
        <v>41851</v>
      </c>
      <c r="J54" s="113"/>
      <c r="K54" s="113"/>
      <c r="L54" s="113" t="s">
        <v>259</v>
      </c>
      <c r="M54" s="104">
        <v>410</v>
      </c>
      <c r="N54" s="104"/>
      <c r="O54" s="27"/>
      <c r="P54" s="27"/>
      <c r="Q54" s="152"/>
      <c r="R54" s="114"/>
      <c r="S54" s="114"/>
      <c r="T54" s="114"/>
      <c r="U54" s="114"/>
      <c r="V54" s="114"/>
      <c r="W54" s="114"/>
      <c r="X54" s="114"/>
      <c r="Y54" s="114"/>
      <c r="Z54" s="114"/>
    </row>
    <row r="55" spans="1:26" s="115" customFormat="1" x14ac:dyDescent="0.25">
      <c r="A55" s="47">
        <f t="shared" si="0"/>
        <v>7</v>
      </c>
      <c r="B55" s="116"/>
      <c r="C55" s="117"/>
      <c r="D55" s="116"/>
      <c r="E55" s="176"/>
      <c r="F55" s="112"/>
      <c r="G55" s="112"/>
      <c r="H55" s="112"/>
      <c r="I55" s="113"/>
      <c r="J55" s="113"/>
      <c r="K55" s="113"/>
      <c r="L55" s="113"/>
      <c r="M55" s="104"/>
      <c r="N55" s="104"/>
      <c r="O55" s="27"/>
      <c r="P55" s="27"/>
      <c r="Q55" s="152"/>
      <c r="R55" s="114"/>
      <c r="S55" s="114"/>
      <c r="T55" s="114"/>
      <c r="U55" s="114"/>
      <c r="V55" s="114"/>
      <c r="W55" s="114"/>
      <c r="X55" s="114"/>
      <c r="Y55" s="114"/>
      <c r="Z55" s="114"/>
    </row>
    <row r="56" spans="1:26" s="115" customFormat="1" x14ac:dyDescent="0.25">
      <c r="A56" s="47">
        <f t="shared" si="0"/>
        <v>8</v>
      </c>
      <c r="B56" s="116"/>
      <c r="C56" s="117"/>
      <c r="D56" s="116"/>
      <c r="E56" s="176"/>
      <c r="F56" s="112"/>
      <c r="G56" s="112"/>
      <c r="H56" s="112"/>
      <c r="I56" s="113"/>
      <c r="J56" s="113"/>
      <c r="K56" s="113"/>
      <c r="L56" s="113"/>
      <c r="M56" s="104"/>
      <c r="N56" s="104"/>
      <c r="O56" s="27"/>
      <c r="P56" s="27"/>
      <c r="Q56" s="152"/>
      <c r="R56" s="114"/>
      <c r="S56" s="114"/>
      <c r="T56" s="114"/>
      <c r="U56" s="114"/>
      <c r="V56" s="114"/>
      <c r="W56" s="114"/>
      <c r="X56" s="114"/>
      <c r="Y56" s="114"/>
      <c r="Z56" s="114"/>
    </row>
    <row r="57" spans="1:26" s="115" customFormat="1" x14ac:dyDescent="0.25">
      <c r="A57" s="47"/>
      <c r="B57" s="50" t="s">
        <v>16</v>
      </c>
      <c r="C57" s="117"/>
      <c r="D57" s="116"/>
      <c r="E57" s="176"/>
      <c r="F57" s="112"/>
      <c r="G57" s="112"/>
      <c r="H57" s="112"/>
      <c r="I57" s="113"/>
      <c r="J57" s="113"/>
      <c r="K57" s="118" t="s">
        <v>263</v>
      </c>
      <c r="L57" s="118">
        <f t="shared" ref="L57:N57" si="1">SUM(L49:L56)</f>
        <v>0</v>
      </c>
      <c r="M57" s="150">
        <v>3570</v>
      </c>
      <c r="N57" s="118">
        <f t="shared" si="1"/>
        <v>0</v>
      </c>
      <c r="O57" s="27"/>
      <c r="P57" s="27"/>
      <c r="Q57" s="153"/>
    </row>
    <row r="58" spans="1:26" s="30" customFormat="1" x14ac:dyDescent="0.25">
      <c r="E58" s="31"/>
    </row>
    <row r="59" spans="1:26" s="30" customFormat="1" x14ac:dyDescent="0.25">
      <c r="B59" s="233" t="s">
        <v>28</v>
      </c>
      <c r="C59" s="233" t="s">
        <v>27</v>
      </c>
      <c r="D59" s="231" t="s">
        <v>34</v>
      </c>
      <c r="E59" s="231"/>
    </row>
    <row r="60" spans="1:26" s="30" customFormat="1" x14ac:dyDescent="0.25">
      <c r="B60" s="234"/>
      <c r="C60" s="234"/>
      <c r="D60" s="170" t="s">
        <v>23</v>
      </c>
      <c r="E60" s="63" t="s">
        <v>24</v>
      </c>
    </row>
    <row r="61" spans="1:26" s="30" customFormat="1" ht="30.6" customHeight="1" x14ac:dyDescent="0.25">
      <c r="B61" s="60" t="s">
        <v>21</v>
      </c>
      <c r="C61" s="61" t="str">
        <f>+K57</f>
        <v>29 MESES 8 DIAS</v>
      </c>
      <c r="D61" s="58" t="s">
        <v>178</v>
      </c>
      <c r="E61" s="59"/>
      <c r="F61" s="32"/>
      <c r="G61" s="32"/>
      <c r="H61" s="32"/>
      <c r="I61" s="32"/>
      <c r="J61" s="32"/>
      <c r="K61" s="32"/>
      <c r="L61" s="32"/>
      <c r="M61" s="32"/>
    </row>
    <row r="62" spans="1:26" s="30" customFormat="1" ht="30" customHeight="1" x14ac:dyDescent="0.25">
      <c r="B62" s="60" t="s">
        <v>25</v>
      </c>
      <c r="C62" s="61">
        <f>+M57</f>
        <v>3570</v>
      </c>
      <c r="D62" s="58" t="s">
        <v>178</v>
      </c>
      <c r="E62" s="59"/>
    </row>
    <row r="63" spans="1:26" s="30" customFormat="1" x14ac:dyDescent="0.25">
      <c r="B63" s="33"/>
      <c r="C63" s="253"/>
      <c r="D63" s="253"/>
      <c r="E63" s="253"/>
      <c r="F63" s="253"/>
      <c r="G63" s="253"/>
      <c r="H63" s="253"/>
      <c r="I63" s="253"/>
      <c r="J63" s="253"/>
      <c r="K63" s="253"/>
      <c r="L63" s="253"/>
      <c r="M63" s="253"/>
      <c r="N63" s="253"/>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2" t="s">
        <v>153</v>
      </c>
      <c r="C68" s="69" t="s">
        <v>2</v>
      </c>
      <c r="D68" s="69" t="s">
        <v>106</v>
      </c>
      <c r="E68" s="69" t="s">
        <v>105</v>
      </c>
      <c r="F68" s="69" t="s">
        <v>107</v>
      </c>
      <c r="G68" s="69" t="s">
        <v>108</v>
      </c>
      <c r="H68" s="69" t="s">
        <v>109</v>
      </c>
      <c r="I68" s="69" t="s">
        <v>110</v>
      </c>
      <c r="J68" s="69" t="s">
        <v>111</v>
      </c>
      <c r="K68" s="69" t="s">
        <v>112</v>
      </c>
      <c r="L68" s="69" t="s">
        <v>113</v>
      </c>
      <c r="M68" s="98" t="s">
        <v>114</v>
      </c>
      <c r="N68" s="98" t="s">
        <v>115</v>
      </c>
      <c r="O68" s="227" t="s">
        <v>3</v>
      </c>
      <c r="P68" s="229"/>
      <c r="Q68" s="69" t="s">
        <v>18</v>
      </c>
    </row>
    <row r="69" spans="2:17" x14ac:dyDescent="0.25">
      <c r="B69" s="171" t="s">
        <v>179</v>
      </c>
      <c r="C69" s="171" t="s">
        <v>216</v>
      </c>
      <c r="D69" s="171" t="s">
        <v>220</v>
      </c>
      <c r="E69" s="172">
        <v>38</v>
      </c>
      <c r="F69" s="4"/>
      <c r="G69" s="4" t="s">
        <v>141</v>
      </c>
      <c r="H69" s="4"/>
      <c r="I69" s="99"/>
      <c r="J69" s="99" t="s">
        <v>140</v>
      </c>
      <c r="K69" s="99" t="s">
        <v>140</v>
      </c>
      <c r="L69" s="99" t="s">
        <v>140</v>
      </c>
      <c r="M69" s="99" t="s">
        <v>140</v>
      </c>
      <c r="N69" s="99" t="s">
        <v>140</v>
      </c>
      <c r="O69" s="165" t="s">
        <v>224</v>
      </c>
      <c r="P69" s="166"/>
      <c r="Q69" s="123" t="s">
        <v>141</v>
      </c>
    </row>
    <row r="70" spans="2:17" x14ac:dyDescent="0.25">
      <c r="B70" s="171" t="s">
        <v>179</v>
      </c>
      <c r="C70" s="171" t="s">
        <v>217</v>
      </c>
      <c r="D70" s="171" t="s">
        <v>221</v>
      </c>
      <c r="E70" s="172">
        <v>72</v>
      </c>
      <c r="F70" s="4"/>
      <c r="G70" s="4" t="s">
        <v>141</v>
      </c>
      <c r="H70" s="4"/>
      <c r="I70" s="99"/>
      <c r="J70" s="99" t="s">
        <v>140</v>
      </c>
      <c r="K70" s="99" t="s">
        <v>140</v>
      </c>
      <c r="L70" s="99" t="s">
        <v>140</v>
      </c>
      <c r="M70" s="99" t="s">
        <v>140</v>
      </c>
      <c r="N70" s="99" t="s">
        <v>140</v>
      </c>
      <c r="O70" s="165" t="s">
        <v>224</v>
      </c>
      <c r="P70" s="166"/>
      <c r="Q70" s="123" t="s">
        <v>141</v>
      </c>
    </row>
    <row r="71" spans="2:17" x14ac:dyDescent="0.25">
      <c r="B71" s="171" t="s">
        <v>179</v>
      </c>
      <c r="C71" s="171" t="s">
        <v>218</v>
      </c>
      <c r="D71" s="171" t="s">
        <v>222</v>
      </c>
      <c r="E71" s="172">
        <v>36</v>
      </c>
      <c r="F71" s="4"/>
      <c r="G71" s="4" t="s">
        <v>141</v>
      </c>
      <c r="H71" s="4"/>
      <c r="I71" s="99"/>
      <c r="J71" s="99" t="s">
        <v>140</v>
      </c>
      <c r="K71" s="99" t="s">
        <v>140</v>
      </c>
      <c r="L71" s="99" t="s">
        <v>140</v>
      </c>
      <c r="M71" s="99" t="s">
        <v>140</v>
      </c>
      <c r="N71" s="99" t="s">
        <v>140</v>
      </c>
      <c r="O71" s="165" t="s">
        <v>224</v>
      </c>
      <c r="P71" s="166"/>
      <c r="Q71" s="123" t="s">
        <v>141</v>
      </c>
    </row>
    <row r="72" spans="2:17" x14ac:dyDescent="0.25">
      <c r="B72" s="171" t="s">
        <v>179</v>
      </c>
      <c r="C72" s="171" t="s">
        <v>219</v>
      </c>
      <c r="D72" s="171" t="s">
        <v>223</v>
      </c>
      <c r="E72" s="172">
        <v>36</v>
      </c>
      <c r="F72" s="4"/>
      <c r="G72" s="4" t="s">
        <v>141</v>
      </c>
      <c r="H72" s="4"/>
      <c r="I72" s="99"/>
      <c r="J72" s="99" t="s">
        <v>140</v>
      </c>
      <c r="K72" s="99" t="s">
        <v>140</v>
      </c>
      <c r="L72" s="99" t="s">
        <v>140</v>
      </c>
      <c r="M72" s="99" t="s">
        <v>140</v>
      </c>
      <c r="N72" s="99" t="s">
        <v>140</v>
      </c>
      <c r="O72" s="165" t="s">
        <v>224</v>
      </c>
      <c r="P72" s="166"/>
      <c r="Q72" s="123" t="s">
        <v>141</v>
      </c>
    </row>
    <row r="73" spans="2:17" x14ac:dyDescent="0.25">
      <c r="B73" s="171" t="s">
        <v>192</v>
      </c>
      <c r="C73" s="171" t="s">
        <v>225</v>
      </c>
      <c r="D73" s="171" t="s">
        <v>231</v>
      </c>
      <c r="E73" s="172">
        <v>36</v>
      </c>
      <c r="F73" s="4"/>
      <c r="G73" s="4"/>
      <c r="H73" s="4" t="s">
        <v>141</v>
      </c>
      <c r="I73" s="99"/>
      <c r="J73" s="99" t="s">
        <v>140</v>
      </c>
      <c r="K73" s="99" t="s">
        <v>140</v>
      </c>
      <c r="L73" s="99" t="s">
        <v>140</v>
      </c>
      <c r="M73" s="99" t="s">
        <v>140</v>
      </c>
      <c r="N73" s="99" t="s">
        <v>140</v>
      </c>
      <c r="O73" s="4" t="s">
        <v>109</v>
      </c>
      <c r="P73" s="166"/>
      <c r="Q73" s="123" t="s">
        <v>141</v>
      </c>
    </row>
    <row r="74" spans="2:17" ht="30" x14ac:dyDescent="0.25">
      <c r="B74" s="171" t="s">
        <v>192</v>
      </c>
      <c r="C74" s="171" t="s">
        <v>226</v>
      </c>
      <c r="D74" s="171" t="s">
        <v>232</v>
      </c>
      <c r="E74" s="172">
        <v>36</v>
      </c>
      <c r="F74" s="4"/>
      <c r="G74" s="4"/>
      <c r="H74" s="4" t="s">
        <v>141</v>
      </c>
      <c r="I74" s="99"/>
      <c r="J74" s="99" t="s">
        <v>140</v>
      </c>
      <c r="K74" s="99" t="s">
        <v>140</v>
      </c>
      <c r="L74" s="99" t="s">
        <v>140</v>
      </c>
      <c r="M74" s="99" t="s">
        <v>140</v>
      </c>
      <c r="N74" s="99" t="s">
        <v>140</v>
      </c>
      <c r="O74" s="4" t="s">
        <v>109</v>
      </c>
      <c r="P74" s="166"/>
      <c r="Q74" s="123" t="s">
        <v>141</v>
      </c>
    </row>
    <row r="75" spans="2:17" x14ac:dyDescent="0.25">
      <c r="B75" s="171" t="s">
        <v>192</v>
      </c>
      <c r="C75" s="171" t="s">
        <v>227</v>
      </c>
      <c r="D75" s="171" t="s">
        <v>233</v>
      </c>
      <c r="E75" s="172">
        <v>36</v>
      </c>
      <c r="F75" s="4"/>
      <c r="G75" s="4"/>
      <c r="H75" s="4" t="s">
        <v>141</v>
      </c>
      <c r="I75" s="99"/>
      <c r="J75" s="99" t="s">
        <v>140</v>
      </c>
      <c r="K75" s="99" t="s">
        <v>140</v>
      </c>
      <c r="L75" s="99" t="s">
        <v>140</v>
      </c>
      <c r="M75" s="99" t="s">
        <v>140</v>
      </c>
      <c r="N75" s="99" t="s">
        <v>140</v>
      </c>
      <c r="O75" s="4" t="s">
        <v>109</v>
      </c>
      <c r="P75" s="166"/>
      <c r="Q75" s="123" t="s">
        <v>141</v>
      </c>
    </row>
    <row r="76" spans="2:17" x14ac:dyDescent="0.25">
      <c r="B76" s="171" t="s">
        <v>192</v>
      </c>
      <c r="C76" s="171" t="s">
        <v>228</v>
      </c>
      <c r="D76" s="171" t="s">
        <v>234</v>
      </c>
      <c r="E76" s="172">
        <v>48</v>
      </c>
      <c r="F76" s="4"/>
      <c r="G76" s="4"/>
      <c r="H76" s="4" t="s">
        <v>141</v>
      </c>
      <c r="I76" s="99"/>
      <c r="J76" s="99" t="s">
        <v>140</v>
      </c>
      <c r="K76" s="99" t="s">
        <v>140</v>
      </c>
      <c r="L76" s="99" t="s">
        <v>140</v>
      </c>
      <c r="M76" s="99" t="s">
        <v>140</v>
      </c>
      <c r="N76" s="99" t="s">
        <v>140</v>
      </c>
      <c r="O76" s="165" t="s">
        <v>237</v>
      </c>
      <c r="P76" s="166"/>
      <c r="Q76" s="123" t="s">
        <v>141</v>
      </c>
    </row>
    <row r="77" spans="2:17" x14ac:dyDescent="0.25">
      <c r="B77" s="171" t="s">
        <v>192</v>
      </c>
      <c r="C77" s="171" t="s">
        <v>229</v>
      </c>
      <c r="D77" s="171" t="s">
        <v>235</v>
      </c>
      <c r="E77" s="172">
        <v>48</v>
      </c>
      <c r="F77" s="4"/>
      <c r="G77" s="4"/>
      <c r="H77" s="4" t="s">
        <v>141</v>
      </c>
      <c r="I77" s="99"/>
      <c r="J77" s="99" t="s">
        <v>140</v>
      </c>
      <c r="K77" s="99" t="s">
        <v>140</v>
      </c>
      <c r="L77" s="99" t="s">
        <v>140</v>
      </c>
      <c r="M77" s="99" t="s">
        <v>140</v>
      </c>
      <c r="N77" s="99" t="s">
        <v>140</v>
      </c>
      <c r="O77" s="4" t="s">
        <v>109</v>
      </c>
      <c r="P77" s="166"/>
      <c r="Q77" s="123" t="s">
        <v>141</v>
      </c>
    </row>
    <row r="78" spans="2:17" x14ac:dyDescent="0.25">
      <c r="B78" s="171" t="s">
        <v>192</v>
      </c>
      <c r="C78" s="171" t="s">
        <v>230</v>
      </c>
      <c r="D78" s="171" t="s">
        <v>236</v>
      </c>
      <c r="E78" s="172">
        <v>96</v>
      </c>
      <c r="F78" s="4"/>
      <c r="G78" s="4"/>
      <c r="H78" s="4" t="s">
        <v>141</v>
      </c>
      <c r="I78" s="99"/>
      <c r="J78" s="99" t="s">
        <v>140</v>
      </c>
      <c r="K78" s="99" t="s">
        <v>140</v>
      </c>
      <c r="L78" s="99" t="s">
        <v>140</v>
      </c>
      <c r="M78" s="99" t="s">
        <v>140</v>
      </c>
      <c r="N78" s="99" t="s">
        <v>140</v>
      </c>
      <c r="O78" s="4" t="s">
        <v>109</v>
      </c>
      <c r="P78" s="166"/>
      <c r="Q78" s="123" t="s">
        <v>141</v>
      </c>
    </row>
    <row r="79" spans="2:17" x14ac:dyDescent="0.25">
      <c r="B79" s="171" t="s">
        <v>173</v>
      </c>
      <c r="C79" s="171" t="s">
        <v>238</v>
      </c>
      <c r="D79" s="171" t="s">
        <v>240</v>
      </c>
      <c r="E79" s="172">
        <v>419</v>
      </c>
      <c r="F79" s="4"/>
      <c r="G79" s="4"/>
      <c r="H79" s="4"/>
      <c r="I79" s="99" t="s">
        <v>141</v>
      </c>
      <c r="J79" s="99"/>
      <c r="K79" s="99"/>
      <c r="L79" s="99"/>
      <c r="M79" s="99"/>
      <c r="N79" s="99"/>
      <c r="O79" s="173" t="s">
        <v>215</v>
      </c>
      <c r="P79" s="166"/>
      <c r="Q79" s="123" t="s">
        <v>141</v>
      </c>
    </row>
    <row r="80" spans="2:17" ht="30" x14ac:dyDescent="0.25">
      <c r="B80" s="171" t="s">
        <v>173</v>
      </c>
      <c r="C80" s="171" t="s">
        <v>239</v>
      </c>
      <c r="D80" s="171" t="s">
        <v>241</v>
      </c>
      <c r="E80" s="172">
        <v>150</v>
      </c>
      <c r="F80" s="4"/>
      <c r="G80" s="4"/>
      <c r="H80" s="4"/>
      <c r="I80" s="99" t="s">
        <v>141</v>
      </c>
      <c r="J80" s="99"/>
      <c r="K80" s="99"/>
      <c r="L80" s="99"/>
      <c r="M80" s="99"/>
      <c r="N80" s="99"/>
      <c r="O80" s="173" t="s">
        <v>215</v>
      </c>
      <c r="P80" s="166"/>
      <c r="Q80" s="123" t="s">
        <v>141</v>
      </c>
    </row>
    <row r="81" spans="2:17" x14ac:dyDescent="0.25">
      <c r="B81" s="171"/>
      <c r="C81" s="171"/>
      <c r="D81" s="171"/>
      <c r="E81" s="172"/>
      <c r="F81" s="4"/>
      <c r="G81" s="4"/>
      <c r="H81" s="4"/>
      <c r="I81" s="99"/>
      <c r="J81" s="99"/>
      <c r="K81" s="99"/>
      <c r="L81" s="99"/>
      <c r="M81" s="99"/>
      <c r="N81" s="99"/>
      <c r="O81" s="173"/>
      <c r="P81" s="166"/>
      <c r="Q81" s="123"/>
    </row>
    <row r="82" spans="2:17" x14ac:dyDescent="0.25">
      <c r="B82" s="171"/>
      <c r="C82" s="171"/>
      <c r="D82" s="171"/>
      <c r="E82" s="172"/>
      <c r="F82" s="4"/>
      <c r="G82" s="4"/>
      <c r="H82" s="4"/>
      <c r="I82" s="99"/>
      <c r="J82" s="99"/>
      <c r="K82" s="99"/>
      <c r="L82" s="99"/>
      <c r="M82" s="99"/>
      <c r="N82" s="99"/>
      <c r="O82" s="165"/>
      <c r="P82" s="166"/>
      <c r="Q82" s="123"/>
    </row>
    <row r="83" spans="2:17" x14ac:dyDescent="0.25">
      <c r="B83" s="171"/>
      <c r="C83" s="171"/>
      <c r="D83" s="171"/>
      <c r="E83" s="172"/>
      <c r="F83" s="4"/>
      <c r="G83" s="4"/>
      <c r="H83" s="4"/>
      <c r="I83" s="99"/>
      <c r="J83" s="99"/>
      <c r="K83" s="99"/>
      <c r="L83" s="99"/>
      <c r="M83" s="99"/>
      <c r="N83" s="99"/>
      <c r="O83" s="165"/>
      <c r="P83" s="166"/>
      <c r="Q83" s="123"/>
    </row>
    <row r="84" spans="2:17" x14ac:dyDescent="0.25">
      <c r="B84" s="123"/>
      <c r="C84" s="123"/>
      <c r="D84" s="123"/>
      <c r="E84" s="123"/>
      <c r="F84" s="123"/>
      <c r="G84" s="123"/>
      <c r="H84" s="123"/>
      <c r="I84" s="123"/>
      <c r="J84" s="123"/>
      <c r="K84" s="123"/>
      <c r="L84" s="123"/>
      <c r="M84" s="123"/>
      <c r="N84" s="123"/>
      <c r="O84" s="255"/>
      <c r="P84" s="256"/>
      <c r="Q84" s="123"/>
    </row>
    <row r="85" spans="2:17" x14ac:dyDescent="0.25">
      <c r="B85" s="9" t="s">
        <v>1</v>
      </c>
    </row>
    <row r="86" spans="2:17" x14ac:dyDescent="0.25">
      <c r="B86" s="9" t="s">
        <v>37</v>
      </c>
    </row>
    <row r="87" spans="2:17" x14ac:dyDescent="0.25">
      <c r="B87" s="9" t="s">
        <v>62</v>
      </c>
    </row>
    <row r="89" spans="2:17" ht="15.75" thickBot="1" x14ac:dyDescent="0.3"/>
    <row r="90" spans="2:17" ht="27" thickBot="1" x14ac:dyDescent="0.3">
      <c r="B90" s="245" t="s">
        <v>38</v>
      </c>
      <c r="C90" s="246"/>
      <c r="D90" s="246"/>
      <c r="E90" s="246"/>
      <c r="F90" s="246"/>
      <c r="G90" s="246"/>
      <c r="H90" s="246"/>
      <c r="I90" s="246"/>
      <c r="J90" s="246"/>
      <c r="K90" s="246"/>
      <c r="L90" s="246"/>
      <c r="M90" s="246"/>
      <c r="N90" s="247"/>
    </row>
    <row r="95" spans="2:17" ht="76.5" customHeight="1" x14ac:dyDescent="0.25">
      <c r="B95" s="122" t="s">
        <v>0</v>
      </c>
      <c r="C95" s="122" t="s">
        <v>39</v>
      </c>
      <c r="D95" s="122" t="s">
        <v>40</v>
      </c>
      <c r="E95" s="122" t="s">
        <v>116</v>
      </c>
      <c r="F95" s="122" t="s">
        <v>118</v>
      </c>
      <c r="G95" s="122" t="s">
        <v>119</v>
      </c>
      <c r="H95" s="122" t="s">
        <v>120</v>
      </c>
      <c r="I95" s="122" t="s">
        <v>117</v>
      </c>
      <c r="J95" s="227" t="s">
        <v>121</v>
      </c>
      <c r="K95" s="228"/>
      <c r="L95" s="229"/>
      <c r="M95" s="122" t="s">
        <v>125</v>
      </c>
      <c r="N95" s="122" t="s">
        <v>41</v>
      </c>
      <c r="O95" s="122" t="s">
        <v>42</v>
      </c>
      <c r="P95" s="227" t="s">
        <v>3</v>
      </c>
      <c r="Q95" s="229"/>
    </row>
    <row r="96" spans="2:17" ht="60.75" customHeight="1" x14ac:dyDescent="0.25">
      <c r="B96" s="163" t="s">
        <v>43</v>
      </c>
      <c r="C96" s="163"/>
      <c r="D96" s="3"/>
      <c r="E96" s="3"/>
      <c r="F96" s="3"/>
      <c r="G96" s="3"/>
      <c r="H96" s="3"/>
      <c r="I96" s="5"/>
      <c r="J96" s="1" t="s">
        <v>122</v>
      </c>
      <c r="K96" s="100" t="s">
        <v>123</v>
      </c>
      <c r="L96" s="99" t="s">
        <v>124</v>
      </c>
      <c r="M96" s="123"/>
      <c r="N96" s="123"/>
      <c r="O96" s="123"/>
      <c r="P96" s="230" t="s">
        <v>316</v>
      </c>
      <c r="Q96" s="230"/>
    </row>
    <row r="97" spans="2:17" ht="33.6" customHeight="1" x14ac:dyDescent="0.25">
      <c r="B97" s="163" t="s">
        <v>44</v>
      </c>
      <c r="C97" s="163"/>
      <c r="D97" s="3"/>
      <c r="E97" s="3"/>
      <c r="F97" s="3"/>
      <c r="G97" s="3"/>
      <c r="H97" s="3"/>
      <c r="I97" s="5"/>
      <c r="J97" s="1"/>
      <c r="K97" s="99"/>
      <c r="L97" s="99"/>
      <c r="M97" s="123"/>
      <c r="N97" s="123"/>
      <c r="O97" s="123"/>
      <c r="P97" s="230"/>
      <c r="Q97" s="230"/>
    </row>
    <row r="99" spans="2:17" ht="15.75" thickBot="1" x14ac:dyDescent="0.3"/>
    <row r="100" spans="2:17" ht="27" thickBot="1" x14ac:dyDescent="0.3">
      <c r="B100" s="245" t="s">
        <v>46</v>
      </c>
      <c r="C100" s="246"/>
      <c r="D100" s="246"/>
      <c r="E100" s="246"/>
      <c r="F100" s="246"/>
      <c r="G100" s="246"/>
      <c r="H100" s="246"/>
      <c r="I100" s="246"/>
      <c r="J100" s="246"/>
      <c r="K100" s="246"/>
      <c r="L100" s="246"/>
      <c r="M100" s="246"/>
      <c r="N100" s="247"/>
    </row>
    <row r="103" spans="2:17" ht="46.15" customHeight="1" x14ac:dyDescent="0.25">
      <c r="B103" s="69" t="s">
        <v>33</v>
      </c>
      <c r="C103" s="69" t="s">
        <v>47</v>
      </c>
      <c r="D103" s="227" t="s">
        <v>3</v>
      </c>
      <c r="E103" s="229"/>
    </row>
    <row r="104" spans="2:17" ht="46.9" customHeight="1" x14ac:dyDescent="0.25">
      <c r="B104" s="70" t="s">
        <v>126</v>
      </c>
      <c r="C104" s="164" t="s">
        <v>141</v>
      </c>
      <c r="D104" s="251" t="s">
        <v>172</v>
      </c>
      <c r="E104" s="230"/>
    </row>
    <row r="107" spans="2:17" ht="26.25" x14ac:dyDescent="0.25">
      <c r="B107" s="235" t="s">
        <v>64</v>
      </c>
      <c r="C107" s="236"/>
      <c r="D107" s="236"/>
      <c r="E107" s="236"/>
      <c r="F107" s="236"/>
      <c r="G107" s="236"/>
      <c r="H107" s="236"/>
      <c r="I107" s="236"/>
      <c r="J107" s="236"/>
      <c r="K107" s="236"/>
      <c r="L107" s="236"/>
      <c r="M107" s="236"/>
      <c r="N107" s="236"/>
      <c r="O107" s="236"/>
      <c r="P107" s="236"/>
    </row>
    <row r="109" spans="2:17" ht="15.75" thickBot="1" x14ac:dyDescent="0.3"/>
    <row r="110" spans="2:17" ht="27" thickBot="1" x14ac:dyDescent="0.3">
      <c r="B110" s="245" t="s">
        <v>54</v>
      </c>
      <c r="C110" s="246"/>
      <c r="D110" s="246"/>
      <c r="E110" s="246"/>
      <c r="F110" s="246"/>
      <c r="G110" s="246"/>
      <c r="H110" s="246"/>
      <c r="I110" s="246"/>
      <c r="J110" s="246"/>
      <c r="K110" s="246"/>
      <c r="L110" s="246"/>
      <c r="M110" s="246"/>
      <c r="N110" s="247"/>
    </row>
    <row r="112" spans="2:17" ht="15.75" thickBot="1" x14ac:dyDescent="0.3">
      <c r="M112" s="66"/>
      <c r="N112" s="66"/>
    </row>
    <row r="113" spans="1:26" s="109" customFormat="1" ht="109.5" customHeight="1" x14ac:dyDescent="0.25">
      <c r="B113" s="120" t="s">
        <v>149</v>
      </c>
      <c r="C113" s="120" t="s">
        <v>150</v>
      </c>
      <c r="D113" s="120" t="s">
        <v>151</v>
      </c>
      <c r="E113" s="120" t="s">
        <v>45</v>
      </c>
      <c r="F113" s="120" t="s">
        <v>22</v>
      </c>
      <c r="G113" s="120" t="s">
        <v>103</v>
      </c>
      <c r="H113" s="120" t="s">
        <v>17</v>
      </c>
      <c r="I113" s="120" t="s">
        <v>10</v>
      </c>
      <c r="J113" s="120" t="s">
        <v>31</v>
      </c>
      <c r="K113" s="120" t="s">
        <v>61</v>
      </c>
      <c r="L113" s="120" t="s">
        <v>20</v>
      </c>
      <c r="M113" s="105" t="s">
        <v>26</v>
      </c>
      <c r="N113" s="120" t="s">
        <v>152</v>
      </c>
      <c r="O113" s="120" t="s">
        <v>36</v>
      </c>
      <c r="P113" s="121" t="s">
        <v>11</v>
      </c>
      <c r="Q113" s="121" t="s">
        <v>19</v>
      </c>
    </row>
    <row r="114" spans="1:26" s="115" customFormat="1" x14ac:dyDescent="0.25">
      <c r="A114" s="47">
        <v>1</v>
      </c>
      <c r="B114" s="116"/>
      <c r="C114" s="117"/>
      <c r="D114" s="116"/>
      <c r="E114" s="111"/>
      <c r="F114" s="112"/>
      <c r="G114" s="151"/>
      <c r="H114" s="119"/>
      <c r="I114" s="113"/>
      <c r="J114" s="113"/>
      <c r="K114" s="113"/>
      <c r="L114" s="113"/>
      <c r="M114" s="104"/>
      <c r="N114" s="104">
        <f>+M114*G114</f>
        <v>0</v>
      </c>
      <c r="O114" s="27"/>
      <c r="P114" s="27"/>
      <c r="Q114" s="152"/>
      <c r="R114" s="114"/>
      <c r="S114" s="114"/>
      <c r="T114" s="114"/>
      <c r="U114" s="114"/>
      <c r="V114" s="114"/>
      <c r="W114" s="114"/>
      <c r="X114" s="114"/>
      <c r="Y114" s="114"/>
      <c r="Z114" s="114"/>
    </row>
    <row r="115" spans="1:26" s="115" customFormat="1" x14ac:dyDescent="0.25">
      <c r="A115" s="47">
        <f>+A114+1</f>
        <v>2</v>
      </c>
      <c r="B115" s="116"/>
      <c r="C115" s="117"/>
      <c r="D115" s="116"/>
      <c r="E115" s="111"/>
      <c r="F115" s="112"/>
      <c r="G115" s="112"/>
      <c r="H115" s="112"/>
      <c r="I115" s="113"/>
      <c r="J115" s="113"/>
      <c r="K115" s="113"/>
      <c r="L115" s="113"/>
      <c r="M115" s="104"/>
      <c r="N115" s="104"/>
      <c r="O115" s="27"/>
      <c r="P115" s="27"/>
      <c r="Q115" s="152"/>
      <c r="R115" s="114"/>
      <c r="S115" s="114"/>
      <c r="T115" s="114"/>
      <c r="U115" s="114"/>
      <c r="V115" s="114"/>
      <c r="W115" s="114"/>
      <c r="X115" s="114"/>
      <c r="Y115" s="114"/>
      <c r="Z115" s="114"/>
    </row>
    <row r="116" spans="1:26" s="115" customFormat="1" x14ac:dyDescent="0.25">
      <c r="A116" s="47">
        <f t="shared" ref="A116:A121" si="2">+A115+1</f>
        <v>3</v>
      </c>
      <c r="B116" s="116"/>
      <c r="C116" s="117"/>
      <c r="D116" s="116"/>
      <c r="E116" s="111"/>
      <c r="F116" s="112"/>
      <c r="G116" s="112"/>
      <c r="H116" s="112"/>
      <c r="I116" s="113"/>
      <c r="J116" s="113"/>
      <c r="K116" s="113"/>
      <c r="L116" s="113"/>
      <c r="M116" s="104"/>
      <c r="N116" s="104"/>
      <c r="O116" s="27"/>
      <c r="P116" s="27"/>
      <c r="Q116" s="152"/>
      <c r="R116" s="114"/>
      <c r="S116" s="114"/>
      <c r="T116" s="114"/>
      <c r="U116" s="114"/>
      <c r="V116" s="114"/>
      <c r="W116" s="114"/>
      <c r="X116" s="114"/>
      <c r="Y116" s="114"/>
      <c r="Z116" s="114"/>
    </row>
    <row r="117" spans="1:26" s="115" customFormat="1" x14ac:dyDescent="0.25">
      <c r="A117" s="47">
        <f t="shared" si="2"/>
        <v>4</v>
      </c>
      <c r="B117" s="116"/>
      <c r="C117" s="117"/>
      <c r="D117" s="116"/>
      <c r="E117" s="111"/>
      <c r="F117" s="112"/>
      <c r="G117" s="112"/>
      <c r="H117" s="112"/>
      <c r="I117" s="113"/>
      <c r="J117" s="113"/>
      <c r="K117" s="113"/>
      <c r="L117" s="113"/>
      <c r="M117" s="104"/>
      <c r="N117" s="104"/>
      <c r="O117" s="27"/>
      <c r="P117" s="27"/>
      <c r="Q117" s="152"/>
      <c r="R117" s="114"/>
      <c r="S117" s="114"/>
      <c r="T117" s="114"/>
      <c r="U117" s="114"/>
      <c r="V117" s="114"/>
      <c r="W117" s="114"/>
      <c r="X117" s="114"/>
      <c r="Y117" s="114"/>
      <c r="Z117" s="114"/>
    </row>
    <row r="118" spans="1:26" s="115" customFormat="1" x14ac:dyDescent="0.25">
      <c r="A118" s="47">
        <f t="shared" si="2"/>
        <v>5</v>
      </c>
      <c r="B118" s="116"/>
      <c r="C118" s="117"/>
      <c r="D118" s="116"/>
      <c r="E118" s="111"/>
      <c r="F118" s="112"/>
      <c r="G118" s="112"/>
      <c r="H118" s="112"/>
      <c r="I118" s="113"/>
      <c r="J118" s="113"/>
      <c r="K118" s="113"/>
      <c r="L118" s="113"/>
      <c r="M118" s="104"/>
      <c r="N118" s="104"/>
      <c r="O118" s="27"/>
      <c r="P118" s="27"/>
      <c r="Q118" s="152"/>
      <c r="R118" s="114"/>
      <c r="S118" s="114"/>
      <c r="T118" s="114"/>
      <c r="U118" s="114"/>
      <c r="V118" s="114"/>
      <c r="W118" s="114"/>
      <c r="X118" s="114"/>
      <c r="Y118" s="114"/>
      <c r="Z118" s="114"/>
    </row>
    <row r="119" spans="1:26" s="115" customFormat="1" x14ac:dyDescent="0.25">
      <c r="A119" s="47">
        <f t="shared" si="2"/>
        <v>6</v>
      </c>
      <c r="B119" s="116"/>
      <c r="C119" s="117"/>
      <c r="D119" s="116"/>
      <c r="E119" s="111"/>
      <c r="F119" s="112"/>
      <c r="G119" s="112"/>
      <c r="H119" s="112"/>
      <c r="I119" s="113"/>
      <c r="J119" s="113"/>
      <c r="K119" s="113"/>
      <c r="L119" s="113"/>
      <c r="M119" s="104"/>
      <c r="N119" s="104"/>
      <c r="O119" s="27"/>
      <c r="P119" s="27"/>
      <c r="Q119" s="152"/>
      <c r="R119" s="114"/>
      <c r="S119" s="114"/>
      <c r="T119" s="114"/>
      <c r="U119" s="114"/>
      <c r="V119" s="114"/>
      <c r="W119" s="114"/>
      <c r="X119" s="114"/>
      <c r="Y119" s="114"/>
      <c r="Z119" s="114"/>
    </row>
    <row r="120" spans="1:26" s="115" customFormat="1" x14ac:dyDescent="0.25">
      <c r="A120" s="47">
        <f t="shared" si="2"/>
        <v>7</v>
      </c>
      <c r="B120" s="116"/>
      <c r="C120" s="117"/>
      <c r="D120" s="116"/>
      <c r="E120" s="111"/>
      <c r="F120" s="112"/>
      <c r="G120" s="112"/>
      <c r="H120" s="112"/>
      <c r="I120" s="113"/>
      <c r="J120" s="113"/>
      <c r="K120" s="113"/>
      <c r="L120" s="113"/>
      <c r="M120" s="104"/>
      <c r="N120" s="104"/>
      <c r="O120" s="27"/>
      <c r="P120" s="27"/>
      <c r="Q120" s="152"/>
      <c r="R120" s="114"/>
      <c r="S120" s="114"/>
      <c r="T120" s="114"/>
      <c r="U120" s="114"/>
      <c r="V120" s="114"/>
      <c r="W120" s="114"/>
      <c r="X120" s="114"/>
      <c r="Y120" s="114"/>
      <c r="Z120" s="114"/>
    </row>
    <row r="121" spans="1:26" s="115" customFormat="1" x14ac:dyDescent="0.25">
      <c r="A121" s="47">
        <f t="shared" si="2"/>
        <v>8</v>
      </c>
      <c r="B121" s="116"/>
      <c r="C121" s="117"/>
      <c r="D121" s="116"/>
      <c r="E121" s="111"/>
      <c r="F121" s="112"/>
      <c r="G121" s="112"/>
      <c r="H121" s="112"/>
      <c r="I121" s="113"/>
      <c r="J121" s="113"/>
      <c r="K121" s="113"/>
      <c r="L121" s="113"/>
      <c r="M121" s="104"/>
      <c r="N121" s="104"/>
      <c r="O121" s="27"/>
      <c r="P121" s="27"/>
      <c r="Q121" s="152"/>
      <c r="R121" s="114"/>
      <c r="S121" s="114"/>
      <c r="T121" s="114"/>
      <c r="U121" s="114"/>
      <c r="V121" s="114"/>
      <c r="W121" s="114"/>
      <c r="X121" s="114"/>
      <c r="Y121" s="114"/>
      <c r="Z121" s="114"/>
    </row>
    <row r="122" spans="1:26" s="115" customFormat="1" x14ac:dyDescent="0.25">
      <c r="A122" s="47"/>
      <c r="B122" s="50" t="s">
        <v>16</v>
      </c>
      <c r="C122" s="117"/>
      <c r="D122" s="116"/>
      <c r="E122" s="111"/>
      <c r="F122" s="112"/>
      <c r="G122" s="112"/>
      <c r="H122" s="112"/>
      <c r="I122" s="113"/>
      <c r="J122" s="113"/>
      <c r="K122" s="118">
        <f t="shared" ref="K122:N122" si="3">SUM(K114:K121)</f>
        <v>0</v>
      </c>
      <c r="L122" s="118">
        <f t="shared" si="3"/>
        <v>0</v>
      </c>
      <c r="M122" s="150">
        <f t="shared" si="3"/>
        <v>0</v>
      </c>
      <c r="N122" s="118">
        <f t="shared" si="3"/>
        <v>0</v>
      </c>
      <c r="O122" s="27"/>
      <c r="P122" s="27"/>
      <c r="Q122" s="153"/>
    </row>
    <row r="123" spans="1:26" x14ac:dyDescent="0.25">
      <c r="B123" s="30"/>
      <c r="C123" s="30"/>
      <c r="D123" s="30"/>
      <c r="E123" s="31"/>
      <c r="F123" s="30"/>
      <c r="G123" s="30"/>
      <c r="H123" s="30"/>
      <c r="I123" s="30"/>
      <c r="J123" s="30"/>
      <c r="K123" s="30"/>
      <c r="L123" s="30"/>
      <c r="M123" s="30"/>
      <c r="N123" s="30"/>
      <c r="O123" s="30"/>
      <c r="P123" s="30"/>
    </row>
    <row r="124" spans="1:26" ht="18.75" x14ac:dyDescent="0.25">
      <c r="B124" s="60" t="s">
        <v>32</v>
      </c>
      <c r="C124" s="74">
        <f>+K122</f>
        <v>0</v>
      </c>
      <c r="H124" s="32"/>
      <c r="I124" s="32"/>
      <c r="J124" s="32"/>
      <c r="K124" s="32"/>
      <c r="L124" s="32"/>
      <c r="M124" s="32"/>
      <c r="N124" s="30"/>
      <c r="O124" s="30"/>
      <c r="P124" s="30"/>
    </row>
    <row r="126" spans="1:26" ht="15.75" thickBot="1" x14ac:dyDescent="0.3"/>
    <row r="127" spans="1:26" ht="37.15" customHeight="1" thickBot="1" x14ac:dyDescent="0.3">
      <c r="B127" s="77" t="s">
        <v>49</v>
      </c>
      <c r="C127" s="78" t="s">
        <v>50</v>
      </c>
      <c r="D127" s="77" t="s">
        <v>51</v>
      </c>
      <c r="E127" s="78" t="s">
        <v>55</v>
      </c>
    </row>
    <row r="128" spans="1:26" ht="41.45" customHeight="1" x14ac:dyDescent="0.25">
      <c r="B128" s="68" t="s">
        <v>127</v>
      </c>
      <c r="C128" s="71">
        <v>20</v>
      </c>
      <c r="D128" s="71"/>
      <c r="E128" s="248">
        <f>+D128+D129+D130</f>
        <v>0</v>
      </c>
    </row>
    <row r="129" spans="2:17" x14ac:dyDescent="0.25">
      <c r="B129" s="68" t="s">
        <v>128</v>
      </c>
      <c r="C129" s="58">
        <v>30</v>
      </c>
      <c r="D129" s="164">
        <v>0</v>
      </c>
      <c r="E129" s="249"/>
    </row>
    <row r="130" spans="2:17" ht="15.75" thickBot="1" x14ac:dyDescent="0.3">
      <c r="B130" s="68" t="s">
        <v>129</v>
      </c>
      <c r="C130" s="73">
        <v>40</v>
      </c>
      <c r="D130" s="73">
        <v>0</v>
      </c>
      <c r="E130" s="250"/>
    </row>
    <row r="132" spans="2:17" ht="15.75" thickBot="1" x14ac:dyDescent="0.3"/>
    <row r="133" spans="2:17" ht="27" thickBot="1" x14ac:dyDescent="0.3">
      <c r="B133" s="245" t="s">
        <v>52</v>
      </c>
      <c r="C133" s="246"/>
      <c r="D133" s="246"/>
      <c r="E133" s="246"/>
      <c r="F133" s="246"/>
      <c r="G133" s="246"/>
      <c r="H133" s="246"/>
      <c r="I133" s="246"/>
      <c r="J133" s="246"/>
      <c r="K133" s="246"/>
      <c r="L133" s="246"/>
      <c r="M133" s="246"/>
      <c r="N133" s="247"/>
    </row>
    <row r="135" spans="2:17" ht="76.5" customHeight="1" x14ac:dyDescent="0.25">
      <c r="B135" s="122" t="s">
        <v>0</v>
      </c>
      <c r="C135" s="122" t="s">
        <v>39</v>
      </c>
      <c r="D135" s="122" t="s">
        <v>40</v>
      </c>
      <c r="E135" s="122" t="s">
        <v>116</v>
      </c>
      <c r="F135" s="122" t="s">
        <v>118</v>
      </c>
      <c r="G135" s="122" t="s">
        <v>119</v>
      </c>
      <c r="H135" s="122" t="s">
        <v>120</v>
      </c>
      <c r="I135" s="122" t="s">
        <v>117</v>
      </c>
      <c r="J135" s="227" t="s">
        <v>121</v>
      </c>
      <c r="K135" s="228"/>
      <c r="L135" s="229"/>
      <c r="M135" s="122" t="s">
        <v>125</v>
      </c>
      <c r="N135" s="122" t="s">
        <v>41</v>
      </c>
      <c r="O135" s="122" t="s">
        <v>42</v>
      </c>
      <c r="P135" s="227" t="s">
        <v>3</v>
      </c>
      <c r="Q135" s="229"/>
    </row>
    <row r="136" spans="2:17" ht="60.75" customHeight="1" x14ac:dyDescent="0.25">
      <c r="B136" s="163" t="s">
        <v>133</v>
      </c>
      <c r="C136" s="163"/>
      <c r="D136" s="3"/>
      <c r="E136" s="3"/>
      <c r="F136" s="3"/>
      <c r="G136" s="3"/>
      <c r="H136" s="3"/>
      <c r="I136" s="5"/>
      <c r="J136" s="1" t="s">
        <v>122</v>
      </c>
      <c r="K136" s="100" t="s">
        <v>123</v>
      </c>
      <c r="L136" s="99" t="s">
        <v>124</v>
      </c>
      <c r="M136" s="123"/>
      <c r="N136" s="123"/>
      <c r="O136" s="123"/>
      <c r="P136" s="230" t="s">
        <v>293</v>
      </c>
      <c r="Q136" s="230"/>
    </row>
    <row r="137" spans="2:17" ht="60.75" customHeight="1" x14ac:dyDescent="0.25">
      <c r="B137" s="163" t="s">
        <v>134</v>
      </c>
      <c r="C137" s="163"/>
      <c r="D137" s="3"/>
      <c r="E137" s="3"/>
      <c r="F137" s="3"/>
      <c r="G137" s="3"/>
      <c r="H137" s="3"/>
      <c r="I137" s="5"/>
      <c r="J137" s="1"/>
      <c r="K137" s="100"/>
      <c r="L137" s="99"/>
      <c r="M137" s="123"/>
      <c r="N137" s="123"/>
      <c r="O137" s="123"/>
      <c r="P137" s="230" t="s">
        <v>293</v>
      </c>
      <c r="Q137" s="230"/>
    </row>
    <row r="138" spans="2:17" ht="33.6" customHeight="1" x14ac:dyDescent="0.25">
      <c r="B138" s="163" t="s">
        <v>135</v>
      </c>
      <c r="C138" s="163"/>
      <c r="D138" s="3"/>
      <c r="E138" s="3"/>
      <c r="F138" s="3"/>
      <c r="G138" s="3"/>
      <c r="H138" s="3"/>
      <c r="I138" s="5"/>
      <c r="J138" s="1"/>
      <c r="K138" s="99"/>
      <c r="L138" s="99"/>
      <c r="M138" s="123"/>
      <c r="N138" s="123"/>
      <c r="O138" s="123"/>
      <c r="P138" s="230"/>
      <c r="Q138" s="230"/>
    </row>
    <row r="141" spans="2:17" ht="15.75" thickBot="1" x14ac:dyDescent="0.3"/>
    <row r="142" spans="2:17" ht="54" customHeight="1" x14ac:dyDescent="0.25">
      <c r="B142" s="126" t="s">
        <v>33</v>
      </c>
      <c r="C142" s="126" t="s">
        <v>49</v>
      </c>
      <c r="D142" s="122" t="s">
        <v>50</v>
      </c>
      <c r="E142" s="126" t="s">
        <v>51</v>
      </c>
      <c r="F142" s="78" t="s">
        <v>56</v>
      </c>
      <c r="G142" s="96"/>
    </row>
    <row r="143" spans="2:17" ht="120.75" customHeight="1" x14ac:dyDescent="0.2">
      <c r="B143" s="257" t="s">
        <v>53</v>
      </c>
      <c r="C143" s="6" t="s">
        <v>130</v>
      </c>
      <c r="D143" s="164">
        <v>25</v>
      </c>
      <c r="E143" s="164">
        <v>0</v>
      </c>
      <c r="F143" s="258">
        <f>+E143+E144+E145</f>
        <v>0</v>
      </c>
      <c r="G143" s="97"/>
    </row>
    <row r="144" spans="2:17" ht="76.150000000000006" customHeight="1" x14ac:dyDescent="0.2">
      <c r="B144" s="257"/>
      <c r="C144" s="6" t="s">
        <v>131</v>
      </c>
      <c r="D144" s="168">
        <v>25</v>
      </c>
      <c r="E144" s="164">
        <v>0</v>
      </c>
      <c r="F144" s="259"/>
      <c r="G144" s="97"/>
    </row>
    <row r="145" spans="2:7" ht="69" customHeight="1" x14ac:dyDescent="0.2">
      <c r="B145" s="257"/>
      <c r="C145" s="6" t="s">
        <v>132</v>
      </c>
      <c r="D145" s="164">
        <v>10</v>
      </c>
      <c r="E145" s="164">
        <v>0</v>
      </c>
      <c r="F145" s="260"/>
      <c r="G145" s="97"/>
    </row>
    <row r="146" spans="2:7" x14ac:dyDescent="0.25">
      <c r="C146" s="106"/>
    </row>
    <row r="149" spans="2:7" x14ac:dyDescent="0.25">
      <c r="B149" s="124" t="s">
        <v>57</v>
      </c>
    </row>
    <row r="152" spans="2:7" x14ac:dyDescent="0.25">
      <c r="B152" s="127" t="s">
        <v>33</v>
      </c>
      <c r="C152" s="127" t="s">
        <v>58</v>
      </c>
      <c r="D152" s="126" t="s">
        <v>51</v>
      </c>
      <c r="E152" s="126" t="s">
        <v>16</v>
      </c>
    </row>
    <row r="153" spans="2:7" ht="28.5" x14ac:dyDescent="0.25">
      <c r="B153" s="107" t="s">
        <v>59</v>
      </c>
      <c r="C153" s="108">
        <v>40</v>
      </c>
      <c r="D153" s="164">
        <f>+E128</f>
        <v>0</v>
      </c>
      <c r="E153" s="243">
        <f>+D153+D154</f>
        <v>0</v>
      </c>
    </row>
    <row r="154" spans="2:7" ht="42.75" x14ac:dyDescent="0.25">
      <c r="B154" s="107" t="s">
        <v>60</v>
      </c>
      <c r="C154" s="108">
        <v>60</v>
      </c>
      <c r="D154" s="164">
        <f>+F143</f>
        <v>0</v>
      </c>
      <c r="E154" s="244"/>
    </row>
  </sheetData>
  <mergeCells count="38">
    <mergeCell ref="C9:N9"/>
    <mergeCell ref="B2:P2"/>
    <mergeCell ref="B4:P4"/>
    <mergeCell ref="C6:N6"/>
    <mergeCell ref="C7:N7"/>
    <mergeCell ref="C8:N8"/>
    <mergeCell ref="C63:N63"/>
    <mergeCell ref="B65:N65"/>
    <mergeCell ref="O68:P68"/>
    <mergeCell ref="C10:E10"/>
    <mergeCell ref="B14:C21"/>
    <mergeCell ref="B22:C22"/>
    <mergeCell ref="E40:E41"/>
    <mergeCell ref="M45:N45"/>
    <mergeCell ref="B59:B60"/>
    <mergeCell ref="C59:C60"/>
    <mergeCell ref="D59:E59"/>
    <mergeCell ref="B107:P107"/>
    <mergeCell ref="O84:P84"/>
    <mergeCell ref="B90:N90"/>
    <mergeCell ref="J95:L95"/>
    <mergeCell ref="P95:Q95"/>
    <mergeCell ref="P96:Q96"/>
    <mergeCell ref="P97:Q97"/>
    <mergeCell ref="B100:N100"/>
    <mergeCell ref="D103:E103"/>
    <mergeCell ref="D104:E104"/>
    <mergeCell ref="P138:Q138"/>
    <mergeCell ref="B143:B145"/>
    <mergeCell ref="F143:F145"/>
    <mergeCell ref="E153:E154"/>
    <mergeCell ref="B110:N110"/>
    <mergeCell ref="E128:E130"/>
    <mergeCell ref="B133:N133"/>
    <mergeCell ref="J135:L135"/>
    <mergeCell ref="P135:Q135"/>
    <mergeCell ref="P136:Q136"/>
    <mergeCell ref="P137:Q137"/>
  </mergeCells>
  <conditionalFormatting sqref="C69:C70">
    <cfRule type="duplicateValues" dxfId="4" priority="5"/>
  </conditionalFormatting>
  <conditionalFormatting sqref="C71:C72 C81:C83">
    <cfRule type="duplicateValues" dxfId="3" priority="7"/>
  </conditionalFormatting>
  <conditionalFormatting sqref="C73:C74">
    <cfRule type="duplicateValues" dxfId="2" priority="3"/>
  </conditionalFormatting>
  <conditionalFormatting sqref="C75:C78">
    <cfRule type="duplicateValues" dxfId="1" priority="2"/>
  </conditionalFormatting>
  <conditionalFormatting sqref="C79:C80">
    <cfRule type="duplicateValues" dxfId="0" priority="1"/>
  </conditionalFormatting>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opLeftCell="A10" workbookViewId="0">
      <selection activeCell="E15" sqref="E15"/>
    </sheetView>
  </sheetViews>
  <sheetFormatPr baseColWidth="10" defaultRowHeight="15.75" x14ac:dyDescent="0.25"/>
  <cols>
    <col min="1" max="1" width="4.5703125" style="148" customWidth="1"/>
    <col min="2" max="2" width="55.5703125" style="148" customWidth="1"/>
    <col min="3" max="3" width="41.28515625" style="148" customWidth="1"/>
    <col min="4" max="4" width="29.42578125" style="148" customWidth="1"/>
    <col min="5" max="5" width="27.42578125" style="148" customWidth="1"/>
    <col min="6" max="16384" width="11.42578125" style="106"/>
  </cols>
  <sheetData>
    <row r="1" spans="1:5" x14ac:dyDescent="0.25">
      <c r="A1" s="266" t="s">
        <v>91</v>
      </c>
      <c r="B1" s="267"/>
      <c r="C1" s="267"/>
      <c r="D1" s="267"/>
      <c r="E1" s="129"/>
    </row>
    <row r="2" spans="1:5" ht="27.75" customHeight="1" x14ac:dyDescent="0.25">
      <c r="A2" s="130"/>
      <c r="B2" s="268" t="s">
        <v>77</v>
      </c>
      <c r="C2" s="268"/>
      <c r="D2" s="268"/>
      <c r="E2" s="131"/>
    </row>
    <row r="3" spans="1:5" ht="21" customHeight="1" x14ac:dyDescent="0.25">
      <c r="A3" s="132"/>
      <c r="B3" s="268" t="s">
        <v>154</v>
      </c>
      <c r="C3" s="268"/>
      <c r="D3" s="268"/>
      <c r="E3" s="133"/>
    </row>
    <row r="4" spans="1:5" thickBot="1" x14ac:dyDescent="0.3">
      <c r="A4" s="134"/>
      <c r="B4" s="135"/>
      <c r="C4" s="135"/>
      <c r="D4" s="135"/>
      <c r="E4" s="136"/>
    </row>
    <row r="5" spans="1:5" ht="39.75" customHeight="1" thickBot="1" x14ac:dyDescent="0.3">
      <c r="A5" s="134"/>
      <c r="B5" s="137" t="s">
        <v>78</v>
      </c>
      <c r="C5" s="269" t="s">
        <v>163</v>
      </c>
      <c r="D5" s="269"/>
      <c r="E5" s="184" t="s">
        <v>3</v>
      </c>
    </row>
    <row r="6" spans="1:5" ht="16.5" thickBot="1" x14ac:dyDescent="0.3">
      <c r="A6" s="134"/>
      <c r="B6" s="154" t="s">
        <v>79</v>
      </c>
      <c r="C6" s="270" t="s">
        <v>162</v>
      </c>
      <c r="D6" s="270"/>
      <c r="E6" s="189" t="s">
        <v>300</v>
      </c>
    </row>
    <row r="7" spans="1:5" ht="16.5" thickBot="1" x14ac:dyDescent="0.3">
      <c r="A7" s="134"/>
      <c r="B7" s="154" t="s">
        <v>155</v>
      </c>
      <c r="C7" s="265" t="s">
        <v>156</v>
      </c>
      <c r="D7" s="265"/>
      <c r="E7" s="190" t="s">
        <v>294</v>
      </c>
    </row>
    <row r="8" spans="1:5" ht="16.5" thickBot="1" x14ac:dyDescent="0.3">
      <c r="A8" s="134"/>
      <c r="B8" s="155">
        <v>20</v>
      </c>
      <c r="C8" s="261">
        <v>741339755</v>
      </c>
      <c r="D8" s="261"/>
      <c r="E8" s="190" t="s">
        <v>295</v>
      </c>
    </row>
    <row r="9" spans="1:5" ht="16.5" thickBot="1" x14ac:dyDescent="0.3">
      <c r="A9" s="134"/>
      <c r="B9" s="155">
        <v>21</v>
      </c>
      <c r="C9" s="261">
        <v>3003038822</v>
      </c>
      <c r="D9" s="261"/>
      <c r="E9" s="190" t="s">
        <v>296</v>
      </c>
    </row>
    <row r="10" spans="1:5" ht="16.5" thickBot="1" x14ac:dyDescent="0.3">
      <c r="A10" s="134"/>
      <c r="B10" s="155">
        <v>22</v>
      </c>
      <c r="C10" s="261">
        <v>2788524969</v>
      </c>
      <c r="D10" s="261"/>
      <c r="E10" s="190" t="s">
        <v>297</v>
      </c>
    </row>
    <row r="11" spans="1:5" ht="16.5" thickBot="1" x14ac:dyDescent="0.3">
      <c r="A11" s="134"/>
      <c r="B11" s="155"/>
      <c r="C11" s="261"/>
      <c r="D11" s="261"/>
      <c r="E11" s="190" t="s">
        <v>298</v>
      </c>
    </row>
    <row r="12" spans="1:5" ht="32.25" thickBot="1" x14ac:dyDescent="0.3">
      <c r="A12" s="134"/>
      <c r="B12" s="156" t="s">
        <v>157</v>
      </c>
      <c r="C12" s="261">
        <f>SUM(C8:D11)</f>
        <v>6532903546</v>
      </c>
      <c r="D12" s="261"/>
      <c r="E12" s="192" t="s">
        <v>299</v>
      </c>
    </row>
    <row r="13" spans="1:5" ht="26.25" customHeight="1" thickBot="1" x14ac:dyDescent="0.3">
      <c r="A13" s="134"/>
      <c r="B13" s="156" t="s">
        <v>158</v>
      </c>
      <c r="C13" s="261">
        <f>+C12/616000</f>
        <v>10605.36289935065</v>
      </c>
      <c r="D13" s="261"/>
      <c r="E13" s="192" t="s">
        <v>301</v>
      </c>
    </row>
    <row r="14" spans="1:5" ht="24.75" customHeight="1" x14ac:dyDescent="0.25">
      <c r="A14" s="134"/>
      <c r="B14" s="135"/>
      <c r="C14" s="139"/>
      <c r="D14" s="185"/>
      <c r="E14" s="192" t="s">
        <v>302</v>
      </c>
    </row>
    <row r="15" spans="1:5" ht="28.5" customHeight="1" thickBot="1" x14ac:dyDescent="0.3">
      <c r="A15" s="134"/>
      <c r="B15" s="135" t="s">
        <v>159</v>
      </c>
      <c r="C15" s="139"/>
      <c r="D15" s="185"/>
      <c r="E15" s="192" t="s">
        <v>303</v>
      </c>
    </row>
    <row r="16" spans="1:5" ht="27" customHeight="1" x14ac:dyDescent="0.25">
      <c r="A16" s="134"/>
      <c r="B16" s="140" t="s">
        <v>80</v>
      </c>
      <c r="C16" s="158">
        <v>604751037</v>
      </c>
      <c r="D16" s="186"/>
      <c r="E16" s="264" t="s">
        <v>304</v>
      </c>
    </row>
    <row r="17" spans="1:6" ht="28.5" customHeight="1" x14ac:dyDescent="0.25">
      <c r="A17" s="134"/>
      <c r="B17" s="134" t="s">
        <v>81</v>
      </c>
      <c r="C17" s="159">
        <v>864251037</v>
      </c>
      <c r="D17" s="183"/>
      <c r="E17" s="264"/>
    </row>
    <row r="18" spans="1:6" ht="30" customHeight="1" x14ac:dyDescent="0.25">
      <c r="A18" s="134"/>
      <c r="B18" s="134" t="s">
        <v>82</v>
      </c>
      <c r="C18" s="159">
        <v>559117816</v>
      </c>
      <c r="D18" s="183"/>
      <c r="E18" s="264"/>
    </row>
    <row r="19" spans="1:6" ht="34.5" customHeight="1" thickBot="1" x14ac:dyDescent="0.3">
      <c r="A19" s="134"/>
      <c r="B19" s="141" t="s">
        <v>83</v>
      </c>
      <c r="C19" s="160">
        <v>559117816</v>
      </c>
      <c r="D19" s="187"/>
      <c r="E19" s="264"/>
    </row>
    <row r="20" spans="1:6" ht="27" customHeight="1" thickBot="1" x14ac:dyDescent="0.3">
      <c r="A20" s="134"/>
      <c r="B20" s="262" t="s">
        <v>84</v>
      </c>
      <c r="C20" s="263"/>
      <c r="D20" s="263"/>
      <c r="E20" s="190"/>
    </row>
    <row r="21" spans="1:6" ht="16.5" thickBot="1" x14ac:dyDescent="0.3">
      <c r="A21" s="134"/>
      <c r="B21" s="262" t="s">
        <v>85</v>
      </c>
      <c r="C21" s="263"/>
      <c r="D21" s="263"/>
      <c r="E21" s="190"/>
    </row>
    <row r="22" spans="1:6" x14ac:dyDescent="0.25">
      <c r="A22" s="134"/>
      <c r="B22" s="143" t="s">
        <v>160</v>
      </c>
      <c r="C22" s="161">
        <f>+C16/C18</f>
        <v>1.0816164673958448</v>
      </c>
      <c r="D22" s="185" t="s">
        <v>170</v>
      </c>
      <c r="E22" s="190"/>
    </row>
    <row r="23" spans="1:6" ht="16.5" thickBot="1" x14ac:dyDescent="0.3">
      <c r="A23" s="134"/>
      <c r="B23" s="138" t="s">
        <v>86</v>
      </c>
      <c r="C23" s="162">
        <f>+C19/C17</f>
        <v>0.64693913233916089</v>
      </c>
      <c r="D23" s="188" t="s">
        <v>69</v>
      </c>
      <c r="E23" s="191"/>
    </row>
    <row r="24" spans="1:6" ht="16.5" thickBot="1" x14ac:dyDescent="0.3">
      <c r="A24" s="134"/>
      <c r="B24" s="144"/>
      <c r="C24" s="145"/>
      <c r="D24" s="135"/>
      <c r="E24" s="146"/>
    </row>
    <row r="25" spans="1:6" x14ac:dyDescent="0.25">
      <c r="A25" s="274"/>
      <c r="B25" s="275" t="s">
        <v>87</v>
      </c>
      <c r="C25" s="277" t="s">
        <v>171</v>
      </c>
      <c r="D25" s="278"/>
      <c r="E25" s="279"/>
      <c r="F25" s="271"/>
    </row>
    <row r="26" spans="1:6" ht="16.5" thickBot="1" x14ac:dyDescent="0.3">
      <c r="A26" s="274"/>
      <c r="B26" s="276"/>
      <c r="C26" s="272" t="s">
        <v>88</v>
      </c>
      <c r="D26" s="273"/>
      <c r="E26" s="279"/>
      <c r="F26" s="271"/>
    </row>
    <row r="27" spans="1:6" thickBot="1" x14ac:dyDescent="0.3">
      <c r="A27" s="141"/>
      <c r="B27" s="147"/>
      <c r="C27" s="147"/>
      <c r="D27" s="147"/>
      <c r="E27" s="142"/>
      <c r="F27" s="128"/>
    </row>
    <row r="28" spans="1:6" x14ac:dyDescent="0.25">
      <c r="B28" s="149" t="s">
        <v>161</v>
      </c>
    </row>
    <row r="31" spans="1:6" x14ac:dyDescent="0.25">
      <c r="B31" s="148" t="s">
        <v>164</v>
      </c>
      <c r="C31" s="148" t="s">
        <v>165</v>
      </c>
      <c r="D31" s="148" t="s">
        <v>166</v>
      </c>
    </row>
    <row r="32" spans="1:6" x14ac:dyDescent="0.25">
      <c r="B32" s="148" t="s">
        <v>167</v>
      </c>
      <c r="C32" s="148" t="s">
        <v>168</v>
      </c>
      <c r="D32" s="148" t="s">
        <v>169</v>
      </c>
    </row>
  </sheetData>
  <mergeCells count="21">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E16:E19"/>
    <mergeCell ref="C7:D7"/>
    <mergeCell ref="C9:D9"/>
    <mergeCell ref="C10:D10"/>
    <mergeCell ref="C11:D11"/>
    <mergeCell ref="C12:D12"/>
  </mergeCells>
  <pageMargins left="0.70866141732283472" right="0.70866141732283472" top="0.74803149606299213" bottom="0.74803149606299213" header="0.31496062992125984" footer="0.31496062992125984"/>
  <pageSetup scale="65"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JURIDICA</vt:lpstr>
      <vt:lpstr>TECNICA 20</vt:lpstr>
      <vt:lpstr>TECNICA 21</vt:lpstr>
      <vt:lpstr>TECNICA 22</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2014-12-01T18:43:51Z</cp:lastPrinted>
  <dcterms:created xsi:type="dcterms:W3CDTF">2014-10-22T15:49:24Z</dcterms:created>
  <dcterms:modified xsi:type="dcterms:W3CDTF">2014-12-05T01:06:39Z</dcterms:modified>
</cp:coreProperties>
</file>