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7_FUNDACION MANOS AMIGAS\"/>
    </mc:Choice>
  </mc:AlternateContent>
  <bookViews>
    <workbookView xWindow="0" yWindow="0" windowWidth="20490" windowHeight="7755" tabRatio="598" activeTab="1"/>
  </bookViews>
  <sheets>
    <sheet name="JURIDICA" sheetId="1" r:id="rId1"/>
    <sheet name="TECNICA" sheetId="2" r:id="rId2"/>
    <sheet name="FINANCIERA" sheetId="3" r:id="rId3"/>
  </sheets>
  <definedNames>
    <definedName name="Z_13369912_79C0_4B15_B5C5_18C247C40190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24C11B57_6F06_4B57_90B0_594DD5DC21E8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848D8915_EF00_4A47_8C65_1785E3EADCCB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9CD627F8_7877_4332_93AD_58BF935D9C16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C1184D98_DAA4_4AA2_8410_4667F00D7282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E0CD5972_B934_4F34_82E4_294F80867A91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E66AFF75_6E30_46BB_BC68_E6CB0BE5452E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E9080779_B305_47D8_BF15_E7F8224790C9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s>
  <calcPr calcId="152511" concurrentCalc="0"/>
  <customWorkbookViews>
    <customWorkbookView name="Administrador - Vista personalizada" guid="{24C11B57-6F06-4B57-90B0-594DD5DC21E8}" mergeInterval="0" personalView="1" maximized="1" xWindow="-8" yWindow="-8" windowWidth="1382" windowHeight="744" tabRatio="598" activeSheetId="2"/>
    <customWorkbookView name="Carol Elizabeth Enriquez Cordoba - Vista personalizada" guid="{13369912-79C0-4B15-B5C5-18C247C40190}" mergeInterval="0" personalView="1" maximized="1" windowWidth="1362" windowHeight="502" tabRatio="598" activeSheetId="2"/>
    <customWorkbookView name="Liliana Patricia Ortega Acosta - Vista personalizada" guid="{C1184D98-DAA4-4AA2-8410-4667F00D7282}" mergeInterval="0" personalView="1" maximized="1" xWindow="-8" yWindow="-8" windowWidth="1936" windowHeight="1056" tabRatio="598" activeSheetId="3" showComments="commIndAndComment"/>
    <customWorkbookView name="Jhon Jairo Munoz Gomez - Vista personalizada" guid="{848D8915-EF00-4A47-8C65-1785E3EADCCB}" mergeInterval="0" personalView="1" maximized="1" xWindow="-8" yWindow="-8" windowWidth="1936" windowHeight="1056" tabRatio="598" activeSheetId="2"/>
    <customWorkbookView name="Diana Catalina Mora Gomez - Vista personalizada" guid="{E66AFF75-6E30-46BB-BC68-E6CB0BE5452E}" mergeInterval="0" personalView="1" maximized="1" xWindow="-8" yWindow="-8" windowWidth="1382" windowHeight="744" tabRatio="598" activeSheetId="2"/>
    <customWorkbookView name="Fredy Eduardo Arcos Realpe - Vista personalizada" guid="{9CD627F8-7877-4332-93AD-58BF935D9C16}" mergeInterval="0" personalView="1" xWindow="4" yWindow="497" windowWidth="1916" windowHeight="540" tabRatio="598" activeSheetId="2"/>
    <customWorkbookView name="Monica Dalila Espana Ramirez - Vista personalizada" guid="{E0CD5972-B934-4F34-82E4-294F80867A91}" autoUpdate="1" mergeInterval="5" onlySync="1" personalView="1" maximized="1" xWindow="-8" yWindow="-8" windowWidth="1936" windowHeight="1056" tabRatio="598" activeSheetId="3"/>
    <customWorkbookView name="Luis Felipe Ordonez Armero - Vista personalizada" guid="{E9080779-B305-47D8-BF15-E7F8224790C9}" mergeInterval="0" personalView="1" maximized="1" windowWidth="1276" windowHeight="759" tabRatio="598" activeSheetId="2"/>
  </customWorkbookViews>
</workbook>
</file>

<file path=xl/calcChain.xml><?xml version="1.0" encoding="utf-8"?>
<calcChain xmlns="http://schemas.openxmlformats.org/spreadsheetml/2006/main">
  <c r="C151" i="2" l="1"/>
  <c r="C150" i="2"/>
  <c r="C146" i="2"/>
  <c r="C147" i="2"/>
  <c r="C148" i="2"/>
  <c r="C149" i="2"/>
  <c r="C145" i="2"/>
  <c r="C104" i="2"/>
  <c r="C103" i="2"/>
  <c r="C102" i="2"/>
  <c r="C101" i="2"/>
  <c r="C100" i="2"/>
  <c r="C99" i="2"/>
  <c r="C98" i="2"/>
  <c r="C97" i="2"/>
  <c r="C96" i="2"/>
  <c r="C95" i="2"/>
  <c r="C94" i="2"/>
  <c r="C93" i="2"/>
  <c r="C92" i="2"/>
  <c r="C91" i="2"/>
  <c r="C90" i="2"/>
  <c r="C89" i="2"/>
  <c r="C88" i="2"/>
  <c r="C87" i="2"/>
  <c r="C23" i="3"/>
  <c r="C22" i="3"/>
  <c r="M131" i="2"/>
  <c r="C24" i="2"/>
  <c r="E24" i="2"/>
  <c r="C12" i="3"/>
  <c r="C13" i="3"/>
  <c r="A123" i="2"/>
  <c r="A124" i="2"/>
  <c r="A125" i="2"/>
  <c r="A126" i="2"/>
  <c r="A127" i="2"/>
  <c r="A128" i="2"/>
  <c r="A129" i="2"/>
  <c r="N122" i="2"/>
  <c r="N131" i="2"/>
  <c r="N57" i="2"/>
  <c r="E40" i="2"/>
  <c r="E137" i="2"/>
  <c r="D166" i="2"/>
  <c r="F156" i="2"/>
  <c r="D167" i="2"/>
  <c r="E166" i="2"/>
  <c r="C133" i="2"/>
  <c r="M57" i="2"/>
  <c r="L57" i="2"/>
  <c r="C61" i="2"/>
  <c r="A50" i="2"/>
  <c r="A51" i="2"/>
  <c r="A52" i="2"/>
  <c r="A53" i="2"/>
  <c r="A54" i="2"/>
  <c r="A55" i="2"/>
  <c r="A56" i="2"/>
</calcChain>
</file>

<file path=xl/sharedStrings.xml><?xml version="1.0" encoding="utf-8"?>
<sst xmlns="http://schemas.openxmlformats.org/spreadsheetml/2006/main" count="701" uniqueCount="312">
  <si>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</si>
  <si>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</si>
  <si>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</si>
  <si>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</si>
  <si>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</si>
  <si>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</si>
  <si>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</si>
  <si>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</si>
  <si>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</si>
  <si>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</si>
  <si>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</si>
  <si>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</si>
  <si>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</si>
  <si>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</si>
  <si>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</si>
  <si>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</si>
  <si>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</si>
  <si>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</si>
  <si>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</si>
  <si>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</si>
  <si>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</si>
  <si>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</si>
  <si>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</si>
  <si>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</si>
  <si>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</si>
  <si>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</si>
  <si>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</si>
  <si>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</si>
  <si>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</si>
  <si>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</si>
  <si>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</si>
  <si>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</si>
  <si>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</si>
  <si>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</si>
  <si>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</si>
  <si>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</si>
  <si>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</si>
  <si>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</si>
  <si>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</si>
  <si>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</si>
  <si>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</si>
  <si>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</si>
  <si>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</si>
  <si>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</si>
  <si>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</si>
  <si>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</si>
  <si>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</si>
  <si>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</si>
  <si>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</si>
  <si>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</si>
  <si>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</si>
  <si>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</si>
  <si>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</si>
  <si>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</si>
  <si>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</si>
  <si>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</si>
  <si>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</si>
  <si>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</si>
  <si>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</si>
  <si>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</si>
  <si>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</si>
  <si>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</si>
  <si>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</si>
  <si>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</si>
  <si>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</si>
  <si>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</si>
  <si>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</si>
  <si>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</si>
  <si>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</si>
  <si>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</si>
  <si>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</si>
  <si>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</si>
  <si>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</si>
  <si>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</si>
  <si>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</si>
  <si>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</si>
  <si>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</si>
  <si>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</si>
  <si>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</si>
  <si>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</si>
  <si>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</si>
  <si>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</si>
  <si>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</si>
  <si>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</si>
  <si>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</si>
  <si>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</si>
  <si>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</si>
  <si>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</si>
  <si>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</si>
  <si>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</si>
  <si>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</si>
  <si>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</si>
  <si>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</si>
  <si>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</si>
  <si>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</si>
  <si>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</si>
  <si>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</si>
  <si>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</si>
  <si>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</si>
  <si>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</si>
  <si>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</si>
  <si>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</si>
  <si>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</si>
  <si>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</si>
  <si>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</si>
  <si>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</si>
  <si>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</si>
  <si>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</si>
  <si>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</si>
  <si>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</si>
  <si>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</si>
  <si>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</si>
  <si>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</si>
  <si>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</si>
  <si>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</si>
  <si>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</si>
  <si>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</si>
  <si>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</si>
  <si>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</si>
  <si>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</si>
  <si>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</si>
  <si>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</si>
  <si>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</si>
  <si>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</si>
  <si>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</si>
  <si>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</si>
  <si>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</si>
  <si>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</si>
  <si>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</si>
  <si>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</si>
  <si>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</si>
  <si>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</si>
  <si>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</si>
  <si>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</si>
  <si>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</si>
  <si>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</si>
  <si>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</si>
  <si>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</si>
  <si>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</si>
  <si>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</si>
  <si>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</si>
  <si>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</si>
  <si>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</si>
  <si>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</si>
  <si>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</si>
  <si>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</si>
  <si>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</si>
  <si>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</si>
  <si>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</si>
  <si>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</si>
  <si>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</si>
  <si>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</si>
  <si>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</si>
  <si>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</si>
  <si>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</si>
  <si>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</si>
  <si>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</si>
  <si>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</si>
  <si>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</si>
  <si>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MANOS AMIGAS</t>
  </si>
  <si>
    <t>837.001.081-8</t>
  </si>
  <si>
    <t>EL PROPONENTE CUMPLE ___x___ NO CUMPLE _______</t>
  </si>
  <si>
    <t>ICBF</t>
  </si>
  <si>
    <t>96/2011</t>
  </si>
  <si>
    <t>11 MESES</t>
  </si>
  <si>
    <t>82-83</t>
  </si>
  <si>
    <t>146/2012</t>
  </si>
  <si>
    <t>84-85</t>
  </si>
  <si>
    <t>11 MESES 17 DIAS</t>
  </si>
  <si>
    <t>120/2013</t>
  </si>
  <si>
    <t>11 MESES 11 DIAS</t>
  </si>
  <si>
    <t>181/2014</t>
  </si>
  <si>
    <t>8 MESES</t>
  </si>
  <si>
    <t>86 - 87</t>
  </si>
  <si>
    <t>41 MESES 28 DIAS</t>
  </si>
  <si>
    <t>2555</t>
  </si>
  <si>
    <t>X</t>
  </si>
  <si>
    <t>112/2009</t>
  </si>
  <si>
    <t>73/2010</t>
  </si>
  <si>
    <t>94-95</t>
  </si>
  <si>
    <t>406/12</t>
  </si>
  <si>
    <t>531/12</t>
  </si>
  <si>
    <t>203/12</t>
  </si>
  <si>
    <t>611/12</t>
  </si>
  <si>
    <t>99 - 100</t>
  </si>
  <si>
    <t>370/13</t>
  </si>
  <si>
    <t>101 - 102</t>
  </si>
  <si>
    <t>417/13</t>
  </si>
  <si>
    <t>6 MESES 2 DIAS</t>
  </si>
  <si>
    <t>2 MESES 2 DIAS</t>
  </si>
  <si>
    <t>5 MESES</t>
  </si>
  <si>
    <t>1 MES</t>
  </si>
  <si>
    <t>17 MESES 4 DIAS</t>
  </si>
  <si>
    <t>10 MESES</t>
  </si>
  <si>
    <t>9 MESES 20 DIAS</t>
  </si>
  <si>
    <t>15 MESES 11 DIAS</t>
  </si>
  <si>
    <t>59 MESES 28 DIAS</t>
  </si>
  <si>
    <t>CDI - INSTITUCIONAL CON ARRIENDO</t>
  </si>
  <si>
    <t>CDI - INSTITUCIONAL SIN ARRIENDO</t>
  </si>
  <si>
    <t>CARACOLITOS</t>
  </si>
  <si>
    <t>CARITAS FELICES</t>
  </si>
  <si>
    <t>CASITA DE CHOCOLATE</t>
  </si>
  <si>
    <t xml:space="preserve">CUERITOS DE COLORES </t>
  </si>
  <si>
    <t>MUNDO DE SONRISAS</t>
  </si>
  <si>
    <t>SOL DE LA MAÑANA</t>
  </si>
  <si>
    <t xml:space="preserve">SAN CARLOS </t>
  </si>
  <si>
    <t>LAS ARADAS</t>
  </si>
  <si>
    <t>LA PLATA</t>
  </si>
  <si>
    <t>SAN GERARDO</t>
  </si>
  <si>
    <t>BELEN</t>
  </si>
  <si>
    <t>CDI - INSTITUCIONAL  SIN ARRIENDO</t>
  </si>
  <si>
    <t>NO PRESENTA PROMESA DE ARRENDAMIENTO O CARTA DE INTENCIÓN CDI ADEMAS ESTE UDS ES MODALIDAD CON ARRIENDO</t>
  </si>
  <si>
    <t>Siendo una entidad sin animo de lucro no da lugar a Utilidades, Financieramente no se debe reflejar cuentas contables de esa naturaleza, lo que se hace necesario se de claridad del porque el manejo de las utilidades y no de excedentes.</t>
  </si>
  <si>
    <t>Rango</t>
  </si>
  <si>
    <t>IDL</t>
  </si>
  <si>
    <t>NDE</t>
  </si>
  <si>
    <t>De 3001 hasta 3500</t>
  </si>
  <si>
    <t>Mayor o igual 1,0</t>
  </si>
  <si>
    <t>Menor o igual 68%</t>
  </si>
  <si>
    <t>ADRIANA PATRICIA BOLAÑOS REALPE</t>
  </si>
  <si>
    <t>PSICOLOGA</t>
  </si>
  <si>
    <t>UNIVERSIDAD MARIANA</t>
  </si>
  <si>
    <t>FUNDACION PROYECTAR</t>
  </si>
  <si>
    <t>01/08/2008   31/12/2012</t>
  </si>
  <si>
    <t>APOYO PSICOSOCIAL</t>
  </si>
  <si>
    <t>NO PRESENTA TARJETA PROFESIONAL</t>
  </si>
  <si>
    <t>FUNDACION EL BASILISCO ANDINO</t>
  </si>
  <si>
    <t>01/01/2011   31/08/2011</t>
  </si>
  <si>
    <t>MANOS AMIGAS</t>
  </si>
  <si>
    <t>01/07/2011   01/07/2012</t>
  </si>
  <si>
    <t>COORDINADORA PROYECTO HCB</t>
  </si>
  <si>
    <t>MELANI ROCIO CAÑAR CRIOLLO</t>
  </si>
  <si>
    <t>UNIVERSIDAD DE NARIÑO</t>
  </si>
  <si>
    <t>01/07//2013  15/08/2014</t>
  </si>
  <si>
    <t>FUNDACION DEJANDO HUELLAS</t>
  </si>
  <si>
    <t>PSICOLOGA CDI FAMILIAR</t>
  </si>
  <si>
    <t>01/11/2012   31/12/2013</t>
  </si>
  <si>
    <t>RUBITALIA NARVAEZ BOLAÑOS</t>
  </si>
  <si>
    <t>TRABAJADORA SOCIAL</t>
  </si>
  <si>
    <t>UNIVERSIDAD DEL VALLE</t>
  </si>
  <si>
    <t>FEDERACION NACIONAL</t>
  </si>
  <si>
    <t>13/01/2012   14/12/2012</t>
  </si>
  <si>
    <t>05/02/2013   05/05/2013</t>
  </si>
  <si>
    <t>UNIVERSIDAD NACIONAL DE COLOMBIA</t>
  </si>
  <si>
    <t>FUNDACION PAZ Y VIDA</t>
  </si>
  <si>
    <t>01/01/2002   31/03/2002</t>
  </si>
  <si>
    <t>IVONNE PAOLA RUANO VILLOTA</t>
  </si>
  <si>
    <t>01/10/2013   31/07/2014</t>
  </si>
  <si>
    <t>COORDINADORA PEDAGOGICA</t>
  </si>
  <si>
    <t>AMANDA VIVIANA PANTOJA CORDOBA</t>
  </si>
  <si>
    <t>REDCOM</t>
  </si>
  <si>
    <t>01/07/2011   31/12/2012</t>
  </si>
  <si>
    <t>COORDINADORA</t>
  </si>
  <si>
    <t>ERICA VANESSA MAVISOY</t>
  </si>
  <si>
    <t>EMPRESA UNIPERSONAL DEL PUTUMAYO</t>
  </si>
  <si>
    <t>06/08/2012   31/10/2014</t>
  </si>
  <si>
    <t xml:space="preserve">PSICOLOGA </t>
  </si>
  <si>
    <t>LEIDY ALEJANDRA MORILLO VIVAS</t>
  </si>
  <si>
    <t>01/09/2012   10/11/2014</t>
  </si>
  <si>
    <t>SANDRA PATRICIA LANDETA HERNANDEZ</t>
  </si>
  <si>
    <t>LICENCIADA EN EDUCACION BASICA</t>
  </si>
  <si>
    <t>NO APLICA</t>
  </si>
  <si>
    <t>DIRECCION DE NUCLEO DE CORDOBA NARIÑO</t>
  </si>
  <si>
    <t>01/01/2001   31/12/2003</t>
  </si>
  <si>
    <t>DOCENTE</t>
  </si>
  <si>
    <t>MARISOL JURADO CHAMORRO</t>
  </si>
  <si>
    <t>CONTADOR PUBLICO</t>
  </si>
  <si>
    <t>16/02/2012   20/10/2014</t>
  </si>
  <si>
    <t>COORDINADOR DE CARTERA</t>
  </si>
  <si>
    <t>COORDINADOR GENERAL</t>
  </si>
  <si>
    <t>HOSPITAL LORENCITA VILLEGAS</t>
  </si>
  <si>
    <t>YAQUELINE DEL ROCIO FUELANTALA BENAVIDES</t>
  </si>
  <si>
    <t>UNION TEMPORAL CREANDO FUTURO</t>
  </si>
  <si>
    <t>01/09/2013   31/10/2014</t>
  </si>
  <si>
    <t>COORDINADORA DEL PROGRAMA DE CDI</t>
  </si>
  <si>
    <t>03/03/2013   31/08/2013</t>
  </si>
  <si>
    <t>COASOANDES</t>
  </si>
  <si>
    <t>NO PRESENTA FORMATO 8</t>
  </si>
  <si>
    <t>YAHN ANDERLY ESCOBAR LASSO</t>
  </si>
  <si>
    <t>PSICOLOGO</t>
  </si>
  <si>
    <t>UNAD</t>
  </si>
  <si>
    <t>CENTRO DE SALUD SAN LORENZO</t>
  </si>
  <si>
    <t>02/04/2012   02/07/2014</t>
  </si>
  <si>
    <t>COORDINADOR DE SERVICIOS</t>
  </si>
  <si>
    <t>CENTRO DE SALUD FUNES</t>
  </si>
  <si>
    <t>01/01/2009   05/11/2011</t>
  </si>
  <si>
    <t>COORDINADOR Y PSICOLOGO</t>
  </si>
  <si>
    <t>LUZ HELENA ARIAS JIMENEZ</t>
  </si>
  <si>
    <t>UNIVERSIDAD DE CALDAS</t>
  </si>
  <si>
    <t>ALCALDIA DE PASTO</t>
  </si>
  <si>
    <t>COORDINADORA PROYECTO BLUB TALENTO JOVEN</t>
  </si>
  <si>
    <t>CORPORACION LA ROSA</t>
  </si>
  <si>
    <t>01/04/2002   31/12/2002</t>
  </si>
  <si>
    <t>COORDINADORA PROGRAMA CASA DEL JOVEN</t>
  </si>
  <si>
    <t>01/02/2003   30/08/2003</t>
  </si>
  <si>
    <t>MONICA JAZMIN BRAVO ARCOS</t>
  </si>
  <si>
    <t>15/07/2009   31/12/2009</t>
  </si>
  <si>
    <t>01/07/2011   31/12/2011</t>
  </si>
  <si>
    <t>29/05/2012   31/12/2012</t>
  </si>
  <si>
    <t>CONVOCATORIA PÚBLICA DE APORTE No 003 DE 2014</t>
  </si>
  <si>
    <t>PROPONENTE No. 27.  FUNDACION MANOS AMIGAS  (HABILITADO)</t>
  </si>
  <si>
    <t>1 a 3</t>
  </si>
  <si>
    <t>41 y  42</t>
  </si>
  <si>
    <t xml:space="preserve">7 al 9 </t>
  </si>
  <si>
    <t>N/A</t>
  </si>
  <si>
    <t>10 al 15</t>
  </si>
  <si>
    <t>37 y 38</t>
  </si>
  <si>
    <t>34 y 35</t>
  </si>
  <si>
    <t>32 y 33</t>
  </si>
  <si>
    <t>30 y 31</t>
  </si>
  <si>
    <t>Resolucion No. 02590  del 26 de noviembre  de 2014</t>
  </si>
  <si>
    <t>4 a 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</si>
</sst>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rgb="FF000000"/>
      <name val="Arial"/>
      <family val="2"/>
    </font>
    <font>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0" fontId="29" fillId="7" borderId="37" xfId="0" applyFont="1" applyFill="1" applyBorder="1" applyAlignment="1">
      <alignment vertical="center" wrapText="1"/>
    </xf>
    <xf numFmtId="0" fontId="30" fillId="0" borderId="37" xfId="0" applyFont="1" applyBorder="1" applyAlignment="1">
      <alignment horizontal="left" wrapText="1"/>
    </xf>
    <xf numFmtId="0" fontId="30" fillId="0" borderId="41" xfId="0" applyFont="1" applyBorder="1" applyAlignment="1">
      <alignment horizontal="left"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4" xfId="0" applyBorder="1" applyAlignment="1">
      <alignment horizontal="center" vertical="center"/>
    </xf>
    <xf numFmtId="2" fontId="29" fillId="8" borderId="0" xfId="0" applyNumberFormat="1" applyFont="1" applyFill="1" applyAlignment="1">
      <alignment horizontal="center" vertical="center"/>
    </xf>
    <xf numFmtId="0" fontId="37" fillId="7" borderId="37" xfId="0" applyFont="1" applyFill="1" applyBorder="1" applyAlignment="1">
      <alignment horizontal="justify" vertical="justify" wrapText="1"/>
    </xf>
    <xf numFmtId="10" fontId="29" fillId="8" borderId="34" xfId="0" applyNumberFormat="1" applyFont="1" applyFill="1" applyBorder="1" applyAlignment="1">
      <alignment horizontal="center" vertical="justify"/>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14" fontId="0" fillId="0" borderId="1" xfId="0" applyNumberFormat="1" applyBorder="1" applyAlignment="1"/>
    <xf numFmtId="0" fontId="0" fillId="0" borderId="5" xfId="0" applyBorder="1" applyAlignment="1">
      <alignment horizontal="center" vertical="center" wrapText="1"/>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0" xfId="0" applyAlignment="1">
      <alignment vertical="center" wrapText="1"/>
    </xf>
    <xf numFmtId="0" fontId="0" fillId="0" borderId="0" xfId="0" applyFill="1" applyAlignment="1">
      <alignment vertical="center" wrapText="1"/>
    </xf>
    <xf numFmtId="0" fontId="0" fillId="0" borderId="14" xfId="0" applyBorder="1" applyAlignment="1">
      <alignment horizontal="center" vertical="center" wrapText="1"/>
    </xf>
    <xf numFmtId="16" fontId="0" fillId="0" borderId="1" xfId="0" applyNumberFormat="1" applyFill="1" applyBorder="1" applyAlignment="1">
      <alignment vertical="center" wrapText="1"/>
    </xf>
    <xf numFmtId="0" fontId="0" fillId="0" borderId="1" xfId="0" applyBorder="1" applyAlignment="1">
      <alignment horizontal="center"/>
    </xf>
    <xf numFmtId="0" fontId="25" fillId="6" borderId="1" xfId="0" applyFont="1" applyFill="1" applyBorder="1" applyAlignment="1">
      <alignment horizontal="center" vertical="center" wrapText="1"/>
    </xf>
    <xf numFmtId="0" fontId="0" fillId="0" borderId="1" xfId="0" applyBorder="1" applyAlignment="1">
      <alignment horizontal="center" vertical="center"/>
    </xf>
    <xf numFmtId="0" fontId="38" fillId="7" borderId="22" xfId="0" applyFont="1" applyFill="1" applyBorder="1" applyAlignment="1">
      <alignment horizontal="center" vertical="center" wrapText="1"/>
    </xf>
    <xf numFmtId="0" fontId="0" fillId="0" borderId="1" xfId="0" applyBorder="1" applyAlignment="1">
      <alignment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24" Type="http://schemas.openxmlformats.org/officeDocument/2006/relationships/revisionLog" Target="revisionLog24.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065CF3D-C37C-486C-807D-FF1C5B0630FA}" diskRevisions="1" revisionId="744" version="28">
  <header guid="{CE9711C6-FE4D-4958-8924-13E669D6F75C}" dateTime="2014-12-01T15:31:30" maxSheetId="4" userName="Monica Dalila Espana Ramirez" r:id="rId1">
    <sheetIdMap count="3">
      <sheetId val="1"/>
      <sheetId val="2"/>
      <sheetId val="3"/>
    </sheetIdMap>
  </header>
  <header guid="{C07EEC33-EA95-405F-99BD-5D8B0A37977D}" dateTime="2014-12-01T15:50:19" maxSheetId="4" userName="Diana Catalina Mora Gomez" r:id="rId2" minRId="1">
    <sheetIdMap count="3">
      <sheetId val="1"/>
      <sheetId val="2"/>
      <sheetId val="3"/>
    </sheetIdMap>
  </header>
  <header guid="{4601C71B-42D1-44A8-A388-8BA5FA32A24E}" dateTime="2014-12-01T15:52:06" maxSheetId="4" userName="Monica Dalila Espana Ramirez" r:id="rId3" minRId="3" maxRId="14">
    <sheetIdMap count="3">
      <sheetId val="1"/>
      <sheetId val="2"/>
      <sheetId val="3"/>
    </sheetIdMap>
  </header>
  <header guid="{81E6A39D-C787-4951-84B3-C6722C19CC60}" dateTime="2014-12-01T15:58:26" maxSheetId="4" userName="Monica Dalila Espana Ramirez" r:id="rId4" minRId="15" maxRId="21">
    <sheetIdMap count="3">
      <sheetId val="1"/>
      <sheetId val="2"/>
      <sheetId val="3"/>
    </sheetIdMap>
  </header>
  <header guid="{9FBCB9B9-58AE-4864-92BF-3F031AB1ED6E}" dateTime="2014-12-01T16:05:13" maxSheetId="4" userName="Monica Dalila Espana Ramirez" r:id="rId5">
    <sheetIdMap count="3">
      <sheetId val="1"/>
      <sheetId val="2"/>
      <sheetId val="3"/>
    </sheetIdMap>
  </header>
  <header guid="{664B2273-E832-453E-A0CF-B7CC74F241B6}" dateTime="2014-12-01T18:29:29" maxSheetId="4" userName="Diana Catalina Mora Gomez" r:id="rId6">
    <sheetIdMap count="3">
      <sheetId val="1"/>
      <sheetId val="2"/>
      <sheetId val="3"/>
    </sheetIdMap>
  </header>
  <header guid="{DFA451F3-BA60-41C4-9673-ACCC85BE7DA2}" dateTime="2014-12-02T14:37:44" maxSheetId="4" userName="Diana Catalina Mora Gomez" r:id="rId7" minRId="25" maxRId="160">
    <sheetIdMap count="3">
      <sheetId val="1"/>
      <sheetId val="2"/>
      <sheetId val="3"/>
    </sheetIdMap>
  </header>
  <header guid="{494C6663-C56F-4124-B2F9-EBB9C4D6B586}" dateTime="2014-12-02T15:13:13" maxSheetId="4" userName="Diana Catalina Mora Gomez" r:id="rId8" minRId="161" maxRId="212">
    <sheetIdMap count="3">
      <sheetId val="1"/>
      <sheetId val="2"/>
      <sheetId val="3"/>
    </sheetIdMap>
  </header>
  <header guid="{ED7113F5-59AB-4BA1-B66A-9CBF5E69AFCC}" dateTime="2014-12-02T15:45:39" maxSheetId="4" userName="Fredy Eduardo Arcos Realpe" r:id="rId9" minRId="213" maxRId="285">
    <sheetIdMap count="3">
      <sheetId val="1"/>
      <sheetId val="2"/>
      <sheetId val="3"/>
    </sheetIdMap>
  </header>
  <header guid="{A598A77A-3B77-445E-BDD7-4D221A53A9F3}" dateTime="2014-12-02T15:53:51" maxSheetId="4" userName="Fredy Eduardo Arcos Realpe" r:id="rId10" minRId="287" maxRId="305">
    <sheetIdMap count="3">
      <sheetId val="1"/>
      <sheetId val="2"/>
      <sheetId val="3"/>
    </sheetIdMap>
  </header>
  <header guid="{C6938A65-5E80-42E5-A2C8-652D01527081}" dateTime="2014-12-02T16:19:14" maxSheetId="4" userName="Diana Catalina Mora Gomez" r:id="rId11" minRId="306">
    <sheetIdMap count="3">
      <sheetId val="1"/>
      <sheetId val="2"/>
      <sheetId val="3"/>
    </sheetIdMap>
  </header>
  <header guid="{3DC5E929-E281-4F98-BFBA-73D6EED3A112}" dateTime="2014-12-03T14:22:45" maxSheetId="4" userName="Liliana Patricia Ortega Acosta" r:id="rId12" minRId="308" maxRId="327">
    <sheetIdMap count="3">
      <sheetId val="1"/>
      <sheetId val="2"/>
      <sheetId val="3"/>
    </sheetIdMap>
  </header>
  <header guid="{6C1031D7-3AEF-4A4C-93F4-1357888802E7}" dateTime="2014-12-03T15:19:48" maxSheetId="4" userName="Jhon Jairo Munoz Gomez" r:id="rId13" minRId="329" maxRId="458">
    <sheetIdMap count="3">
      <sheetId val="1"/>
      <sheetId val="2"/>
      <sheetId val="3"/>
    </sheetIdMap>
  </header>
  <header guid="{7D7FBF70-26A8-4770-A2CE-9AC3AA9B17A2}" dateTime="2014-12-03T15:55:39" maxSheetId="4" userName="Jhon Jairo Munoz Gomez" r:id="rId14" minRId="460" maxRId="599">
    <sheetIdMap count="3">
      <sheetId val="1"/>
      <sheetId val="2"/>
      <sheetId val="3"/>
    </sheetIdMap>
  </header>
  <header guid="{A5578BA5-1717-4310-BF93-E3F111316FAB}" dateTime="2014-12-03T16:12:42" maxSheetId="4" userName="Jhon Jairo Munoz Gomez" r:id="rId15" minRId="600" maxRId="668">
    <sheetIdMap count="3">
      <sheetId val="1"/>
      <sheetId val="2"/>
      <sheetId val="3"/>
    </sheetIdMap>
  </header>
  <header guid="{CEC46261-7041-40CE-AFA4-6C4BC2B4E433}" dateTime="2014-12-03T16:14:37" maxSheetId="4" userName="Jhon Jairo Munoz Gomez" r:id="rId16" minRId="669" maxRId="676">
    <sheetIdMap count="3">
      <sheetId val="1"/>
      <sheetId val="2"/>
      <sheetId val="3"/>
    </sheetIdMap>
  </header>
  <header guid="{A39DAB06-F8F2-4AE7-A3DE-CC906F90630D}" dateTime="2014-12-03T16:18:27" maxSheetId="4" userName="Jhon Jairo Munoz Gomez" r:id="rId17" minRId="677" maxRId="694">
    <sheetIdMap count="3">
      <sheetId val="1"/>
      <sheetId val="2"/>
      <sheetId val="3"/>
    </sheetIdMap>
  </header>
  <header guid="{47CC8A0C-EF89-4B44-9CE7-518A5A8AE26E}" dateTime="2014-12-03T17:53:48" maxSheetId="4" userName="Monica Dalila Espana Ramirez" r:id="rId18">
    <sheetIdMap count="3">
      <sheetId val="1"/>
      <sheetId val="2"/>
      <sheetId val="3"/>
    </sheetIdMap>
  </header>
  <header guid="{C9A7FB62-78DE-42C7-BA30-1E59AF4CB4CA}" dateTime="2014-12-03T19:00:57" maxSheetId="4" userName="Liliana Patricia Ortega Acosta" r:id="rId19">
    <sheetIdMap count="3">
      <sheetId val="1"/>
      <sheetId val="2"/>
      <sheetId val="3"/>
    </sheetIdMap>
  </header>
  <header guid="{614C5BFB-A73C-426E-81B1-05FCE90F4B8D}" dateTime="2014-12-03T19:56:56" maxSheetId="4" userName="Administrador" r:id="rId20" minRId="697" maxRId="724">
    <sheetIdMap count="3">
      <sheetId val="1"/>
      <sheetId val="2"/>
      <sheetId val="3"/>
    </sheetIdMap>
  </header>
  <header guid="{6A1E0BB4-EABB-4559-9871-99A4D5A68388}" dateTime="2014-12-03T19:57:37" maxSheetId="4" userName="Administrador" r:id="rId21">
    <sheetIdMap count="3">
      <sheetId val="1"/>
      <sheetId val="2"/>
      <sheetId val="3"/>
    </sheetIdMap>
  </header>
  <header guid="{9433DEA0-6FC5-4F61-B408-5135E41A22C8}" dateTime="2014-12-04T13:53:20" maxSheetId="4" userName="Carol Elizabeth Enriquez Cordoba" r:id="rId22" minRId="726">
    <sheetIdMap count="3">
      <sheetId val="1"/>
      <sheetId val="2"/>
      <sheetId val="3"/>
    </sheetIdMap>
  </header>
  <header guid="{3CF90ED1-5495-472B-8F32-CAD14F2CD952}" dateTime="2014-12-04T15:37:17" maxSheetId="4" userName="Diana Catalina Mora Gomez" r:id="rId23" minRId="728">
    <sheetIdMap count="3">
      <sheetId val="1"/>
      <sheetId val="2"/>
      <sheetId val="3"/>
    </sheetIdMap>
  </header>
  <header guid="{7DB1579F-E647-43C0-8A60-C56B4612993B}" dateTime="2014-12-04T16:30:14" maxSheetId="4" userName="Luis Felipe Ordonez Armero" r:id="rId24" minRId="729" maxRId="731">
    <sheetIdMap count="3">
      <sheetId val="1"/>
      <sheetId val="2"/>
      <sheetId val="3"/>
    </sheetIdMap>
  </header>
  <header guid="{3FE52C28-7A80-42BB-8557-6A4A0B801C22}" dateTime="2014-12-04T16:39:34" maxSheetId="4" userName="Luis Felipe Ordonez Armero" r:id="rId25" minRId="733" maxRId="739">
    <sheetIdMap count="3">
      <sheetId val="1"/>
      <sheetId val="2"/>
      <sheetId val="3"/>
    </sheetIdMap>
  </header>
  <header guid="{4320FFF6-8CC6-4E5B-AAB3-929369B54C4A}" dateTime="2014-12-04T16:45:16" maxSheetId="4" userName="Luis Felipe Ordonez Armero" r:id="rId26" minRId="741">
    <sheetIdMap count="3">
      <sheetId val="1"/>
      <sheetId val="2"/>
      <sheetId val="3"/>
    </sheetIdMap>
  </header>
  <header guid="{12372733-67E9-402B-B5C2-9282BEA7A26A}" dateTime="2014-12-04T16:46:38" maxSheetId="4" userName="Luis Felipe Ordonez Armero" r:id="rId27" minRId="742">
    <sheetIdMap count="3">
      <sheetId val="1"/>
      <sheetId val="2"/>
      <sheetId val="3"/>
    </sheetIdMap>
  </header>
  <header guid="{3065CF3D-C37C-486C-807D-FF1C5B0630FA}" dateTime="2014-12-04T18:48:08" maxSheetId="4" userName="Administrador" r:id="rId28" minRId="743">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7" sId="2">
    <oc r="G69" t="inlineStr">
      <is>
        <t>NO</t>
      </is>
    </oc>
    <nc r="G69" t="inlineStr">
      <is>
        <t>SI</t>
      </is>
    </nc>
  </rcc>
  <rcc rId="288" sId="2">
    <oc r="G71" t="inlineStr">
      <is>
        <t>NO</t>
      </is>
    </oc>
    <nc r="G71" t="inlineStr">
      <is>
        <t>SI</t>
      </is>
    </nc>
  </rcc>
  <rcc rId="289" sId="2">
    <oc r="G72" t="inlineStr">
      <is>
        <t>NO</t>
      </is>
    </oc>
    <nc r="G72" t="inlineStr">
      <is>
        <t>SI</t>
      </is>
    </nc>
  </rcc>
  <rcc rId="290" sId="2">
    <oc r="G73" t="inlineStr">
      <is>
        <t>NO</t>
      </is>
    </oc>
    <nc r="G73" t="inlineStr">
      <is>
        <t>SI</t>
      </is>
    </nc>
  </rcc>
  <rcc rId="291" sId="2">
    <nc r="G70" t="inlineStr">
      <is>
        <t>NO</t>
      </is>
    </nc>
  </rcc>
  <rcc rId="292" sId="2">
    <oc r="H70" t="inlineStr">
      <is>
        <t>NO</t>
      </is>
    </oc>
    <nc r="H70"/>
  </rcc>
  <rcc rId="293" sId="2">
    <oc r="Q69" t="inlineStr">
      <is>
        <t>NO</t>
      </is>
    </oc>
    <nc r="Q69" t="inlineStr">
      <is>
        <t>SI</t>
      </is>
    </nc>
  </rcc>
  <rcc rId="294" sId="2" odxf="1" dxf="1">
    <oc r="Q71" t="inlineStr">
      <is>
        <t>NO</t>
      </is>
    </oc>
    <nc r="Q71" t="inlineStr">
      <is>
        <t>SI</t>
      </is>
    </nc>
    <odxf/>
    <ndxf/>
  </rcc>
  <rcc rId="295" sId="2" odxf="1" dxf="1">
    <oc r="Q72" t="inlineStr">
      <is>
        <t>NO</t>
      </is>
    </oc>
    <nc r="Q72" t="inlineStr">
      <is>
        <t>SI</t>
      </is>
    </nc>
    <odxf/>
    <ndxf/>
  </rcc>
  <rcc rId="296" sId="2" odxf="1" dxf="1">
    <oc r="Q73" t="inlineStr">
      <is>
        <t>NO</t>
      </is>
    </oc>
    <nc r="Q73" t="inlineStr">
      <is>
        <t>SI</t>
      </is>
    </nc>
    <odxf/>
    <ndxf/>
  </rcc>
  <rcc rId="297" sId="2" odxf="1" dxf="1">
    <oc r="Q74" t="inlineStr">
      <is>
        <t>NO</t>
      </is>
    </oc>
    <nc r="Q74" t="inlineStr">
      <is>
        <t>SI</t>
      </is>
    </nc>
    <odxf/>
    <ndxf/>
  </rcc>
  <rcc rId="298" sId="2">
    <oc r="O69" t="inlineStr">
      <is>
        <t>NO  PRESENTAPROMESA DE ARRENDAMIENTO O CARTA DE INTENCIÓN CD</t>
      </is>
    </oc>
    <nc r="O69"/>
  </rcc>
  <rcc rId="299" sId="2">
    <oc r="O71" t="inlineStr">
      <is>
        <t>NO  PRESENTAPROMESA DE ARRENDAMIENTO O CARTA DE INTENCIÓN CD</t>
      </is>
    </oc>
    <nc r="O71"/>
  </rcc>
  <rcc rId="300" sId="2">
    <oc r="O72" t="inlineStr">
      <is>
        <t>NO  PRESENTAPROMESA DE ARRENDAMIENTO O CARTA DE INTENCIÓN CD</t>
      </is>
    </oc>
    <nc r="O72"/>
  </rcc>
  <rcc rId="301" sId="2">
    <oc r="O73" t="inlineStr">
      <is>
        <t>NO  PRESENTAPROMESA DE ARRENDAMIENTO O CARTA DE INTENCIÓN CD</t>
      </is>
    </oc>
    <nc r="O73"/>
  </rcc>
  <rcc rId="302" sId="2">
    <oc r="O74" t="inlineStr">
      <is>
        <t xml:space="preserve">NO PRESENTA CARTA DE COMPROMISO DE GESTIONAR EL USO CUENDO ES PÚBLICA CDI </t>
      </is>
    </oc>
    <nc r="O74"/>
  </rcc>
  <rcc rId="303" sId="2">
    <oc r="O70" t="inlineStr">
      <is>
        <t>NO PRESENTA CARTA DE COMPROMISO DE GESTIONAR EL USO CUENDO ES PÚBLICA CDI ADEMAS ESTE UDS ES MODALIDAD CON ARRIENDO</t>
      </is>
    </oc>
    <nc r="O70" t="inlineStr">
      <is>
        <t>NO PRESENTA PROMESA DE ARRENDAMIENTO O CARTA DE INTENCIÓN CDI ADEMAS ESTE UDS ES MODALIDAD CON ARRIENDO</t>
      </is>
    </nc>
  </rcc>
  <rcc rId="304" sId="2">
    <oc r="H74" t="inlineStr">
      <is>
        <t>NO</t>
      </is>
    </oc>
    <nc r="H74"/>
  </rcc>
  <rcc rId="305" sId="2">
    <nc r="G74" t="inlineStr">
      <is>
        <t>SI</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06" sId="2" ref="A113:XFD113" action="deleteRow">
    <undo index="0" exp="area" dr="M105:M113" r="M115"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rfmt sheetId="2" xfDxf="1" sqref="A113:XFD113" start="0" length="0">
      <dxf>
        <font>
          <color auto="1"/>
        </font>
        <alignment horizontal="left" vertical="center" wrapText="1" readingOrder="0"/>
      </dxf>
    </rfmt>
    <rcc rId="0" sId="2" dxf="1">
      <nc r="A113">
        <f>+A112+1</f>
      </nc>
      <ndxf>
        <alignment horizontal="center" readingOrder="0"/>
        <border outline="0">
          <left style="thin">
            <color indexed="64"/>
          </left>
          <right style="thin">
            <color indexed="64"/>
          </right>
          <top style="thin">
            <color indexed="64"/>
          </top>
          <bottom style="thin">
            <color indexed="64"/>
          </bottom>
        </border>
      </ndxf>
    </rcc>
    <rcc rId="0" sId="2" dxf="1">
      <nc r="B113" t="inlineStr">
        <is>
          <t>FUNDACION MANOS AMIGAS</t>
        </is>
      </nc>
      <ndxf>
        <numFmt numFmtId="30" formatCode="@"/>
        <alignment horizontal="center" readingOrder="0"/>
        <border outline="0">
          <left style="thin">
            <color indexed="64"/>
          </left>
          <right style="thin">
            <color indexed="64"/>
          </right>
          <top style="thin">
            <color indexed="64"/>
          </top>
          <bottom style="thin">
            <color indexed="64"/>
          </bottom>
        </border>
        <protection locked="0"/>
      </ndxf>
    </rcc>
    <rcc rId="0" sId="2" dxf="1">
      <nc r="C113" t="inlineStr">
        <is>
          <t>FUNDACION MANOS AMIGAS</t>
        </is>
      </nc>
      <ndxf>
        <alignment horizontal="center" readingOrder="0"/>
        <border outline="0">
          <left style="thin">
            <color indexed="64"/>
          </left>
          <right style="thin">
            <color indexed="64"/>
          </right>
          <top style="thin">
            <color indexed="64"/>
          </top>
          <bottom style="thin">
            <color indexed="64"/>
          </bottom>
        </border>
        <protection locked="0"/>
      </ndxf>
    </rcc>
    <rcc rId="0" sId="2" dxf="1">
      <nc r="D113" t="inlineStr">
        <is>
          <t>ICBF</t>
        </is>
      </nc>
      <ndxf>
        <numFmt numFmtId="30" formatCode="@"/>
        <alignment horizontal="center" readingOrder="0"/>
        <border outline="0">
          <left style="thin">
            <color indexed="64"/>
          </left>
          <right style="thin">
            <color indexed="64"/>
          </right>
          <top style="thin">
            <color indexed="64"/>
          </top>
          <bottom style="thin">
            <color indexed="64"/>
          </bottom>
        </border>
        <protection locked="0"/>
      </ndxf>
    </rcc>
    <rcc rId="0" sId="2" dxf="1">
      <nc r="E113" t="inlineStr">
        <is>
          <t>383/13</t>
        </is>
      </nc>
      <ndxf>
        <font>
          <sz val="9"/>
          <color auto="1"/>
        </font>
        <alignment horizontal="center" readingOrder="0"/>
      </ndxf>
    </rcc>
    <rcc rId="0" sId="2" dxf="1">
      <nc r="F113" t="inlineStr">
        <is>
          <t>SI</t>
        </is>
      </nc>
      <ndxf>
        <font>
          <sz val="9"/>
          <color auto="1"/>
        </font>
        <alignment horizontal="center" readingOrder="0"/>
        <border outline="0">
          <left style="thin">
            <color indexed="64"/>
          </left>
          <right style="thin">
            <color indexed="64"/>
          </right>
          <top style="thin">
            <color indexed="64"/>
          </top>
          <bottom style="thin">
            <color indexed="64"/>
          </bottom>
        </border>
        <protection locked="0"/>
      </ndxf>
    </rcc>
    <rfmt sheetId="2" sqref="G113" start="0" length="0">
      <dxf>
        <font>
          <sz val="9"/>
          <color auto="1"/>
        </font>
        <alignment horizontal="center" readingOrder="0"/>
        <border outline="0">
          <left style="thin">
            <color indexed="64"/>
          </left>
          <right style="thin">
            <color indexed="64"/>
          </right>
          <top style="thin">
            <color indexed="64"/>
          </top>
          <bottom style="thin">
            <color indexed="64"/>
          </bottom>
        </border>
        <protection locked="0"/>
      </dxf>
    </rfmt>
    <rcc rId="0" sId="2" dxf="1" numFmtId="19">
      <nc r="H113">
        <v>41518</v>
      </nc>
      <ndxf>
        <font>
          <sz val="9"/>
          <color auto="1"/>
        </font>
        <numFmt numFmtId="19" formatCode="dd/mm/yyyy"/>
        <alignment horizontal="center" readingOrder="0"/>
        <border outline="0">
          <left style="thin">
            <color indexed="64"/>
          </left>
          <right style="thin">
            <color indexed="64"/>
          </right>
          <top style="thin">
            <color indexed="64"/>
          </top>
          <bottom style="thin">
            <color indexed="64"/>
          </bottom>
        </border>
        <protection locked="0"/>
      </ndxf>
    </rcc>
    <rcc rId="0" sId="2" dxf="1" numFmtId="20">
      <nc r="I113">
        <v>41851</v>
      </nc>
      <ndxf>
        <font>
          <sz val="9"/>
          <color auto="1"/>
        </font>
        <numFmt numFmtId="20" formatCode="dd\-mmm\-yy"/>
        <alignment horizontal="center" readingOrder="0"/>
        <border outline="0">
          <left style="thin">
            <color indexed="64"/>
          </left>
          <right style="thin">
            <color indexed="64"/>
          </right>
          <top style="thin">
            <color indexed="64"/>
          </top>
          <bottom style="thin">
            <color indexed="64"/>
          </bottom>
        </border>
        <protection locked="0"/>
      </ndxf>
    </rcc>
    <rcc rId="0" sId="2" dxf="1">
      <nc r="J113" t="inlineStr">
        <is>
          <t>NO</t>
        </is>
      </nc>
      <ndxf>
        <font>
          <sz val="9"/>
          <color auto="1"/>
        </font>
        <numFmt numFmtId="20" formatCode="dd\-mmm\-yy"/>
        <alignment horizontal="center" readingOrder="0"/>
        <border outline="0">
          <left style="thin">
            <color indexed="64"/>
          </left>
          <right style="thin">
            <color indexed="64"/>
          </right>
          <top style="thin">
            <color indexed="64"/>
          </top>
          <bottom style="thin">
            <color indexed="64"/>
          </bottom>
        </border>
        <protection locked="0"/>
      </ndxf>
    </rcc>
    <rcc rId="0" sId="2" dxf="1">
      <nc r="K113" t="inlineStr">
        <is>
          <t>1 MES</t>
        </is>
      </nc>
      <ndxf>
        <font>
          <sz val="9"/>
          <color auto="1"/>
        </font>
        <numFmt numFmtId="20" formatCode="dd\-mmm\-yy"/>
        <alignment horizontal="center" readingOrder="0"/>
        <border outline="0">
          <left style="thin">
            <color indexed="64"/>
          </left>
          <right style="thin">
            <color indexed="64"/>
          </right>
          <top style="thin">
            <color indexed="64"/>
          </top>
          <bottom style="thin">
            <color indexed="64"/>
          </bottom>
        </border>
        <protection locked="0"/>
      </ndxf>
    </rcc>
    <rcc rId="0" sId="2" dxf="1">
      <nc r="L113" t="inlineStr">
        <is>
          <t>10 MESES</t>
        </is>
      </nc>
      <ndxf>
        <font>
          <sz val="9"/>
          <color auto="1"/>
        </font>
        <numFmt numFmtId="20" formatCode="dd\-mmm\-yy"/>
        <alignment horizontal="center" readingOrder="0"/>
        <border outline="0">
          <left style="thin">
            <color indexed="64"/>
          </left>
          <right style="thin">
            <color indexed="64"/>
          </right>
          <top style="thin">
            <color indexed="64"/>
          </top>
          <bottom style="thin">
            <color indexed="64"/>
          </bottom>
        </border>
        <protection locked="0"/>
      </ndxf>
    </rcc>
    <rcc rId="0" sId="2" dxf="1" numFmtId="4">
      <nc r="M113">
        <v>20</v>
      </nc>
      <ndxf>
        <font>
          <sz val="9"/>
          <color auto="1"/>
        </font>
        <numFmt numFmtId="2" formatCode="0.00"/>
        <alignment horizontal="center" readingOrder="0"/>
        <border outline="0">
          <left style="thin">
            <color indexed="64"/>
          </left>
          <right style="thin">
            <color indexed="64"/>
          </right>
          <top style="thin">
            <color indexed="64"/>
          </top>
          <bottom style="thin">
            <color indexed="64"/>
          </bottom>
        </border>
        <protection locked="0"/>
      </ndxf>
    </rcc>
    <rfmt sheetId="2" sqref="N113" start="0" length="0">
      <dxf>
        <font>
          <sz val="9"/>
          <color auto="1"/>
        </font>
        <numFmt numFmtId="2" formatCode="0.00"/>
        <alignment horizontal="center" readingOrder="0"/>
        <border outline="0">
          <left style="thin">
            <color indexed="64"/>
          </left>
          <right style="thin">
            <color indexed="64"/>
          </right>
          <top style="thin">
            <color indexed="64"/>
          </top>
          <bottom style="thin">
            <color indexed="64"/>
          </bottom>
        </border>
        <protection locked="0"/>
      </dxf>
    </rfmt>
    <rcc rId="0" sId="2" s="1" dxf="1" numFmtId="34">
      <nc r="O113">
        <v>50740867</v>
      </nc>
      <ndxf>
        <font>
          <sz val="9"/>
          <color auto="1"/>
          <name val="Calibri"/>
          <scheme val="minor"/>
        </font>
        <numFmt numFmtId="169" formatCode="_-* #,##0\ _€_-;\-* #,##0\ _€_-;_-* &quot;-&quot;??\ _€_-;_-@_-"/>
        <alignment horizontal="right" readingOrder="0"/>
        <border outline="0">
          <left style="thin">
            <color indexed="64"/>
          </left>
          <right style="thin">
            <color indexed="64"/>
          </right>
          <top style="thin">
            <color indexed="64"/>
          </top>
          <bottom style="thin">
            <color indexed="64"/>
          </bottom>
        </border>
      </ndxf>
    </rcc>
    <rcc rId="0" sId="2" s="1" dxf="1" numFmtId="34">
      <nc r="P113">
        <v>100</v>
      </nc>
      <ndxf>
        <font>
          <sz val="9"/>
          <color auto="1"/>
          <name val="Calibri"/>
          <scheme val="minor"/>
        </font>
        <numFmt numFmtId="169" formatCode="_-* #,##0\ _€_-;\-* #,##0\ _€_-;_-* &quot;-&quot;??\ _€_-;_-@_-"/>
        <alignment horizontal="right" readingOrder="0"/>
        <border outline="0">
          <left style="thin">
            <color indexed="64"/>
          </left>
          <right style="thin">
            <color indexed="64"/>
          </right>
          <top style="thin">
            <color indexed="64"/>
          </top>
          <bottom style="thin">
            <color indexed="64"/>
          </bottom>
        </border>
      </ndxf>
    </rcc>
    <rfmt sheetId="2" sqref="Q113" start="0" length="0">
      <dxf>
        <font>
          <color auto="1"/>
        </font>
        <border outline="0">
          <left style="thin">
            <color indexed="64"/>
          </left>
          <right style="thin">
            <color indexed="64"/>
          </right>
          <top style="thin">
            <color indexed="64"/>
          </top>
          <bottom style="thin">
            <color indexed="64"/>
          </bottom>
        </border>
      </dxf>
    </rfmt>
    <rfmt sheetId="2" sqref="R113" start="0" length="0">
      <dxf>
        <font>
          <color auto="1"/>
        </font>
      </dxf>
    </rfmt>
    <rfmt sheetId="2" sqref="S113" start="0" length="0">
      <dxf>
        <font>
          <color auto="1"/>
        </font>
      </dxf>
    </rfmt>
    <rfmt sheetId="2" sqref="T113" start="0" length="0">
      <dxf>
        <font>
          <color auto="1"/>
        </font>
      </dxf>
    </rfmt>
    <rfmt sheetId="2" sqref="U113" start="0" length="0">
      <dxf>
        <font>
          <color auto="1"/>
        </font>
      </dxf>
    </rfmt>
    <rfmt sheetId="2" sqref="V113" start="0" length="0">
      <dxf>
        <font>
          <color auto="1"/>
        </font>
      </dxf>
    </rfmt>
    <rfmt sheetId="2" sqref="W113" start="0" length="0">
      <dxf>
        <font>
          <color auto="1"/>
        </font>
      </dxf>
    </rfmt>
    <rfmt sheetId="2" sqref="X113" start="0" length="0">
      <dxf>
        <font>
          <color auto="1"/>
        </font>
      </dxf>
    </rfmt>
    <rfmt sheetId="2" sqref="Y113" start="0" length="0">
      <dxf>
        <font>
          <color auto="1"/>
        </font>
      </dxf>
    </rfmt>
    <rfmt sheetId="2" sqref="Z113" start="0" length="0">
      <dxf>
        <font>
          <color auto="1"/>
        </font>
      </dxf>
    </rfmt>
  </rrc>
  <rcv guid="{E66AFF75-6E30-46BB-BC68-E6CB0BE5452E}" action="delete"/>
  <rdn rId="0" localSheetId="2" customView="1" name="Z_E66AFF75_6E30_46BB_BC68_E6CB0BE5452E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66AFF75-6E30-46BB-BC68-E6CB0BE5452E}"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8" sId="3">
    <oc r="C22">
      <v>1.5</v>
    </oc>
    <nc r="C22">
      <f>+C16/C18</f>
    </nc>
  </rcc>
  <rfmt sheetId="3" sqref="C22">
    <dxf>
      <numFmt numFmtId="170" formatCode="0.00000000"/>
    </dxf>
  </rfmt>
  <rfmt sheetId="3" sqref="C22">
    <dxf>
      <numFmt numFmtId="171" formatCode="0.0000000"/>
    </dxf>
  </rfmt>
  <rfmt sheetId="3" sqref="C22">
    <dxf>
      <numFmt numFmtId="172" formatCode="0.000000"/>
    </dxf>
  </rfmt>
  <rfmt sheetId="3" sqref="C22">
    <dxf>
      <numFmt numFmtId="173" formatCode="0.00000"/>
    </dxf>
  </rfmt>
  <rfmt sheetId="3" sqref="C22">
    <dxf>
      <numFmt numFmtId="174" formatCode="0.0000"/>
    </dxf>
  </rfmt>
  <rfmt sheetId="3" sqref="C22">
    <dxf>
      <numFmt numFmtId="175" formatCode="0.000"/>
    </dxf>
  </rfmt>
  <rfmt sheetId="3" sqref="C22">
    <dxf>
      <numFmt numFmtId="2" formatCode="0.00"/>
    </dxf>
  </rfmt>
  <rcc rId="309" sId="3" numFmtId="14">
    <oc r="C23">
      <v>6.1999999999999998E-3</v>
    </oc>
    <nc r="C23">
      <f>+C19/C17</f>
    </nc>
  </rcc>
  <rcc rId="310" sId="3">
    <oc r="D22" t="inlineStr">
      <is>
        <t>CUMPLE - NO CUMPLE</t>
      </is>
    </oc>
    <nc r="D22" t="inlineStr">
      <is>
        <t>CUMPLE</t>
      </is>
    </nc>
  </rcc>
  <rcc rId="311" sId="3">
    <oc r="D23" t="inlineStr">
      <is>
        <t>CUMPLE - NO CUMPLE</t>
      </is>
    </oc>
    <nc r="D23" t="inlineStr">
      <is>
        <t>CUMPLE</t>
      </is>
    </nc>
  </rcc>
  <rcc rId="312" sId="3">
    <oc r="E7" t="inlineStr">
      <is>
        <t>tenemos que hablar de excedentes y no de</t>
      </is>
    </oc>
    <nc r="E7"/>
  </rcc>
  <rcc rId="313" sId="3">
    <oc r="E8" t="inlineStr">
      <is>
        <t>utilidades.</t>
      </is>
    </oc>
    <nc r="E8"/>
  </rcc>
  <rcc rId="314" sId="3">
    <oc r="E6" t="inlineStr">
      <is>
        <t xml:space="preserve">Financieramente en los Estados Financieros tenemos </t>
      </is>
    </oc>
    <nc r="E6" t="inlineStr">
      <is>
        <t>Siendo una entidad sin animo de lucro no da lugar a Utilidades, Financieramente no se debe reflejar cuentas contables de esa naturaleza, lo que se hace necesario se de claridad del porque el manejo de las utilidades y no de excedentes.</t>
      </is>
    </nc>
  </rcc>
  <rfmt sheetId="3" sqref="E6" start="0" length="2147483647">
    <dxf>
      <font>
        <sz val="8"/>
      </font>
    </dxf>
  </rfmt>
  <rcc rId="315" sId="3">
    <oc r="E13" t="inlineStr">
      <is>
        <t>Rango al que aplica:  Valor del presupuesto oficial</t>
      </is>
    </oc>
    <nc r="E13"/>
  </rcc>
  <rcc rId="316" sId="3">
    <oc r="E14" t="inlineStr">
      <is>
        <t xml:space="preserve">Rango SMMLV.  IDL </t>
      </is>
    </oc>
    <nc r="E14"/>
  </rcc>
  <rcc rId="317" sId="3">
    <oc r="E15" t="inlineStr">
      <is>
        <t xml:space="preserve"> Mayor o igual a 1,0    NDE  Menor o igual 68%</t>
      </is>
    </oc>
    <nc r="E15"/>
  </rcc>
  <rcc rId="318" sId="3">
    <nc r="B31" t="inlineStr">
      <is>
        <t>Rango</t>
      </is>
    </nc>
  </rcc>
  <rcc rId="319" sId="3">
    <nc r="C31" t="inlineStr">
      <is>
        <t>IDL</t>
      </is>
    </nc>
  </rcc>
  <rcc rId="320" sId="3">
    <nc r="D31" t="inlineStr">
      <is>
        <t>NDE</t>
      </is>
    </nc>
  </rcc>
  <rrc rId="321" sId="3" eol="1" ref="A32:XFD32" action="insertRow"/>
  <rcc rId="322" sId="3">
    <nc r="B32" t="inlineStr">
      <is>
        <t>De 3001 hasta 3500</t>
      </is>
    </nc>
  </rcc>
  <rcc rId="323" sId="3">
    <nc r="C32" t="inlineStr">
      <is>
        <t>Mayor o igual 1,0</t>
      </is>
    </nc>
  </rcc>
  <rcc rId="324" sId="3">
    <nc r="D32" t="inlineStr">
      <is>
        <t>Menor o igual 68%</t>
      </is>
    </nc>
  </rcc>
  <rfmt sheetId="3" sqref="C23">
    <dxf>
      <alignment horizontal="justify" vertical="justify" readingOrder="0"/>
    </dxf>
  </rfmt>
  <rfmt sheetId="3" sqref="E6">
    <dxf>
      <alignment horizontal="justify" vertical="justify" readingOrder="0"/>
    </dxf>
  </rfmt>
  <rfmt sheetId="3" sqref="C23">
    <dxf>
      <alignment horizontal="center" readingOrder="0"/>
    </dxf>
  </rfmt>
  <rcc rId="325" sId="3">
    <oc r="B9" t="inlineStr">
      <is>
        <t>N</t>
      </is>
    </oc>
    <nc r="B9"/>
  </rcc>
  <rcc rId="326" sId="3">
    <oc r="B10" t="inlineStr">
      <is>
        <t>N</t>
      </is>
    </oc>
    <nc r="B10"/>
  </rcc>
  <rcc rId="327" sId="3">
    <oc r="B11" t="inlineStr">
      <is>
        <t>N</t>
      </is>
    </oc>
    <nc r="B11"/>
  </rcc>
  <rdn rId="0" localSheetId="2" customView="1" name="Z_C1184D98_DAA4_4AA2_8410_4667F00D7282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C1184D98-DAA4-4AA2-8410-4667F00D7282}"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29" sId="2" ref="A88:XFD104"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rc rId="330" sId="2" ref="A88:XFD94"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cc rId="331" sId="2">
    <nc r="B88" t="inlineStr">
      <is>
        <t>PROFESIONAL DE APOYO PSICOSOCIAL</t>
      </is>
    </nc>
  </rcc>
  <rfmt sheetId="2" sqref="F87:G112">
    <dxf>
      <alignment wrapText="1" readingOrder="0"/>
    </dxf>
  </rfmt>
  <rrc rId="332" sId="2" ref="A112:XFD112"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rc rId="333" sId="2" ref="A114:XFD114"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fmt sheetId="2" sqref="P114" start="0" length="0">
    <dxf>
      <border>
        <left style="thin">
          <color indexed="64"/>
        </left>
      </border>
    </dxf>
  </rfmt>
  <rfmt sheetId="2" sqref="Q114" start="0" length="0">
    <dxf>
      <border>
        <right style="thin">
          <color indexed="64"/>
        </right>
      </border>
    </dxf>
  </rfmt>
  <rfmt sheetId="2" sqref="P114:Q114" start="0" length="0">
    <dxf>
      <border>
        <bottom style="thin">
          <color indexed="64"/>
        </bottom>
      </border>
    </dxf>
  </rfmt>
  <rfmt sheetId="2" sqref="P88:Q114">
    <dxf>
      <border>
        <left/>
        <right/>
        <vertical/>
      </border>
    </dxf>
  </rfmt>
  <rcc rId="334" sId="2">
    <nc r="C87">
      <f>(216/200)+600/300</f>
    </nc>
  </rcc>
  <rcc rId="335" sId="2">
    <nc r="C88">
      <f>(216/200)+600/300*2</f>
    </nc>
  </rcc>
  <rcc rId="336" sId="2">
    <nc r="D88" t="inlineStr">
      <is>
        <t>ADRIANA PATRICIA BOLAÑOS REALPE</t>
      </is>
    </nc>
  </rcc>
  <rcc rId="337" sId="2">
    <nc r="E88">
      <v>37087656</v>
    </nc>
  </rcc>
  <rcc rId="338" sId="2">
    <nc r="F88" t="inlineStr">
      <is>
        <t>PSICOLOGA</t>
      </is>
    </nc>
  </rcc>
  <rcc rId="339" sId="2">
    <nc r="G88" t="inlineStr">
      <is>
        <t>UNIVERSIDAD MARIANA</t>
      </is>
    </nc>
  </rcc>
  <rcc rId="340" sId="2" odxf="1" dxf="1" numFmtId="19">
    <nc r="H88">
      <v>41265</v>
    </nc>
    <odxf>
      <numFmt numFmtId="0" formatCode="General"/>
    </odxf>
    <ndxf>
      <numFmt numFmtId="19" formatCode="dd/mm/yyyy"/>
    </ndxf>
  </rcc>
  <rcc rId="341" sId="2">
    <nc r="I88" t="inlineStr">
      <is>
        <t>NO</t>
      </is>
    </nc>
  </rcc>
  <rcc rId="342" sId="2">
    <nc r="J88" t="inlineStr">
      <is>
        <t>FUNDACION PROYECTAR</t>
      </is>
    </nc>
  </rcc>
  <rfmt sheetId="2" sqref="J88">
    <dxf>
      <alignment wrapText="1" readingOrder="0"/>
    </dxf>
  </rfmt>
  <rcc rId="343" sId="2">
    <nc r="K88" t="inlineStr">
      <is>
        <t>01/08/2008   31/12/2012</t>
      </is>
    </nc>
  </rcc>
  <rcc rId="344" sId="2">
    <nc r="L88" t="inlineStr">
      <is>
        <t>APOYO PSICOSOCIAL</t>
      </is>
    </nc>
  </rcc>
  <rcc rId="345" sId="2">
    <nc r="N88" t="inlineStr">
      <is>
        <t>SI</t>
      </is>
    </nc>
  </rcc>
  <rcc rId="346" sId="2">
    <nc r="P88" t="inlineStr">
      <is>
        <t>NO PRESENTA TARJETA PROFESIONAL</t>
      </is>
    </nc>
  </rcc>
  <rfmt sheetId="2" sqref="P88">
    <dxf>
      <alignment wrapText="1" readingOrder="0"/>
    </dxf>
  </rfmt>
  <rfmt sheetId="2" sqref="P88">
    <dxf>
      <alignment wrapText="0" readingOrder="0"/>
    </dxf>
  </rfmt>
  <rfmt sheetId="2" sqref="P88">
    <dxf>
      <alignment wrapText="1" readingOrder="0"/>
    </dxf>
  </rfmt>
  <rfmt sheetId="2" sqref="A88:XFD103">
    <dxf>
      <alignment vertical="center" readingOrder="0"/>
    </dxf>
  </rfmt>
  <rcc rId="347" sId="2">
    <nc r="J89" t="inlineStr">
      <is>
        <t>FUNDACION EL BASILISCO ANDINO</t>
      </is>
    </nc>
  </rcc>
  <rcc rId="348" sId="2">
    <nc r="K89" t="inlineStr">
      <is>
        <t>01/01/2011   31/08/2011</t>
      </is>
    </nc>
  </rcc>
  <rcc rId="349" sId="2">
    <nc r="L89" t="inlineStr">
      <is>
        <t>APOYO PSICOSOCIAL</t>
      </is>
    </nc>
  </rcc>
  <rcc rId="350" sId="2">
    <nc r="N89" t="inlineStr">
      <is>
        <t>SI</t>
      </is>
    </nc>
  </rcc>
  <rcc rId="351" sId="2">
    <nc r="P89" t="inlineStr">
      <is>
        <t>NO PRESENTA TARJETA PROFESIONAL</t>
      </is>
    </nc>
  </rcc>
  <rfmt sheetId="2" sqref="P1:P1048576">
    <dxf>
      <alignment wrapText="1" readingOrder="0"/>
    </dxf>
  </rfmt>
  <rcc rId="352" sId="2">
    <nc r="D89" t="inlineStr">
      <is>
        <t>ADRIANA PATRICIA BOLAÑOS REALPE</t>
      </is>
    </nc>
  </rcc>
  <rcc rId="353" sId="2">
    <nc r="E89">
      <v>37087656</v>
    </nc>
  </rcc>
  <rcc rId="354" sId="2">
    <nc r="F89" t="inlineStr">
      <is>
        <t>PSICOLOGA</t>
      </is>
    </nc>
  </rcc>
  <rcc rId="355" sId="2">
    <nc r="G89" t="inlineStr">
      <is>
        <t>UNIVERSIDAD MARIANA</t>
      </is>
    </nc>
  </rcc>
  <rcc rId="356" sId="2" odxf="1" dxf="1" numFmtId="19">
    <nc r="H89">
      <v>41265</v>
    </nc>
    <odxf>
      <numFmt numFmtId="0" formatCode="General"/>
    </odxf>
    <ndxf>
      <numFmt numFmtId="19" formatCode="dd/mm/yyyy"/>
    </ndxf>
  </rcc>
  <rcc rId="357" sId="2">
    <nc r="I89" t="inlineStr">
      <is>
        <t>NO</t>
      </is>
    </nc>
  </rcc>
  <rcc rId="358" sId="2">
    <nc r="J90" t="inlineStr">
      <is>
        <t>MANOS AMIGAS</t>
      </is>
    </nc>
  </rcc>
  <rcc rId="359" sId="2">
    <nc r="K90" t="inlineStr">
      <is>
        <t>01/07/2011   01/07/2012</t>
      </is>
    </nc>
  </rcc>
  <rcc rId="360" sId="2">
    <nc r="L90" t="inlineStr">
      <is>
        <t>COORDINADORA PROYECTO HCB</t>
      </is>
    </nc>
  </rcc>
  <rfmt sheetId="2" sqref="L90">
    <dxf>
      <alignment wrapText="1" readingOrder="0"/>
    </dxf>
  </rfmt>
  <rcc rId="361" sId="2">
    <nc r="B89" t="inlineStr">
      <is>
        <t>PROFESIONAL DE APOYO PSICOSOCIAL</t>
      </is>
    </nc>
  </rcc>
  <rcc rId="362" sId="2">
    <nc r="C89">
      <f>(216/200)+600/300*2</f>
    </nc>
  </rcc>
  <rcc rId="363" sId="2">
    <nc r="D90" t="inlineStr">
      <is>
        <t>ADRIANA PATRICIA BOLAÑOS REALPE</t>
      </is>
    </nc>
  </rcc>
  <rcc rId="364" sId="2">
    <nc r="E90">
      <v>37087656</v>
    </nc>
  </rcc>
  <rcc rId="365" sId="2">
    <nc r="F90" t="inlineStr">
      <is>
        <t>PSICOLOGA</t>
      </is>
    </nc>
  </rcc>
  <rcc rId="366" sId="2">
    <nc r="G90" t="inlineStr">
      <is>
        <t>UNIVERSIDAD MARIANA</t>
      </is>
    </nc>
  </rcc>
  <rcc rId="367" sId="2" odxf="1" dxf="1" numFmtId="19">
    <nc r="H90">
      <v>41265</v>
    </nc>
    <odxf>
      <numFmt numFmtId="0" formatCode="General"/>
    </odxf>
    <ndxf>
      <numFmt numFmtId="19" formatCode="dd/mm/yyyy"/>
    </ndxf>
  </rcc>
  <rcc rId="368" sId="2">
    <nc r="I90" t="inlineStr">
      <is>
        <t>NO</t>
      </is>
    </nc>
  </rcc>
  <rcc rId="369" sId="2">
    <nc r="M88" t="inlineStr">
      <is>
        <t>SI</t>
      </is>
    </nc>
  </rcc>
  <rcc rId="370" sId="2">
    <nc r="M89" t="inlineStr">
      <is>
        <t>SI</t>
      </is>
    </nc>
  </rcc>
  <rcc rId="371" sId="2">
    <nc r="M90" t="inlineStr">
      <is>
        <t>SI</t>
      </is>
    </nc>
  </rcc>
  <rcc rId="372" sId="2">
    <nc r="N90" t="inlineStr">
      <is>
        <t>SI</t>
      </is>
    </nc>
  </rcc>
  <rcc rId="373" sId="2">
    <nc r="D91" t="inlineStr">
      <is>
        <t>MELANI ROCIO CAÑAR CRIOLLO</t>
      </is>
    </nc>
  </rcc>
  <rcc rId="374" sId="2">
    <nc r="E91">
      <v>37085836</v>
    </nc>
  </rcc>
  <rcc rId="375" sId="2">
    <nc r="F91" t="inlineStr">
      <is>
        <t>PSICOLOGA</t>
      </is>
    </nc>
  </rcc>
  <rcc rId="376" sId="2">
    <nc r="G91" t="inlineStr">
      <is>
        <t>UNIVERSIDAD DE NARIÑO</t>
      </is>
    </nc>
  </rcc>
  <rcc rId="377" sId="2" odxf="1" dxf="1" numFmtId="19">
    <nc r="H91">
      <v>39431</v>
    </nc>
    <odxf>
      <numFmt numFmtId="0" formatCode="General"/>
    </odxf>
    <ndxf>
      <numFmt numFmtId="19" formatCode="dd/mm/yyyy"/>
    </ndxf>
  </rcc>
  <rcc rId="378" sId="2">
    <nc r="J91" t="inlineStr">
      <is>
        <t>MANOS AMIGAS</t>
      </is>
    </nc>
  </rcc>
  <rcc rId="379" sId="2">
    <nc r="L91" t="inlineStr">
      <is>
        <t>COORDINADORA PROYECTO HCB</t>
      </is>
    </nc>
  </rcc>
  <rcc rId="380" sId="2">
    <nc r="K91" t="inlineStr">
      <is>
        <t>01/07//2013  15/08/2014</t>
      </is>
    </nc>
  </rcc>
  <rcc rId="381" sId="2">
    <nc r="J92" t="inlineStr">
      <is>
        <t>FUNDACION DEJANDO HUELLAS</t>
      </is>
    </nc>
  </rcc>
  <rcc rId="382" sId="2">
    <nc r="L92" t="inlineStr">
      <is>
        <t>PSICOLOGA CDI FAMILIAR</t>
      </is>
    </nc>
  </rcc>
  <rcc rId="383" sId="2">
    <nc r="K92" t="inlineStr">
      <is>
        <t>01/11/2012   31/12/2013</t>
      </is>
    </nc>
  </rcc>
  <rcc rId="384" sId="2">
    <nc r="M91" t="inlineStr">
      <is>
        <t>SI</t>
      </is>
    </nc>
  </rcc>
  <rcc rId="385" sId="2">
    <nc r="M92" t="inlineStr">
      <is>
        <t>SI</t>
      </is>
    </nc>
  </rcc>
  <rcc rId="386" sId="2">
    <nc r="N91" t="inlineStr">
      <is>
        <t>SI</t>
      </is>
    </nc>
  </rcc>
  <rcc rId="387" sId="2">
    <nc r="N92" t="inlineStr">
      <is>
        <t>SI</t>
      </is>
    </nc>
  </rcc>
  <rfmt sheetId="2" sqref="B91" start="0" length="0">
    <dxf>
      <alignment vertical="top" readingOrder="0"/>
    </dxf>
  </rfmt>
  <rfmt sheetId="2" sqref="C91" start="0" length="0">
    <dxf>
      <alignment vertical="top" readingOrder="0"/>
    </dxf>
  </rfmt>
  <rcc rId="388" sId="2">
    <nc r="B90" t="inlineStr">
      <is>
        <t>PROFESIONAL DE APOYO PSICOSOCIAL</t>
      </is>
    </nc>
  </rcc>
  <rcc rId="389" sId="2">
    <nc r="C90">
      <f>(216/200)+600/300*2</f>
    </nc>
  </rcc>
  <rfmt sheetId="2" sqref="H92" start="0" length="0">
    <dxf>
      <numFmt numFmtId="19" formatCode="dd/mm/yyyy"/>
    </dxf>
  </rfmt>
  <rcc rId="390" sId="2">
    <nc r="D93" t="inlineStr">
      <is>
        <t>RUBITALIA NARVAEZ BOLAÑOS</t>
      </is>
    </nc>
  </rcc>
  <rcc rId="391" sId="2">
    <nc r="E93">
      <v>27276720</v>
    </nc>
  </rcc>
  <rcc rId="392" sId="2">
    <nc r="F93" t="inlineStr">
      <is>
        <t>TRABAJADORA SOCIAL</t>
      </is>
    </nc>
  </rcc>
  <rcc rId="393" sId="2">
    <nc r="G93" t="inlineStr">
      <is>
        <t>UNIVERSIDAD DEL VALLE</t>
      </is>
    </nc>
  </rcc>
  <rcc rId="394" sId="2" odxf="1" dxf="1" numFmtId="19">
    <nc r="H93">
      <v>40961</v>
    </nc>
    <odxf>
      <numFmt numFmtId="0" formatCode="General"/>
    </odxf>
    <ndxf>
      <numFmt numFmtId="19" formatCode="dd/mm/yyyy"/>
    </ndxf>
  </rcc>
  <rcc rId="395" sId="2">
    <nc r="J93" t="inlineStr">
      <is>
        <t>FEDERACION NACIONAL</t>
      </is>
    </nc>
  </rcc>
  <rcc rId="396" sId="2">
    <nc r="D92" t="inlineStr">
      <is>
        <t>MELANI ROCIO CAÑAR CRIOLLO</t>
      </is>
    </nc>
  </rcc>
  <rcc rId="397" sId="2">
    <nc r="E92">
      <v>37085836</v>
    </nc>
  </rcc>
  <rcc rId="398" sId="2">
    <nc r="F92" t="inlineStr">
      <is>
        <t>PSICOLOGA</t>
      </is>
    </nc>
  </rcc>
  <rcc rId="399" sId="2">
    <nc r="G92" t="inlineStr">
      <is>
        <t>UNIVERSIDAD DE NARIÑO</t>
      </is>
    </nc>
  </rcc>
  <rcc rId="400" sId="2" numFmtId="19">
    <nc r="H92">
      <v>39431</v>
    </nc>
  </rcc>
  <rcc rId="401" sId="2">
    <nc r="I91" t="inlineStr">
      <is>
        <t>SI</t>
      </is>
    </nc>
  </rcc>
  <rcc rId="402" sId="2">
    <nc r="I92" t="inlineStr">
      <is>
        <t>SI</t>
      </is>
    </nc>
  </rcc>
  <rcc rId="403" sId="2">
    <nc r="I93" t="inlineStr">
      <is>
        <t>SI</t>
      </is>
    </nc>
  </rcc>
  <rfmt sheetId="2" sqref="B91" start="0" length="0">
    <dxf>
      <alignment vertical="center" readingOrder="0"/>
    </dxf>
  </rfmt>
  <rfmt sheetId="2" sqref="C91" start="0" length="0">
    <dxf>
      <alignment vertical="center" readingOrder="0"/>
    </dxf>
  </rfmt>
  <rcc rId="404" sId="2">
    <nc r="L93" t="inlineStr">
      <is>
        <t>TRABAJADORA SOCIAL</t>
      </is>
    </nc>
  </rcc>
  <rfmt sheetId="2" sqref="K94" start="0" length="0">
    <dxf>
      <numFmt numFmtId="21" formatCode="dd\-mmm"/>
    </dxf>
  </rfmt>
  <rfmt sheetId="2" sqref="B93" start="0" length="0">
    <dxf>
      <alignment vertical="top" readingOrder="0"/>
    </dxf>
  </rfmt>
  <rfmt sheetId="2" sqref="C93" start="0" length="0">
    <dxf>
      <alignment vertical="top" readingOrder="0"/>
    </dxf>
  </rfmt>
  <rcc rId="405" sId="2">
    <nc r="K93" t="inlineStr">
      <is>
        <t>13/01/2012   14/12/2012</t>
      </is>
    </nc>
  </rcc>
  <rcc rId="406" sId="2">
    <nc r="K94" t="inlineStr">
      <is>
        <t>05/02/2013   05/05/2013</t>
      </is>
    </nc>
  </rcc>
  <rcc rId="407" sId="2">
    <nc r="L94" t="inlineStr">
      <is>
        <t>TRABAJADORA SOCIAL</t>
      </is>
    </nc>
  </rcc>
  <rcc rId="408" sId="2">
    <nc r="M93" t="inlineStr">
      <is>
        <t>SI</t>
      </is>
    </nc>
  </rcc>
  <rcc rId="409" sId="2">
    <nc r="M94" t="inlineStr">
      <is>
        <t>SI</t>
      </is>
    </nc>
  </rcc>
  <rcc rId="410" sId="2">
    <nc r="N93" t="inlineStr">
      <is>
        <t>SI</t>
      </is>
    </nc>
  </rcc>
  <rcc rId="411" sId="2">
    <nc r="N94" t="inlineStr">
      <is>
        <t>SI</t>
      </is>
    </nc>
  </rcc>
  <rcc rId="412" sId="2">
    <nc r="J94" t="inlineStr">
      <is>
        <t>UNIVERSIDAD NACIONAL DE COLOMBIA</t>
      </is>
    </nc>
  </rcc>
  <rfmt sheetId="2" sqref="B94" start="0" length="0">
    <dxf>
      <alignment vertical="top" readingOrder="0"/>
    </dxf>
  </rfmt>
  <rfmt sheetId="2" sqref="C94" start="0" length="0">
    <dxf>
      <alignment vertical="top" readingOrder="0"/>
    </dxf>
  </rfmt>
  <rcc rId="413" sId="2">
    <nc r="D94" t="inlineStr">
      <is>
        <t>RUBITALIA NARVAEZ BOLAÑOS</t>
      </is>
    </nc>
  </rcc>
  <rcc rId="414" sId="2">
    <nc r="E94">
      <v>27276720</v>
    </nc>
  </rcc>
  <rcc rId="415" sId="2">
    <nc r="F94" t="inlineStr">
      <is>
        <t>TRABAJADORA SOCIAL</t>
      </is>
    </nc>
  </rcc>
  <rcc rId="416" sId="2">
    <nc r="G94" t="inlineStr">
      <is>
        <t>UNIVERSIDAD DEL VALLE</t>
      </is>
    </nc>
  </rcc>
  <rcc rId="417" sId="2" odxf="1" dxf="1" numFmtId="19">
    <nc r="H94">
      <v>40961</v>
    </nc>
    <odxf>
      <numFmt numFmtId="0" formatCode="General"/>
    </odxf>
    <ndxf>
      <numFmt numFmtId="19" formatCode="dd/mm/yyyy"/>
    </ndxf>
  </rcc>
  <rcc rId="418" sId="2">
    <nc r="I94" t="inlineStr">
      <is>
        <t>SI</t>
      </is>
    </nc>
  </rcc>
  <rcc rId="419" sId="2">
    <nc r="P90" t="inlineStr">
      <is>
        <t>NO PRESENTA TARJETA PROFESIONAL</t>
      </is>
    </nc>
  </rcc>
  <rcc rId="420" sId="2">
    <nc r="J95" t="inlineStr">
      <is>
        <t>FUNDACION PAZ Y VIDA</t>
      </is>
    </nc>
  </rcc>
  <rcc rId="421" sId="2">
    <nc r="K95" t="inlineStr">
      <is>
        <t>01/01/2002   31/03/2002</t>
      </is>
    </nc>
  </rcc>
  <rcc rId="422" sId="2" odxf="1" dxf="1">
    <nc r="B91" t="inlineStr">
      <is>
        <t>COORDINADOR</t>
      </is>
    </nc>
    <ndxf>
      <alignment vertical="top" readingOrder="0"/>
    </ndxf>
  </rcc>
  <rcc rId="423" sId="2" odxf="1" dxf="1">
    <nc r="C91">
      <f>(216/200)+600/300</f>
    </nc>
    <ndxf>
      <alignment vertical="top" readingOrder="0"/>
    </ndxf>
  </rcc>
  <rcc rId="424" sId="2" odxf="1" dxf="1">
    <nc r="B92" t="inlineStr">
      <is>
        <t>COORDINADOR</t>
      </is>
    </nc>
    <ndxf>
      <alignment vertical="top" readingOrder="0"/>
    </ndxf>
  </rcc>
  <rcc rId="425" sId="2" odxf="1" dxf="1">
    <nc r="C92">
      <f>(216/200)+600/300</f>
    </nc>
    <ndxf>
      <alignment vertical="top" readingOrder="0"/>
    </ndxf>
  </rcc>
  <rcc rId="426" sId="2" odxf="1" dxf="1">
    <nc r="B93" t="inlineStr">
      <is>
        <t>PROFESIONAL DE APOYO PSICOSOCIAL</t>
      </is>
    </nc>
    <ndxf>
      <alignment vertical="center" readingOrder="0"/>
    </ndxf>
  </rcc>
  <rcc rId="427" sId="2" odxf="1" dxf="1">
    <nc r="C93">
      <f>(216/200)+600/300*2</f>
    </nc>
    <ndxf>
      <alignment vertical="center" readingOrder="0"/>
    </ndxf>
  </rcc>
  <rcc rId="428" sId="2" odxf="1" dxf="1">
    <nc r="B94" t="inlineStr">
      <is>
        <t>PROFESIONAL DE APOYO PSICOSOCIAL</t>
      </is>
    </nc>
    <ndxf>
      <alignment vertical="center" readingOrder="0"/>
    </ndxf>
  </rcc>
  <rcc rId="429" sId="2" odxf="1" dxf="1">
    <nc r="C94">
      <f>(216/200)+600/300*2</f>
    </nc>
    <ndxf>
      <alignment vertical="center" readingOrder="0"/>
    </ndxf>
  </rcc>
  <rcc rId="430" sId="2">
    <nc r="B95" t="inlineStr">
      <is>
        <t>PROFESIONAL DE APOYO PSICOSOCIAL</t>
      </is>
    </nc>
  </rcc>
  <rcc rId="431" sId="2">
    <nc r="C95">
      <f>(216/200)+600/300*2</f>
    </nc>
  </rcc>
  <rcc rId="432" sId="2">
    <nc r="D95" t="inlineStr">
      <is>
        <t>RUBITALIA NARVAEZ BOLAÑOS</t>
      </is>
    </nc>
  </rcc>
  <rcc rId="433" sId="2">
    <nc r="E95">
      <v>27276720</v>
    </nc>
  </rcc>
  <rcc rId="434" sId="2">
    <nc r="F95" t="inlineStr">
      <is>
        <t>TRABAJADORA SOCIAL</t>
      </is>
    </nc>
  </rcc>
  <rcc rId="435" sId="2">
    <nc r="G95" t="inlineStr">
      <is>
        <t>UNIVERSIDAD DEL VALLE</t>
      </is>
    </nc>
  </rcc>
  <rcc rId="436" sId="2" odxf="1" dxf="1" numFmtId="19">
    <nc r="H95">
      <v>40961</v>
    </nc>
    <odxf>
      <numFmt numFmtId="0" formatCode="General"/>
    </odxf>
    <ndxf>
      <numFmt numFmtId="19" formatCode="dd/mm/yyyy"/>
    </ndxf>
  </rcc>
  <rcc rId="437" sId="2">
    <nc r="I95" t="inlineStr">
      <is>
        <t>SI</t>
      </is>
    </nc>
  </rcc>
  <rcc rId="438" sId="2">
    <nc r="D96" t="inlineStr">
      <is>
        <t>IVONNE PAOLA RUANO VILLOTA</t>
      </is>
    </nc>
  </rcc>
  <rcc rId="439" sId="2">
    <nc r="E96">
      <v>36861212</v>
    </nc>
  </rcc>
  <rcc rId="440" sId="2">
    <nc r="B96" t="inlineStr">
      <is>
        <t>PROFESIONAL DE APOYO PSICOSOCIAL</t>
      </is>
    </nc>
  </rcc>
  <rcc rId="441" sId="2">
    <nc r="C96">
      <f>(216/200)+600/300*2</f>
    </nc>
  </rcc>
  <rcc rId="442" sId="2">
    <nc r="F96" t="inlineStr">
      <is>
        <t>PSICOLOGA</t>
      </is>
    </nc>
  </rcc>
  <rcc rId="443" sId="2">
    <nc r="G96" t="inlineStr">
      <is>
        <t>UNIVERSIDAD DE NARIÑO</t>
      </is>
    </nc>
  </rcc>
  <rcc rId="444" sId="2" odxf="1" dxf="1" numFmtId="19">
    <nc r="H96">
      <v>39067</v>
    </nc>
    <odxf>
      <numFmt numFmtId="0" formatCode="General"/>
    </odxf>
    <ndxf>
      <numFmt numFmtId="19" formatCode="dd/mm/yyyy"/>
    </ndxf>
  </rcc>
  <rcc rId="445" sId="2">
    <nc r="I96" t="inlineStr">
      <is>
        <t>NO</t>
      </is>
    </nc>
  </rcc>
  <rcc rId="446" sId="2">
    <nc r="P96" t="inlineStr">
      <is>
        <t>NO PRESENTA TARJETA PROFESIONAL</t>
      </is>
    </nc>
  </rcc>
  <rcc rId="447" sId="2">
    <nc r="L95" t="inlineStr">
      <is>
        <t>TRABAJADORA SOCIAL</t>
      </is>
    </nc>
  </rcc>
  <rcc rId="448" sId="2">
    <nc r="M95" t="inlineStr">
      <is>
        <t>SI</t>
      </is>
    </nc>
  </rcc>
  <rcc rId="449" sId="2">
    <nc r="N95" t="inlineStr">
      <is>
        <t>SI</t>
      </is>
    </nc>
  </rcc>
  <rcc rId="450" sId="2">
    <nc r="J96" t="inlineStr">
      <is>
        <t>FUNDACION MANOS AMIGAS</t>
      </is>
    </nc>
  </rcc>
  <rcc rId="451" sId="2">
    <nc r="K96" t="inlineStr">
      <is>
        <t>01/10/2013   31/07/2014</t>
      </is>
    </nc>
  </rcc>
  <rcc rId="452" sId="2">
    <nc r="L96" t="inlineStr">
      <is>
        <t>COORDINADORA PEDAGOGICA</t>
      </is>
    </nc>
  </rcc>
  <rcc rId="453" sId="2">
    <nc r="M96" t="inlineStr">
      <is>
        <t>SI</t>
      </is>
    </nc>
  </rcc>
  <rcc rId="454" sId="2">
    <nc r="N96" t="inlineStr">
      <is>
        <t>SI</t>
      </is>
    </nc>
  </rcc>
  <rfmt sheetId="2" sqref="J87:J96">
    <dxf>
      <alignment wrapText="1" readingOrder="0"/>
    </dxf>
  </rfmt>
  <rcc rId="455" sId="2">
    <nc r="B97" t="inlineStr">
      <is>
        <t>PROFESIONAL DE APOYO PSICOSOCIAL</t>
      </is>
    </nc>
  </rcc>
  <rcc rId="456" sId="2">
    <nc r="C97">
      <f>(216/200)+600/300*2</f>
    </nc>
  </rcc>
  <rcc rId="457" sId="2">
    <nc r="D97" t="inlineStr">
      <is>
        <t>AMANDA VIVIANA PANTOJA CORDOBA</t>
      </is>
    </nc>
  </rcc>
  <rcc rId="458" sId="2">
    <nc r="E97">
      <v>37081750</v>
    </nc>
  </rcc>
  <rdn rId="0" localSheetId="2" customView="1" name="Z_848D8915_EF00_4A47_8C65_1785E3EADCCB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848D8915-EF00-4A47-8C65-1785E3EADCCB}"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0" sId="2">
    <nc r="F97" t="inlineStr">
      <is>
        <t>PSICOLOGA</t>
      </is>
    </nc>
  </rcc>
  <rcc rId="461" sId="2">
    <nc r="G97" t="inlineStr">
      <is>
        <t>UNIVERSIDAD DE NARIÑO</t>
      </is>
    </nc>
  </rcc>
  <rcc rId="462" sId="2" odxf="1" dxf="1" numFmtId="19">
    <nc r="H97">
      <v>40527</v>
    </nc>
    <odxf>
      <numFmt numFmtId="0" formatCode="General"/>
    </odxf>
    <ndxf>
      <numFmt numFmtId="19" formatCode="dd/mm/yyyy"/>
    </ndxf>
  </rcc>
  <rcc rId="463" sId="2">
    <nc r="J97" t="inlineStr">
      <is>
        <t>REDCOM</t>
      </is>
    </nc>
  </rcc>
  <rcc rId="464" sId="2">
    <nc r="K97" t="inlineStr">
      <is>
        <t>01/07/2011   31/12/2012</t>
      </is>
    </nc>
  </rcc>
  <rcc rId="465" sId="2">
    <nc r="L97" t="inlineStr">
      <is>
        <t>COORDINADORA</t>
      </is>
    </nc>
  </rcc>
  <rcc rId="466" sId="2">
    <nc r="M97" t="inlineStr">
      <is>
        <t>SI</t>
      </is>
    </nc>
  </rcc>
  <rcc rId="467" sId="2">
    <nc r="N97" t="inlineStr">
      <is>
        <t>SI</t>
      </is>
    </nc>
  </rcc>
  <rcc rId="468" sId="2">
    <nc r="I97" t="inlineStr">
      <is>
        <t>NO</t>
      </is>
    </nc>
  </rcc>
  <rcc rId="469" sId="2">
    <nc r="P97" t="inlineStr">
      <is>
        <t>NO PRESENTA TARJETA PROFESIONAL</t>
      </is>
    </nc>
  </rcc>
  <rcc rId="470" sId="2">
    <nc r="B98" t="inlineStr">
      <is>
        <t>PROFESIONAL DE APOYO PSICOSOCIAL</t>
      </is>
    </nc>
  </rcc>
  <rcc rId="471" sId="2">
    <nc r="C98">
      <f>(216/200)+600/300*2</f>
    </nc>
  </rcc>
  <rcc rId="472" sId="2">
    <nc r="D98" t="inlineStr">
      <is>
        <t>ERICA VANESSA MAVISOY</t>
      </is>
    </nc>
  </rcc>
  <rcc rId="473" sId="2">
    <nc r="E98">
      <v>1085264452</v>
    </nc>
  </rcc>
  <rcc rId="474" sId="2">
    <nc r="F98" t="inlineStr">
      <is>
        <t>PSICOLOGA</t>
      </is>
    </nc>
  </rcc>
  <rcc rId="475" sId="2">
    <nc r="G98" t="inlineStr">
      <is>
        <t>UNIVERSIDAD DE NARIÑO</t>
      </is>
    </nc>
  </rcc>
  <rcc rId="476" sId="2">
    <nc r="I98" t="inlineStr">
      <is>
        <t>SI</t>
      </is>
    </nc>
  </rcc>
  <rcc rId="477" sId="2" odxf="1" dxf="1" numFmtId="19">
    <nc r="H98">
      <v>41083</v>
    </nc>
    <odxf>
      <numFmt numFmtId="0" formatCode="General"/>
    </odxf>
    <ndxf>
      <numFmt numFmtId="19" formatCode="dd/mm/yyyy"/>
    </ndxf>
  </rcc>
  <rcc rId="478" sId="2">
    <nc r="J98" t="inlineStr">
      <is>
        <t>EMPRESA UNIPERSONAL DEL PUTUMAYO</t>
      </is>
    </nc>
  </rcc>
  <rcc rId="479" sId="2">
    <nc r="K98" t="inlineStr">
      <is>
        <t>06/08/2012   31/10/2014</t>
      </is>
    </nc>
  </rcc>
  <rcc rId="480" sId="2">
    <nc r="L98" t="inlineStr">
      <is>
        <t xml:space="preserve">PSICOLOGA </t>
      </is>
    </nc>
  </rcc>
  <rcc rId="481" sId="2">
    <nc r="M98" t="inlineStr">
      <is>
        <t>SI</t>
      </is>
    </nc>
  </rcc>
  <rcc rId="482" sId="2">
    <nc r="N98" t="inlineStr">
      <is>
        <t>SI</t>
      </is>
    </nc>
  </rcc>
  <rfmt sheetId="2" sqref="B99" start="0" length="0">
    <dxf>
      <alignment vertical="top" readingOrder="0"/>
    </dxf>
  </rfmt>
  <rfmt sheetId="2" sqref="C99" start="0" length="0">
    <dxf>
      <alignment vertical="top" readingOrder="0"/>
    </dxf>
  </rfmt>
  <rcc rId="483" sId="2">
    <nc r="D154" t="inlineStr">
      <is>
        <t>LEIDY ALEJANDRA MORILLO VIVAS</t>
      </is>
    </nc>
  </rcc>
  <rcc rId="484" sId="2">
    <nc r="E154">
      <v>36756104</v>
    </nc>
  </rcc>
  <rcc rId="485" sId="2">
    <nc r="F154" t="inlineStr">
      <is>
        <t>PSICOLOGA</t>
      </is>
    </nc>
  </rcc>
  <rcc rId="486" sId="2">
    <nc r="G154" t="inlineStr">
      <is>
        <t>UNIVERSIDAD DE NARIÑO</t>
      </is>
    </nc>
  </rcc>
  <rcc rId="487" sId="2" odxf="1" dxf="1" numFmtId="19">
    <nc r="H154">
      <v>38990</v>
    </nc>
    <odxf>
      <numFmt numFmtId="0" formatCode="General"/>
    </odxf>
    <ndxf>
      <numFmt numFmtId="19" formatCode="dd/mm/yyyy"/>
    </ndxf>
  </rcc>
  <rcc rId="488" sId="2">
    <nc r="I154" t="inlineStr">
      <is>
        <t>NO</t>
      </is>
    </nc>
  </rcc>
  <rcc rId="489" sId="2">
    <nc r="P154" t="inlineStr">
      <is>
        <t>NO PRESENTA TARJETA PROFESIONAL</t>
      </is>
    </nc>
  </rcc>
  <rcc rId="490" sId="2">
    <oc r="J154" t="inlineStr">
      <is>
        <t>EMPRESA</t>
      </is>
    </oc>
    <nc r="J154" t="inlineStr">
      <is>
        <t>FUNDACION MANOS AMIGAS</t>
      </is>
    </nc>
  </rcc>
  <rcc rId="491" sId="2">
    <oc r="K154" t="inlineStr">
      <is>
        <t>FECHA DE INICIO Y TERMINACIÓN</t>
      </is>
    </oc>
    <nc r="K154" t="inlineStr">
      <is>
        <t>01/09/2012   10/11/2014</t>
      </is>
    </nc>
  </rcc>
  <rcc rId="492" sId="2">
    <nc r="M154" t="inlineStr">
      <is>
        <t>SI</t>
      </is>
    </nc>
  </rcc>
  <rcc rId="493" sId="2">
    <nc r="N154" t="inlineStr">
      <is>
        <t>SI</t>
      </is>
    </nc>
  </rcc>
  <rcc rId="494" sId="2">
    <nc r="D155" t="inlineStr">
      <is>
        <t>SANDRA PATRICIA LANDETA HERNANDEZ</t>
      </is>
    </nc>
  </rcc>
  <rcc rId="495" sId="2">
    <nc r="F155" t="inlineStr">
      <is>
        <t>LICENCIADA EN EDUCACION BASICA</t>
      </is>
    </nc>
  </rcc>
  <rcc rId="496" sId="2">
    <nc r="E155">
      <v>59787328</v>
    </nc>
  </rcc>
  <rcc rId="497" sId="2">
    <nc r="G155" t="inlineStr">
      <is>
        <t>UNIVERSIDAD MARIANA</t>
      </is>
    </nc>
  </rcc>
  <rcc rId="498" sId="2">
    <nc r="I155" t="inlineStr">
      <is>
        <t>NO APLICA</t>
      </is>
    </nc>
  </rcc>
  <rcc rId="499" sId="2" odxf="1" dxf="1" numFmtId="19">
    <nc r="H155">
      <v>39052</v>
    </nc>
    <odxf>
      <numFmt numFmtId="0" formatCode="General"/>
    </odxf>
    <ndxf>
      <numFmt numFmtId="19" formatCode="dd/mm/yyyy"/>
    </ndxf>
  </rcc>
  <rcc rId="500" sId="2">
    <nc r="J155" t="inlineStr">
      <is>
        <t>DIRECCION DE NUCLEO DE CORDOBA NARIÑO</t>
      </is>
    </nc>
  </rcc>
  <rcc rId="501" sId="2">
    <nc r="K155" t="inlineStr">
      <is>
        <t>01/01/2001   31/12/2003</t>
      </is>
    </nc>
  </rcc>
  <rcc rId="502" sId="2">
    <nc r="L155" t="inlineStr">
      <is>
        <t>DOCENTE</t>
      </is>
    </nc>
  </rcc>
  <rcc rId="503" sId="2">
    <nc r="M155" t="inlineStr">
      <is>
        <t>SI</t>
      </is>
    </nc>
  </rcc>
  <rcc rId="504" sId="2">
    <nc r="N155" t="inlineStr">
      <is>
        <t>SI</t>
      </is>
    </nc>
  </rcc>
  <rcc rId="505" sId="2">
    <nc r="D156" t="inlineStr">
      <is>
        <t>MARISOL JURADO CHAMORRO</t>
      </is>
    </nc>
  </rcc>
  <rcc rId="506" sId="2">
    <nc r="E156">
      <v>1085283209</v>
    </nc>
  </rcc>
  <rcc rId="507" sId="2">
    <nc r="F156" t="inlineStr">
      <is>
        <t>CONTADOR PUBLICO</t>
      </is>
    </nc>
  </rcc>
  <rcc rId="508" sId="2">
    <nc r="G156" t="inlineStr">
      <is>
        <t>UNIVERSIDAD MARIANA</t>
      </is>
    </nc>
  </rcc>
  <rcc rId="509" sId="2" odxf="1" dxf="1" numFmtId="19">
    <nc r="H156">
      <v>41145</v>
    </nc>
    <odxf>
      <numFmt numFmtId="0" formatCode="General"/>
    </odxf>
    <ndxf>
      <numFmt numFmtId="19" formatCode="dd/mm/yyyy"/>
    </ndxf>
  </rcc>
  <rcc rId="510" sId="2">
    <nc r="I156" t="inlineStr">
      <is>
        <t>NO</t>
      </is>
    </nc>
  </rcc>
  <rcc rId="511" sId="2">
    <nc r="K156" t="inlineStr">
      <is>
        <t>16/02/2012   20/10/2014</t>
      </is>
    </nc>
  </rcc>
  <rcc rId="512" sId="2">
    <nc r="L156" t="inlineStr">
      <is>
        <t>COORDINADOR DE CARTERA</t>
      </is>
    </nc>
  </rcc>
  <rcc rId="513" sId="2">
    <oc r="L154" t="inlineStr">
      <is>
        <t xml:space="preserve">FUNCIONES </t>
      </is>
    </oc>
    <nc r="L154" t="inlineStr">
      <is>
        <t>COORDINADOR GENERAL</t>
      </is>
    </nc>
  </rcc>
  <rcc rId="514" sId="2">
    <nc r="M156" t="inlineStr">
      <is>
        <t>SI</t>
      </is>
    </nc>
  </rcc>
  <rfmt sheetId="2" sqref="K156">
    <dxf>
      <alignment wrapText="1" readingOrder="0"/>
    </dxf>
  </rfmt>
  <rcc rId="515" sId="2">
    <nc r="N156" t="inlineStr">
      <is>
        <t>SI</t>
      </is>
    </nc>
  </rcc>
  <rcc rId="516" sId="2">
    <nc r="P156" t="inlineStr">
      <is>
        <t>NO PRESENTA TARJETA PROFESIONAL</t>
      </is>
    </nc>
  </rcc>
  <rcc rId="517" sId="2">
    <nc r="J156" t="inlineStr">
      <is>
        <t>HOSPITAL LORENCITA VILLEGAS</t>
      </is>
    </nc>
  </rcc>
  <rfmt sheetId="2" sqref="J154:J156">
    <dxf>
      <alignment wrapText="1" readingOrder="0"/>
    </dxf>
  </rfmt>
  <rcc rId="518" sId="2" odxf="1" dxf="1">
    <nc r="B99" t="inlineStr">
      <is>
        <t>PROFESIONAL DE APOYO PSICOSOCIAL</t>
      </is>
    </nc>
    <ndxf>
      <alignment vertical="center" readingOrder="0"/>
    </ndxf>
  </rcc>
  <rcc rId="519" sId="2" odxf="1" dxf="1">
    <nc r="C99">
      <f>(216/200)+600/300*2</f>
    </nc>
    <ndxf>
      <alignment vertical="center" readingOrder="0"/>
    </ndxf>
  </rcc>
  <rcc rId="520" sId="2">
    <nc r="D99" t="inlineStr">
      <is>
        <t>YAQUELINE DEL ROCIO FUELANTALA BENAVIDES</t>
      </is>
    </nc>
  </rcc>
  <rcc rId="521" sId="2">
    <nc r="E99">
      <v>59653329</v>
    </nc>
  </rcc>
  <rcc rId="522" sId="2">
    <nc r="F99" t="inlineStr">
      <is>
        <t>PSICOLOGA</t>
      </is>
    </nc>
  </rcc>
  <rcc rId="523" sId="2">
    <nc r="G99" t="inlineStr">
      <is>
        <t>UNIVERSIDAD DE NARIÑO</t>
      </is>
    </nc>
  </rcc>
  <rcc rId="524" sId="2" odxf="1" dxf="1" numFmtId="19">
    <nc r="H99">
      <v>40810</v>
    </nc>
    <odxf>
      <numFmt numFmtId="0" formatCode="General"/>
    </odxf>
    <ndxf>
      <numFmt numFmtId="19" formatCode="dd/mm/yyyy"/>
    </ndxf>
  </rcc>
  <rcc rId="525" sId="2">
    <nc r="I99" t="inlineStr">
      <is>
        <t>SI</t>
      </is>
    </nc>
  </rcc>
  <rcc rId="526" sId="2">
    <nc r="J99" t="inlineStr">
      <is>
        <t>UNION TEMPORAL CREANDO FUTURO</t>
      </is>
    </nc>
  </rcc>
  <rcc rId="527" sId="2">
    <nc r="K99" t="inlineStr">
      <is>
        <t>01/09/2013   31/10/2014</t>
      </is>
    </nc>
  </rcc>
  <rcc rId="528" sId="2">
    <nc r="L99" t="inlineStr">
      <is>
        <t>COORDINADORA DEL PROGRAMA DE CDI</t>
      </is>
    </nc>
  </rcc>
  <rcc rId="529" sId="2">
    <nc r="N99" t="inlineStr">
      <is>
        <t>SI</t>
      </is>
    </nc>
  </rcc>
  <rcc rId="530" sId="2">
    <nc r="K100" t="inlineStr">
      <is>
        <t>03/03/2013   31/08/2013</t>
      </is>
    </nc>
  </rcc>
  <rcc rId="531" sId="2">
    <nc r="J100" t="inlineStr">
      <is>
        <t>COASOANDES</t>
      </is>
    </nc>
  </rcc>
  <rcc rId="532" sId="2">
    <nc r="L100" t="inlineStr">
      <is>
        <t>COORDINADORA DEL PROGRAMA DE CDI</t>
      </is>
    </nc>
  </rcc>
  <rcc rId="533" sId="2">
    <nc r="N100" t="inlineStr">
      <is>
        <t>SI</t>
      </is>
    </nc>
  </rcc>
  <rcc rId="534" sId="2">
    <nc r="B100" t="inlineStr">
      <is>
        <t>PROFESIONAL DE APOYO PSICOSOCIAL</t>
      </is>
    </nc>
  </rcc>
  <rcc rId="535" sId="2">
    <nc r="C100">
      <f>(216/200)+600/300*2</f>
    </nc>
  </rcc>
  <rcc rId="536" sId="2">
    <nc r="D100" t="inlineStr">
      <is>
        <t>YAQUELINE DEL ROCIO FUELANTALA BENAVIDES</t>
      </is>
    </nc>
  </rcc>
  <rcc rId="537" sId="2">
    <nc r="E100">
      <v>59653329</v>
    </nc>
  </rcc>
  <rcc rId="538" sId="2">
    <nc r="F100" t="inlineStr">
      <is>
        <t>PSICOLOGA</t>
      </is>
    </nc>
  </rcc>
  <rcc rId="539" sId="2">
    <nc r="G100" t="inlineStr">
      <is>
        <t>UNIVERSIDAD DE NARIÑO</t>
      </is>
    </nc>
  </rcc>
  <rcc rId="540" sId="2" odxf="1" dxf="1" numFmtId="19">
    <nc r="H100">
      <v>40810</v>
    </nc>
    <odxf>
      <numFmt numFmtId="0" formatCode="General"/>
    </odxf>
    <ndxf>
      <numFmt numFmtId="19" formatCode="dd/mm/yyyy"/>
    </ndxf>
  </rcc>
  <rcc rId="541" sId="2">
    <nc r="I100" t="inlineStr">
      <is>
        <t>SI</t>
      </is>
    </nc>
  </rcc>
  <rcc rId="542" sId="2">
    <nc r="M99" t="inlineStr">
      <is>
        <t>NO</t>
      </is>
    </nc>
  </rcc>
  <rcc rId="543" sId="2">
    <nc r="M100" t="inlineStr">
      <is>
        <t>NO</t>
      </is>
    </nc>
  </rcc>
  <rcc rId="544" sId="2">
    <nc r="P99" t="inlineStr">
      <is>
        <t>NO PRESENTA FORMATO 8</t>
      </is>
    </nc>
  </rcc>
  <rcc rId="545" sId="2">
    <nc r="P100" t="inlineStr">
      <is>
        <t>NO PRESENTA FORMATO 8</t>
      </is>
    </nc>
  </rcc>
  <rfmt sheetId="2" sqref="H101" start="0" length="0">
    <dxf>
      <numFmt numFmtId="19" formatCode="dd/mm/yyyy"/>
    </dxf>
  </rfmt>
  <rrc rId="546" sId="2" ref="A156:XFD156"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rc rId="547" sId="2" ref="A156:XFD156"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cc rId="548" sId="2" odxf="1" dxf="1">
    <nc r="D156" t="inlineStr">
      <is>
        <t>YAHN ANDERLY ESCOBAR LASSO</t>
      </is>
    </nc>
    <odxf>
      <alignment vertical="top" readingOrder="0"/>
    </odxf>
    <ndxf>
      <alignment vertical="center" readingOrder="0"/>
    </ndxf>
  </rcc>
  <rcc rId="549" sId="2" odxf="1" dxf="1">
    <nc r="E156">
      <v>98399774</v>
    </nc>
    <odxf>
      <alignment vertical="top" readingOrder="0"/>
    </odxf>
    <ndxf>
      <alignment vertical="center" readingOrder="0"/>
    </ndxf>
  </rcc>
  <rcc rId="550" sId="2" odxf="1" dxf="1">
    <nc r="F156" t="inlineStr">
      <is>
        <t>PSICOLOGO</t>
      </is>
    </nc>
    <odxf>
      <alignment vertical="top" wrapText="0" readingOrder="0"/>
    </odxf>
    <ndxf>
      <alignment vertical="center" wrapText="1" readingOrder="0"/>
    </ndxf>
  </rcc>
  <rcc rId="551" sId="2" odxf="1" dxf="1">
    <nc r="G156" t="inlineStr">
      <is>
        <t>UNAD</t>
      </is>
    </nc>
    <odxf>
      <alignment vertical="top" wrapText="0" readingOrder="0"/>
    </odxf>
    <ndxf>
      <alignment vertical="center" wrapText="1" readingOrder="0"/>
    </ndxf>
  </rcc>
  <rcc rId="552" sId="2" odxf="1" dxf="1" numFmtId="19">
    <nc r="H156">
      <v>39258</v>
    </nc>
    <odxf>
      <alignment vertical="top" readingOrder="0"/>
    </odxf>
    <ndxf>
      <alignment vertical="center" readingOrder="0"/>
    </ndxf>
  </rcc>
  <rcc rId="553" sId="2">
    <nc r="I156" t="inlineStr">
      <is>
        <t>SI</t>
      </is>
    </nc>
  </rcc>
  <rcc rId="554" sId="2" odxf="1" dxf="1">
    <nc r="J156" t="inlineStr">
      <is>
        <t>CENTRO DE SALUD SAN LORENZO</t>
      </is>
    </nc>
    <odxf>
      <alignment vertical="top" wrapText="1" readingOrder="0"/>
    </odxf>
    <ndxf>
      <alignment vertical="center" wrapText="0" readingOrder="0"/>
    </ndxf>
  </rcc>
  <rcc rId="555" sId="2" odxf="1" dxf="1">
    <nc r="K156" t="inlineStr">
      <is>
        <t>02/04/2012   02/07/2014</t>
      </is>
    </nc>
    <odxf>
      <alignment vertical="top" readingOrder="0"/>
    </odxf>
    <ndxf>
      <alignment vertical="center" readingOrder="0"/>
    </ndxf>
  </rcc>
  <rcc rId="556" sId="2" odxf="1" dxf="1">
    <nc r="L156" t="inlineStr">
      <is>
        <t>COORDINADOR DE SERVICIOS</t>
      </is>
    </nc>
    <odxf>
      <alignment vertical="top" readingOrder="0"/>
    </odxf>
    <ndxf>
      <alignment vertical="center" readingOrder="0"/>
    </ndxf>
  </rcc>
  <rcc rId="557" sId="2">
    <nc r="N156" t="inlineStr">
      <is>
        <t>SI</t>
      </is>
    </nc>
  </rcc>
  <rcc rId="558" sId="2" odxf="1" dxf="1">
    <nc r="J157" t="inlineStr">
      <is>
        <t>CENTRO DE SALUD FUNES</t>
      </is>
    </nc>
    <odxf>
      <alignment vertical="top" wrapText="1" readingOrder="0"/>
    </odxf>
    <ndxf>
      <alignment vertical="center" wrapText="0" readingOrder="0"/>
    </ndxf>
  </rcc>
  <rcc rId="559" sId="2" odxf="1" dxf="1">
    <nc r="K157" t="inlineStr">
      <is>
        <t>01/01/2009   05/11/2011</t>
      </is>
    </nc>
    <odxf>
      <alignment vertical="top" readingOrder="0"/>
    </odxf>
    <ndxf>
      <alignment vertical="center" readingOrder="0"/>
    </ndxf>
  </rcc>
  <rcc rId="560" sId="2" odxf="1" dxf="1">
    <nc r="L157" t="inlineStr">
      <is>
        <t>COORDINADOR Y PSICOLOGO</t>
      </is>
    </nc>
    <odxf>
      <alignment vertical="top" readingOrder="0"/>
    </odxf>
    <ndxf>
      <alignment vertical="center" readingOrder="0"/>
    </ndxf>
  </rcc>
  <rcc rId="561" sId="2">
    <nc r="N157" t="inlineStr">
      <is>
        <t>SI</t>
      </is>
    </nc>
  </rcc>
  <rcc rId="562" sId="2">
    <nc r="M156" t="inlineStr">
      <is>
        <t>SI</t>
      </is>
    </nc>
  </rcc>
  <rcc rId="563" sId="2">
    <nc r="M157" t="inlineStr">
      <is>
        <t>SI</t>
      </is>
    </nc>
  </rcc>
  <rcc rId="564" sId="2" odxf="1" dxf="1">
    <nc r="D157" t="inlineStr">
      <is>
        <t>YAHN ANDERLY ESCOBAR LASSO</t>
      </is>
    </nc>
    <odxf>
      <alignment vertical="top" readingOrder="0"/>
    </odxf>
    <ndxf>
      <alignment vertical="center" readingOrder="0"/>
    </ndxf>
  </rcc>
  <rcc rId="565" sId="2" odxf="1" dxf="1">
    <nc r="E157">
      <v>98399774</v>
    </nc>
    <odxf>
      <alignment vertical="top" readingOrder="0"/>
    </odxf>
    <ndxf>
      <alignment vertical="center" readingOrder="0"/>
    </ndxf>
  </rcc>
  <rcc rId="566" sId="2" odxf="1" dxf="1">
    <nc r="F157" t="inlineStr">
      <is>
        <t>PSICOLOGO</t>
      </is>
    </nc>
    <odxf>
      <alignment vertical="top" wrapText="0" readingOrder="0"/>
    </odxf>
    <ndxf>
      <alignment vertical="center" wrapText="1" readingOrder="0"/>
    </ndxf>
  </rcc>
  <rcc rId="567" sId="2" odxf="1" dxf="1">
    <nc r="G157" t="inlineStr">
      <is>
        <t>UNAD</t>
      </is>
    </nc>
    <odxf>
      <alignment vertical="top" wrapText="0" readingOrder="0"/>
    </odxf>
    <ndxf>
      <alignment vertical="center" wrapText="1" readingOrder="0"/>
    </ndxf>
  </rcc>
  <rcc rId="568" sId="2" odxf="1" dxf="1" numFmtId="19">
    <nc r="H157">
      <v>39258</v>
    </nc>
    <odxf>
      <alignment vertical="top" readingOrder="0"/>
    </odxf>
    <ndxf>
      <alignment vertical="center" readingOrder="0"/>
    </ndxf>
  </rcc>
  <rcc rId="569" sId="2">
    <nc r="I157" t="inlineStr">
      <is>
        <t>SI</t>
      </is>
    </nc>
  </rcc>
  <rcc rId="570" sId="2">
    <nc r="B156" t="inlineStr">
      <is>
        <t>PROFESIONAL DE APOYO PEDAGÓGICO  POR CADA MIL CUPOS OFERTADOS O FRACIÓN INFERIOR</t>
      </is>
    </nc>
  </rcc>
  <rcc rId="571" sId="2">
    <nc r="B157" t="inlineStr">
      <is>
        <t>PROFESIONAL DE APOYO PEDAGÓGICO  POR CADA MIL CUPOS OFERTADOS O FRACIÓN INFERIOR</t>
      </is>
    </nc>
  </rcc>
  <rrc rId="572" sId="2" ref="A158:XFD158"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rc rId="573" sId="2" ref="A158:XFD158" action="insert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rc>
  <rcc rId="574" sId="2">
    <nc r="D158" t="inlineStr">
      <is>
        <t>YAQUELINE DEL ROCIO FUELANTALA BENAVIDES</t>
      </is>
    </nc>
  </rcc>
  <rcc rId="575" sId="2">
    <nc r="E158">
      <v>59653329</v>
    </nc>
  </rcc>
  <rcc rId="576" sId="2">
    <nc r="F158" t="inlineStr">
      <is>
        <t>PSICOLOGA</t>
      </is>
    </nc>
  </rcc>
  <rcc rId="577" sId="2">
    <nc r="G158" t="inlineStr">
      <is>
        <t>UNIVERSIDAD DE NARIÑO</t>
      </is>
    </nc>
  </rcc>
  <rcc rId="578" sId="2" numFmtId="19">
    <nc r="H158">
      <v>40810</v>
    </nc>
  </rcc>
  <rcc rId="579" sId="2" odxf="1" dxf="1">
    <nc r="I158" t="inlineStr">
      <is>
        <t>SI</t>
      </is>
    </nc>
    <odxf>
      <alignment vertical="bottom" readingOrder="0"/>
    </odxf>
    <ndxf>
      <alignment vertical="center" readingOrder="0"/>
    </ndxf>
  </rcc>
  <rcc rId="580" sId="2">
    <nc r="J158" t="inlineStr">
      <is>
        <t>UNION TEMPORAL CREANDO FUTURO</t>
      </is>
    </nc>
  </rcc>
  <rcc rId="581" sId="2">
    <nc r="K158" t="inlineStr">
      <is>
        <t>01/09/2013   31/10/2014</t>
      </is>
    </nc>
  </rcc>
  <rcc rId="582" sId="2">
    <nc r="L158" t="inlineStr">
      <is>
        <t>COORDINADORA DEL PROGRAMA DE CDI</t>
      </is>
    </nc>
  </rcc>
  <rcc rId="583" sId="2">
    <nc r="M158" t="inlineStr">
      <is>
        <t>NO</t>
      </is>
    </nc>
  </rcc>
  <rcc rId="584" sId="2">
    <nc r="N158" t="inlineStr">
      <is>
        <t>SI</t>
      </is>
    </nc>
  </rcc>
  <rcc rId="585" sId="2">
    <nc r="D159" t="inlineStr">
      <is>
        <t>YAQUELINE DEL ROCIO FUELANTALA BENAVIDES</t>
      </is>
    </nc>
  </rcc>
  <rcc rId="586" sId="2">
    <nc r="E159">
      <v>59653329</v>
    </nc>
  </rcc>
  <rcc rId="587" sId="2">
    <nc r="F159" t="inlineStr">
      <is>
        <t>PSICOLOGA</t>
      </is>
    </nc>
  </rcc>
  <rcc rId="588" sId="2">
    <nc r="G159" t="inlineStr">
      <is>
        <t>UNIVERSIDAD DE NARIÑO</t>
      </is>
    </nc>
  </rcc>
  <rcc rId="589" sId="2" numFmtId="19">
    <nc r="H159">
      <v>40810</v>
    </nc>
  </rcc>
  <rcc rId="590" sId="2" odxf="1" dxf="1">
    <nc r="I159" t="inlineStr">
      <is>
        <t>SI</t>
      </is>
    </nc>
    <odxf>
      <alignment vertical="bottom" readingOrder="0"/>
    </odxf>
    <ndxf>
      <alignment vertical="center" readingOrder="0"/>
    </ndxf>
  </rcc>
  <rcc rId="591" sId="2">
    <nc r="J159" t="inlineStr">
      <is>
        <t>COASOANDES</t>
      </is>
    </nc>
  </rcc>
  <rcc rId="592" sId="2">
    <nc r="K159" t="inlineStr">
      <is>
        <t>03/03/2013   31/08/2013</t>
      </is>
    </nc>
  </rcc>
  <rcc rId="593" sId="2">
    <nc r="L159" t="inlineStr">
      <is>
        <t>COORDINADORA DEL PROGRAMA DE CDI</t>
      </is>
    </nc>
  </rcc>
  <rcc rId="594" sId="2">
    <nc r="M159" t="inlineStr">
      <is>
        <t>NO</t>
      </is>
    </nc>
  </rcc>
  <rcc rId="595" sId="2">
    <nc r="N159" t="inlineStr">
      <is>
        <t>SI</t>
      </is>
    </nc>
  </rcc>
  <rcc rId="596" sId="2" odxf="1" dxf="1">
    <nc r="P158" t="inlineStr">
      <is>
        <t>NO PRESENTA FORMATO 8</t>
      </is>
    </nc>
    <odxf>
      <border outline="0">
        <right style="thin">
          <color indexed="64"/>
        </right>
      </border>
    </odxf>
    <ndxf>
      <border outline="0">
        <right/>
      </border>
    </ndxf>
  </rcc>
  <rcc rId="597" sId="2" odxf="1" dxf="1">
    <nc r="P159" t="inlineStr">
      <is>
        <t>NO PRESENTA FORMATO 8</t>
      </is>
    </nc>
    <odxf>
      <border outline="0">
        <right style="thin">
          <color indexed="64"/>
        </right>
      </border>
    </odxf>
    <ndxf>
      <border outline="0">
        <right/>
      </border>
    </ndxf>
  </rcc>
  <rcc rId="598" sId="2">
    <nc r="B158" t="inlineStr">
      <is>
        <t>PROFESIONAL DE APOYO PEDAGÓGICO  POR CADA MIL CUPOS OFERTADOS O FRACIÓN INFERIOR</t>
      </is>
    </nc>
  </rcc>
  <rcc rId="599" sId="2">
    <nc r="B159" t="inlineStr">
      <is>
        <t>PROFESIONAL DE APOYO PEDAGÓGICO  POR CADA MIL CUPOS OFERTADOS O FRACIÓN INFERIOR</t>
      </is>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0" sId="2">
    <nc r="B101" t="inlineStr">
      <is>
        <t>PROFESIONAL DE APOYO PSICOSOCIAL</t>
      </is>
    </nc>
  </rcc>
  <rcc rId="601" sId="2">
    <nc r="C101">
      <f>(216/200)+600/300*2</f>
    </nc>
  </rcc>
  <rcc rId="602" sId="2">
    <nc r="B102" t="inlineStr">
      <is>
        <t>PROFESIONAL DE APOYO PSICOSOCIAL</t>
      </is>
    </nc>
  </rcc>
  <rcc rId="603" sId="2">
    <nc r="C102">
      <f>(216/200)+600/300*2</f>
    </nc>
  </rcc>
  <rcc rId="604" sId="2">
    <nc r="B103" t="inlineStr">
      <is>
        <t>PROFESIONAL DE APOYO PSICOSOCIAL</t>
      </is>
    </nc>
  </rcc>
  <rcc rId="605" sId="2">
    <nc r="C103">
      <f>(216/200)+600/300*2</f>
    </nc>
  </rcc>
  <rcc rId="606" sId="2" odxf="1" dxf="1">
    <nc r="B104" t="inlineStr">
      <is>
        <t>PROFESIONAL DE APOYO PSICOSOCIAL</t>
      </is>
    </nc>
    <odxf>
      <alignment vertical="top" readingOrder="0"/>
    </odxf>
    <ndxf>
      <alignment vertical="center" readingOrder="0"/>
    </ndxf>
  </rcc>
  <rcc rId="607" sId="2" odxf="1" dxf="1">
    <nc r="C104">
      <f>(216/200)+600/300*2</f>
    </nc>
    <odxf>
      <alignment vertical="top" readingOrder="0"/>
    </odxf>
    <ndxf>
      <alignment vertical="center" readingOrder="0"/>
    </ndxf>
  </rcc>
  <rcc rId="608" sId="2" odxf="1" dxf="1">
    <nc r="B105" t="inlineStr">
      <is>
        <t>PROFESIONAL DE APOYO PSICOSOCIAL</t>
      </is>
    </nc>
    <odxf>
      <alignment vertical="top" readingOrder="0"/>
    </odxf>
    <ndxf>
      <alignment vertical="center" readingOrder="0"/>
    </ndxf>
  </rcc>
  <rcc rId="609" sId="2" odxf="1" dxf="1">
    <nc r="C105">
      <f>(216/200)+600/300*2</f>
    </nc>
    <odxf>
      <alignment vertical="top" readingOrder="0"/>
    </odxf>
    <ndxf>
      <alignment vertical="center" readingOrder="0"/>
    </ndxf>
  </rcc>
  <rcc rId="610" sId="2" odxf="1" dxf="1">
    <nc r="B106" t="inlineStr">
      <is>
        <t>PROFESIONAL DE APOYO PSICOSOCIAL</t>
      </is>
    </nc>
    <odxf>
      <alignment vertical="top" readingOrder="0"/>
    </odxf>
    <ndxf>
      <alignment vertical="center" readingOrder="0"/>
    </ndxf>
  </rcc>
  <rcc rId="611" sId="2" odxf="1" dxf="1">
    <nc r="C106">
      <f>(216/200)+600/300*2</f>
    </nc>
    <odxf>
      <alignment vertical="top" readingOrder="0"/>
    </odxf>
    <ndxf>
      <alignment vertical="center" readingOrder="0"/>
    </ndxf>
  </rcc>
  <rcc rId="612" sId="2" odxf="1" dxf="1">
    <nc r="B107" t="inlineStr">
      <is>
        <t>PROFESIONAL DE APOYO PSICOSOCIAL</t>
      </is>
    </nc>
    <odxf>
      <alignment vertical="top" readingOrder="0"/>
    </odxf>
    <ndxf>
      <alignment vertical="center" readingOrder="0"/>
    </ndxf>
  </rcc>
  <rcc rId="613" sId="2" odxf="1" dxf="1">
    <nc r="C107">
      <f>(216/200)+600/300*2</f>
    </nc>
    <odxf>
      <alignment vertical="top" readingOrder="0"/>
    </odxf>
    <ndxf>
      <alignment vertical="center" readingOrder="0"/>
    </ndxf>
  </rcc>
  <rcc rId="614" sId="2">
    <nc r="D101" t="inlineStr">
      <is>
        <t>LUZ HELENA ARIAS JIMENEZ</t>
      </is>
    </nc>
  </rcc>
  <rcc rId="615" sId="2">
    <nc r="E101">
      <v>24327397</v>
    </nc>
  </rcc>
  <rcc rId="616" sId="2">
    <nc r="F101" t="inlineStr">
      <is>
        <t>TRABAJADORA SOCIAL</t>
      </is>
    </nc>
  </rcc>
  <rcc rId="617" sId="2">
    <nc r="G101" t="inlineStr">
      <is>
        <t>UNIVERSIDAD DE CALDAS</t>
      </is>
    </nc>
  </rcc>
  <rcc rId="618" sId="2" numFmtId="19">
    <nc r="H101">
      <v>29938</v>
    </nc>
  </rcc>
  <rcc rId="619" sId="2">
    <nc r="I101" t="inlineStr">
      <is>
        <t>NO</t>
      </is>
    </nc>
  </rcc>
  <rcc rId="620" sId="2">
    <nc r="J101" t="inlineStr">
      <is>
        <t>ALCALDIA DE PASTO</t>
      </is>
    </nc>
  </rcc>
  <rcc rId="621" sId="2">
    <nc r="L101" t="inlineStr">
      <is>
        <t>COORDINADORA PROYECTO BLUB TALENTO JOVEN</t>
      </is>
    </nc>
  </rcc>
  <rcc rId="622" sId="2">
    <nc r="N101" t="inlineStr">
      <is>
        <t>SI</t>
      </is>
    </nc>
  </rcc>
  <rcc rId="623" sId="2">
    <nc r="J102" t="inlineStr">
      <is>
        <t>CORPORACION LA ROSA</t>
      </is>
    </nc>
  </rcc>
  <rcc rId="624" sId="2">
    <nc r="K102" t="inlineStr">
      <is>
        <t>01/04/2002   31/12/2002</t>
      </is>
    </nc>
  </rcc>
  <rcc rId="625" sId="2">
    <nc r="L102" t="inlineStr">
      <is>
        <t>COORDINADORA PROGRAMA CASA DEL JOVEN</t>
      </is>
    </nc>
  </rcc>
  <rcc rId="626" sId="2">
    <nc r="N102" t="inlineStr">
      <is>
        <t>SI</t>
      </is>
    </nc>
  </rcc>
  <rcc rId="627" sId="2">
    <nc r="K101" t="inlineStr">
      <is>
        <t>01/02/2003   30/08/2003</t>
      </is>
    </nc>
  </rcc>
  <rcc rId="628" sId="2">
    <nc r="D102" t="inlineStr">
      <is>
        <t>LUZ HELENA ARIAS JIMENEZ</t>
      </is>
    </nc>
  </rcc>
  <rcc rId="629" sId="2">
    <nc r="E102">
      <v>24327397</v>
    </nc>
  </rcc>
  <rcc rId="630" sId="2">
    <nc r="F102" t="inlineStr">
      <is>
        <t>TRABAJADORA SOCIAL</t>
      </is>
    </nc>
  </rcc>
  <rcc rId="631" sId="2">
    <nc r="G102" t="inlineStr">
      <is>
        <t>UNIVERSIDAD DE CALDAS</t>
      </is>
    </nc>
  </rcc>
  <rcc rId="632" sId="2" odxf="1" dxf="1" numFmtId="19">
    <nc r="H102">
      <v>29938</v>
    </nc>
    <odxf>
      <numFmt numFmtId="0" formatCode="General"/>
    </odxf>
    <ndxf>
      <numFmt numFmtId="19" formatCode="dd/mm/yyyy"/>
    </ndxf>
  </rcc>
  <rcc rId="633" sId="2">
    <nc r="I102" t="inlineStr">
      <is>
        <t>NO</t>
      </is>
    </nc>
  </rcc>
  <rcc rId="634" sId="2">
    <nc r="D103" t="inlineStr">
      <is>
        <t>MONICA JAZMIN BRAVO ARCOS</t>
      </is>
    </nc>
  </rcc>
  <rcc rId="635" sId="2">
    <nc r="E103">
      <v>27280955</v>
    </nc>
  </rcc>
  <rcc rId="636" sId="2">
    <nc r="F103" t="inlineStr">
      <is>
        <t>PSICOLOGA</t>
      </is>
    </nc>
  </rcc>
  <rcc rId="637" sId="2">
    <nc r="G103" t="inlineStr">
      <is>
        <t>UNIVERSIDAD MARIANA</t>
      </is>
    </nc>
  </rcc>
  <rcc rId="638" sId="2" odxf="1" dxf="1" numFmtId="19">
    <nc r="H103">
      <v>38212</v>
    </nc>
    <odxf>
      <numFmt numFmtId="0" formatCode="General"/>
    </odxf>
    <ndxf>
      <numFmt numFmtId="19" formatCode="dd/mm/yyyy"/>
    </ndxf>
  </rcc>
  <rcc rId="639" sId="2">
    <nc r="I103" t="inlineStr">
      <is>
        <t>SI</t>
      </is>
    </nc>
  </rcc>
  <rcc rId="640" sId="2">
    <nc r="J103" t="inlineStr">
      <is>
        <t>ICBF</t>
      </is>
    </nc>
  </rcc>
  <rcc rId="641" sId="2">
    <nc r="K103" t="inlineStr">
      <is>
        <t>15/07/2009   31/12/2009</t>
      </is>
    </nc>
  </rcc>
  <rcc rId="642" sId="2">
    <nc r="L103" t="inlineStr">
      <is>
        <t>PSICOLOGA</t>
      </is>
    </nc>
  </rcc>
  <rcc rId="643" sId="2">
    <nc r="K104" t="inlineStr">
      <is>
        <t>01/07/2011   31/12/2011</t>
      </is>
    </nc>
  </rcc>
  <rcc rId="644" sId="2">
    <nc r="K105" t="inlineStr">
      <is>
        <t>29/05/2012   31/12/2012</t>
      </is>
    </nc>
  </rcc>
  <rcc rId="645" sId="2">
    <nc r="J104" t="inlineStr">
      <is>
        <t>ICBF</t>
      </is>
    </nc>
  </rcc>
  <rcc rId="646" sId="2">
    <nc r="J105" t="inlineStr">
      <is>
        <t>ICBF</t>
      </is>
    </nc>
  </rcc>
  <rcc rId="647" sId="2" odxf="1" dxf="1">
    <nc r="L104" t="inlineStr">
      <is>
        <t>PSICOLOGA</t>
      </is>
    </nc>
    <odxf>
      <alignment vertical="top" readingOrder="0"/>
    </odxf>
    <ndxf>
      <alignment vertical="center" readingOrder="0"/>
    </ndxf>
  </rcc>
  <rcc rId="648" sId="2" odxf="1" dxf="1">
    <nc r="L105" t="inlineStr">
      <is>
        <t>PSICOLOGA</t>
      </is>
    </nc>
    <odxf>
      <alignment vertical="top" readingOrder="0"/>
    </odxf>
    <ndxf>
      <alignment vertical="center" readingOrder="0"/>
    </ndxf>
  </rcc>
  <rcc rId="649" sId="2">
    <nc r="M103" t="inlineStr">
      <is>
        <t>SI</t>
      </is>
    </nc>
  </rcc>
  <rcc rId="650" sId="2">
    <nc r="M104" t="inlineStr">
      <is>
        <t>SI</t>
      </is>
    </nc>
  </rcc>
  <rcc rId="651" sId="2">
    <nc r="M105" t="inlineStr">
      <is>
        <t>SI</t>
      </is>
    </nc>
  </rcc>
  <rcc rId="652" sId="2">
    <nc r="M101" t="inlineStr">
      <is>
        <t>SI</t>
      </is>
    </nc>
  </rcc>
  <rcc rId="653" sId="2">
    <nc r="M102" t="inlineStr">
      <is>
        <t>SI</t>
      </is>
    </nc>
  </rcc>
  <rcc rId="654" sId="2">
    <nc r="N103" t="inlineStr">
      <is>
        <t>SI</t>
      </is>
    </nc>
  </rcc>
  <rcc rId="655" sId="2">
    <nc r="N104" t="inlineStr">
      <is>
        <t>SI</t>
      </is>
    </nc>
  </rcc>
  <rcc rId="656" sId="2">
    <nc r="N105" t="inlineStr">
      <is>
        <t>SI</t>
      </is>
    </nc>
  </rcc>
  <rcc rId="657" sId="2" odxf="1" dxf="1">
    <nc r="D104" t="inlineStr">
      <is>
        <t>MONICA JAZMIN BRAVO ARCOS</t>
      </is>
    </nc>
    <odxf>
      <alignment vertical="top" readingOrder="0"/>
    </odxf>
    <ndxf>
      <alignment vertical="center" readingOrder="0"/>
    </ndxf>
  </rcc>
  <rcc rId="658" sId="2" odxf="1" dxf="1">
    <nc r="E104">
      <v>27280955</v>
    </nc>
    <odxf>
      <alignment vertical="top" readingOrder="0"/>
    </odxf>
    <ndxf>
      <alignment vertical="center" readingOrder="0"/>
    </ndxf>
  </rcc>
  <rcc rId="659" sId="2" odxf="1" dxf="1">
    <nc r="F104" t="inlineStr">
      <is>
        <t>PSICOLOGA</t>
      </is>
    </nc>
    <odxf>
      <alignment vertical="top" readingOrder="0"/>
    </odxf>
    <ndxf>
      <alignment vertical="center" readingOrder="0"/>
    </ndxf>
  </rcc>
  <rcc rId="660" sId="2" odxf="1" dxf="1">
    <nc r="G104" t="inlineStr">
      <is>
        <t>UNIVERSIDAD MARIANA</t>
      </is>
    </nc>
    <odxf>
      <alignment vertical="top" readingOrder="0"/>
    </odxf>
    <ndxf>
      <alignment vertical="center" readingOrder="0"/>
    </ndxf>
  </rcc>
  <rcc rId="661" sId="2" odxf="1" dxf="1" numFmtId="19">
    <nc r="H104">
      <v>38212</v>
    </nc>
    <odxf>
      <numFmt numFmtId="0" formatCode="General"/>
      <alignment vertical="top" readingOrder="0"/>
    </odxf>
    <ndxf>
      <numFmt numFmtId="19" formatCode="dd/mm/yyyy"/>
      <alignment vertical="center" readingOrder="0"/>
    </ndxf>
  </rcc>
  <rcc rId="662" sId="2" odxf="1" dxf="1">
    <nc r="I104" t="inlineStr">
      <is>
        <t>SI</t>
      </is>
    </nc>
    <odxf>
      <alignment vertical="bottom" readingOrder="0"/>
    </odxf>
    <ndxf>
      <alignment vertical="center" readingOrder="0"/>
    </ndxf>
  </rcc>
  <rcc rId="663" sId="2" odxf="1" dxf="1">
    <nc r="D105" t="inlineStr">
      <is>
        <t>MONICA JAZMIN BRAVO ARCOS</t>
      </is>
    </nc>
    <odxf>
      <alignment vertical="top" readingOrder="0"/>
    </odxf>
    <ndxf>
      <alignment vertical="center" readingOrder="0"/>
    </ndxf>
  </rcc>
  <rcc rId="664" sId="2" odxf="1" dxf="1">
    <nc r="E105">
      <v>27280955</v>
    </nc>
    <odxf>
      <alignment vertical="top" readingOrder="0"/>
    </odxf>
    <ndxf>
      <alignment vertical="center" readingOrder="0"/>
    </ndxf>
  </rcc>
  <rcc rId="665" sId="2" odxf="1" dxf="1">
    <nc r="F105" t="inlineStr">
      <is>
        <t>PSICOLOGA</t>
      </is>
    </nc>
    <odxf>
      <alignment vertical="top" readingOrder="0"/>
    </odxf>
    <ndxf>
      <alignment vertical="center" readingOrder="0"/>
    </ndxf>
  </rcc>
  <rcc rId="666" sId="2" odxf="1" dxf="1">
    <nc r="G105" t="inlineStr">
      <is>
        <t>UNIVERSIDAD MARIANA</t>
      </is>
    </nc>
    <odxf>
      <alignment vertical="top" readingOrder="0"/>
    </odxf>
    <ndxf>
      <alignment vertical="center" readingOrder="0"/>
    </ndxf>
  </rcc>
  <rcc rId="667" sId="2" odxf="1" dxf="1" numFmtId="19">
    <nc r="H105">
      <v>38212</v>
    </nc>
    <odxf>
      <numFmt numFmtId="0" formatCode="General"/>
      <alignment vertical="top" readingOrder="0"/>
    </odxf>
    <ndxf>
      <numFmt numFmtId="19" formatCode="dd/mm/yyyy"/>
      <alignment vertical="center" readingOrder="0"/>
    </ndxf>
  </rcc>
  <rcc rId="668" sId="2" odxf="1" dxf="1">
    <nc r="I105" t="inlineStr">
      <is>
        <t>SI</t>
      </is>
    </nc>
    <odxf>
      <alignment vertical="bottom" readingOrder="0"/>
    </odxf>
    <ndxf>
      <alignment vertical="center" readingOrder="0"/>
    </ndxf>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69"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cc rId="0" sId="2" dxf="1">
      <nc r="B106" t="inlineStr">
        <is>
          <t>PROFESIONAL DE APOYO PSICOSOCIAL</t>
        </is>
      </nc>
      <ndxf>
        <alignment wrapText="1" readingOrder="0"/>
        <border outline="0">
          <left style="thin">
            <color indexed="64"/>
          </left>
          <right style="thin">
            <color indexed="64"/>
          </right>
          <top style="thin">
            <color indexed="64"/>
          </top>
          <bottom style="thin">
            <color indexed="64"/>
          </bottom>
        </border>
      </ndxf>
    </rcc>
    <rcc rId="0" sId="2" dxf="1">
      <nc r="C106">
        <f>(216/200)+600/300*2</f>
      </nc>
      <ndxf>
        <alignment wrapText="1" readingOrder="0"/>
        <border outline="0">
          <left style="thin">
            <color indexed="64"/>
          </left>
          <right style="thin">
            <color indexed="64"/>
          </right>
          <top style="thin">
            <color indexed="64"/>
          </top>
          <bottom style="thin">
            <color indexed="64"/>
          </bottom>
        </border>
      </ndxf>
    </rcc>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0"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cc rId="0" sId="2" dxf="1">
      <nc r="B106" t="inlineStr">
        <is>
          <t>PROFESIONAL DE APOYO PSICOSOCIAL</t>
        </is>
      </nc>
      <ndxf>
        <alignment wrapText="1" readingOrder="0"/>
        <border outline="0">
          <left style="thin">
            <color indexed="64"/>
          </left>
          <right style="thin">
            <color indexed="64"/>
          </right>
          <top style="thin">
            <color indexed="64"/>
          </top>
          <bottom style="thin">
            <color indexed="64"/>
          </bottom>
        </border>
      </ndxf>
    </rcc>
    <rcc rId="0" sId="2" dxf="1">
      <nc r="C106">
        <f>(216/200)+600/300*2</f>
      </nc>
      <ndxf>
        <alignment wrapText="1" readingOrder="0"/>
        <border outline="0">
          <left style="thin">
            <color indexed="64"/>
          </left>
          <right style="thin">
            <color indexed="64"/>
          </right>
          <top style="thin">
            <color indexed="64"/>
          </top>
          <bottom style="thin">
            <color indexed="64"/>
          </bottom>
        </border>
      </ndxf>
    </rcc>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1"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fmt sheetId="2" sqref="B106" start="0" length="0">
      <dxf>
        <alignment vertical="top" wrapText="1" readingOrder="0"/>
        <border outline="0">
          <left style="thin">
            <color indexed="64"/>
          </left>
          <right style="thin">
            <color indexed="64"/>
          </right>
          <top style="thin">
            <color indexed="64"/>
          </top>
          <bottom style="thin">
            <color indexed="64"/>
          </bottom>
        </border>
      </dxf>
    </rfmt>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2"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fmt sheetId="2" sqref="B106" start="0" length="0">
      <dxf>
        <alignment vertical="top" wrapText="1" readingOrder="0"/>
        <border outline="0">
          <left style="thin">
            <color indexed="64"/>
          </left>
          <right style="thin">
            <color indexed="64"/>
          </right>
          <top style="thin">
            <color indexed="64"/>
          </top>
          <bottom style="thin">
            <color indexed="64"/>
          </bottom>
        </border>
      </dxf>
    </rfmt>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3"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fmt sheetId="2" sqref="B106" start="0" length="0">
      <dxf>
        <alignment vertical="top" wrapText="1" readingOrder="0"/>
        <border outline="0">
          <left style="thin">
            <color indexed="64"/>
          </left>
          <right style="thin">
            <color indexed="64"/>
          </right>
          <top style="thin">
            <color indexed="64"/>
          </top>
          <bottom style="thin">
            <color indexed="64"/>
          </bottom>
        </border>
      </dxf>
    </rfmt>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4"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fmt sheetId="2" sqref="B106" start="0" length="0">
      <dxf>
        <alignment vertical="top" wrapText="1" readingOrder="0"/>
        <border outline="0">
          <left style="thin">
            <color indexed="64"/>
          </left>
          <right style="thin">
            <color indexed="64"/>
          </right>
          <top style="thin">
            <color indexed="64"/>
          </top>
          <bottom style="thin">
            <color indexed="64"/>
          </bottom>
        </border>
      </dxf>
    </rfmt>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5"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fmt sheetId="2" sqref="B106" start="0" length="0">
      <dxf>
        <alignment vertical="top" wrapText="1" readingOrder="0"/>
        <border outline="0">
          <left style="thin">
            <color indexed="64"/>
          </left>
          <right style="thin">
            <color indexed="64"/>
          </right>
          <top style="thin">
            <color indexed="64"/>
          </top>
          <bottom style="thin">
            <color indexed="64"/>
          </bottom>
        </border>
      </dxf>
    </rfmt>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wrapText="1"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wrapText="1"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rc rId="676" sId="2" ref="A106:XFD106" action="deleteRow">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rfmt sheetId="2" xfDxf="1" sqref="A106:XFD106" start="0" length="0">
      <dxf>
        <alignment vertical="center" readingOrder="0"/>
      </dxf>
    </rfmt>
    <rcc rId="0" sId="2" dxf="1">
      <nc r="B106" t="inlineStr">
        <is>
          <t>PROFESIONAL DE APOYO PSICOSOCIAL</t>
        </is>
      </nc>
      <ndxf>
        <alignment vertical="top" wrapText="1" readingOrder="0"/>
        <border outline="0">
          <left style="thin">
            <color indexed="64"/>
          </left>
          <right style="thin">
            <color indexed="64"/>
          </right>
          <top style="thin">
            <color indexed="64"/>
          </top>
          <bottom style="thin">
            <color indexed="64"/>
          </bottom>
        </border>
      </ndxf>
    </rcc>
    <rfmt sheetId="2" sqref="C106" start="0" length="0">
      <dxf>
        <alignment vertical="top" wrapText="1" readingOrder="0"/>
        <border outline="0">
          <left style="thin">
            <color indexed="64"/>
          </left>
          <right style="thin">
            <color indexed="64"/>
          </right>
          <top style="thin">
            <color indexed="64"/>
          </top>
          <bottom style="thin">
            <color indexed="64"/>
          </bottom>
        </border>
      </dxf>
    </rfmt>
    <rfmt sheetId="2" sqref="D106" start="0" length="0">
      <dxf>
        <alignment vertical="top" readingOrder="0"/>
        <border outline="0">
          <left style="thin">
            <color indexed="64"/>
          </left>
          <right style="thin">
            <color indexed="64"/>
          </right>
          <top style="thin">
            <color indexed="64"/>
          </top>
          <bottom style="thin">
            <color indexed="64"/>
          </bottom>
        </border>
      </dxf>
    </rfmt>
    <rfmt sheetId="2" sqref="E106" start="0" length="0">
      <dxf>
        <alignment vertical="top" readingOrder="0"/>
        <border outline="0">
          <left style="thin">
            <color indexed="64"/>
          </left>
          <right style="thin">
            <color indexed="64"/>
          </right>
          <top style="thin">
            <color indexed="64"/>
          </top>
          <bottom style="thin">
            <color indexed="64"/>
          </bottom>
        </border>
      </dxf>
    </rfmt>
    <rfmt sheetId="2" sqref="F106" start="0" length="0">
      <dxf>
        <alignment vertical="top" wrapText="1" readingOrder="0"/>
        <border outline="0">
          <left style="thin">
            <color indexed="64"/>
          </left>
          <right style="thin">
            <color indexed="64"/>
          </right>
          <top style="thin">
            <color indexed="64"/>
          </top>
          <bottom style="thin">
            <color indexed="64"/>
          </bottom>
        </border>
      </dxf>
    </rfmt>
    <rfmt sheetId="2" sqref="G106" start="0" length="0">
      <dxf>
        <alignment vertical="top" wrapText="1" readingOrder="0"/>
        <border outline="0">
          <left style="thin">
            <color indexed="64"/>
          </left>
          <right style="thin">
            <color indexed="64"/>
          </right>
          <top style="thin">
            <color indexed="64"/>
          </top>
          <bottom style="thin">
            <color indexed="64"/>
          </bottom>
        </border>
      </dxf>
    </rfmt>
    <rfmt sheetId="2" sqref="H106" start="0" length="0">
      <dxf>
        <alignment vertical="top" readingOrder="0"/>
        <border outline="0">
          <left style="thin">
            <color indexed="64"/>
          </left>
          <right style="thin">
            <color indexed="64"/>
          </right>
          <top style="thin">
            <color indexed="64"/>
          </top>
          <bottom style="thin">
            <color indexed="64"/>
          </bottom>
        </border>
      </dxf>
    </rfmt>
    <rfmt sheetId="2" sqref="I106" start="0" length="0">
      <dxf>
        <alignment vertical="bottom" readingOrder="0"/>
        <border outline="0">
          <left style="thin">
            <color indexed="64"/>
          </left>
          <right style="thin">
            <color indexed="64"/>
          </right>
          <top style="thin">
            <color indexed="64"/>
          </top>
          <bottom style="thin">
            <color indexed="64"/>
          </bottom>
        </border>
      </dxf>
    </rfmt>
    <rfmt sheetId="2" sqref="J106" start="0" length="0">
      <dxf>
        <alignment vertical="bottom" readingOrder="0"/>
        <border outline="0">
          <left style="thin">
            <color indexed="64"/>
          </left>
          <right style="thin">
            <color indexed="64"/>
          </right>
          <top style="thin">
            <color indexed="64"/>
          </top>
          <bottom style="thin">
            <color indexed="64"/>
          </bottom>
        </border>
      </dxf>
    </rfmt>
    <rfmt sheetId="2" sqref="K106" start="0" length="0">
      <dxf>
        <alignment vertical="top" readingOrder="0"/>
        <border outline="0">
          <left style="thin">
            <color indexed="64"/>
          </left>
          <right style="thin">
            <color indexed="64"/>
          </right>
          <top style="thin">
            <color indexed="64"/>
          </top>
          <bottom style="thin">
            <color indexed="64"/>
          </bottom>
        </border>
      </dxf>
    </rfmt>
    <rfmt sheetId="2" sqref="L106" start="0" length="0">
      <dxf>
        <alignment vertical="top" readingOrder="0"/>
        <border outline="0">
          <left style="thin">
            <color indexed="64"/>
          </left>
          <right style="thin">
            <color indexed="64"/>
          </right>
          <top style="thin">
            <color indexed="64"/>
          </top>
          <bottom style="thin">
            <color indexed="64"/>
          </bottom>
        </border>
      </dxf>
    </rfmt>
    <rfmt sheetId="2" sqref="M106" start="0" length="0">
      <dxf>
        <border outline="0">
          <left style="thin">
            <color indexed="64"/>
          </left>
          <right style="thin">
            <color indexed="64"/>
          </right>
          <top style="thin">
            <color indexed="64"/>
          </top>
          <bottom style="thin">
            <color indexed="64"/>
          </bottom>
        </border>
      </dxf>
    </rfmt>
    <rfmt sheetId="2" sqref="N106" start="0" length="0">
      <dxf>
        <border outline="0">
          <left style="thin">
            <color indexed="64"/>
          </left>
          <right style="thin">
            <color indexed="64"/>
          </right>
          <top style="thin">
            <color indexed="64"/>
          </top>
          <bottom style="thin">
            <color indexed="64"/>
          </bottom>
        </border>
      </dxf>
    </rfmt>
    <rfmt sheetId="2" sqref="O106" start="0" length="0">
      <dxf>
        <border outline="0">
          <left style="thin">
            <color indexed="64"/>
          </left>
          <right style="thin">
            <color indexed="64"/>
          </right>
          <top style="thin">
            <color indexed="64"/>
          </top>
          <bottom style="thin">
            <color indexed="64"/>
          </bottom>
        </border>
      </dxf>
    </rfmt>
    <rfmt sheetId="2" sqref="P106" start="0" length="0">
      <dxf>
        <alignment horizontal="center" readingOrder="0"/>
        <border outline="0">
          <left style="thin">
            <color indexed="64"/>
          </left>
          <top style="thin">
            <color indexed="64"/>
          </top>
          <bottom style="thin">
            <color indexed="64"/>
          </bottom>
        </border>
      </dxf>
    </rfmt>
    <rfmt sheetId="2" sqref="Q106" start="0" length="0">
      <dxf>
        <alignment horizontal="center" readingOrder="0"/>
        <border outline="0">
          <right style="thin">
            <color indexed="64"/>
          </right>
          <top style="thin">
            <color indexed="64"/>
          </top>
          <bottom style="thin">
            <color indexed="64"/>
          </bottom>
        </border>
      </dxf>
    </rfmt>
  </rr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77" sId="2">
    <nc r="O88" t="inlineStr">
      <is>
        <t>NO</t>
      </is>
    </nc>
  </rcc>
  <rcc rId="678" sId="2">
    <nc r="O89" t="inlineStr">
      <is>
        <t>NO</t>
      </is>
    </nc>
  </rcc>
  <rcc rId="679" sId="2">
    <nc r="O90" t="inlineStr">
      <is>
        <t>NO</t>
      </is>
    </nc>
  </rcc>
  <rcc rId="680" sId="2">
    <nc r="O91" t="inlineStr">
      <is>
        <t>NO</t>
      </is>
    </nc>
  </rcc>
  <rcc rId="681" sId="2">
    <nc r="O92" t="inlineStr">
      <is>
        <t>NO</t>
      </is>
    </nc>
  </rcc>
  <rcc rId="682" sId="2">
    <nc r="O93" t="inlineStr">
      <is>
        <t>NO</t>
      </is>
    </nc>
  </rcc>
  <rcc rId="683" sId="2">
    <nc r="O94" t="inlineStr">
      <is>
        <t>NO</t>
      </is>
    </nc>
  </rcc>
  <rcc rId="684" sId="2">
    <nc r="O95" t="inlineStr">
      <is>
        <t>NO</t>
      </is>
    </nc>
  </rcc>
  <rcc rId="685" sId="2">
    <nc r="O96" t="inlineStr">
      <is>
        <t>NO</t>
      </is>
    </nc>
  </rcc>
  <rcc rId="686" sId="2">
    <nc r="O97" t="inlineStr">
      <is>
        <t>NO</t>
      </is>
    </nc>
  </rcc>
  <rcc rId="687" sId="2">
    <nc r="O98" t="inlineStr">
      <is>
        <t>NO</t>
      </is>
    </nc>
  </rcc>
  <rcc rId="688" sId="2">
    <nc r="O99" t="inlineStr">
      <is>
        <t>NO</t>
      </is>
    </nc>
  </rcc>
  <rcc rId="689" sId="2">
    <nc r="O100" t="inlineStr">
      <is>
        <t>NO</t>
      </is>
    </nc>
  </rcc>
  <rcc rId="690" sId="2">
    <nc r="O101" t="inlineStr">
      <is>
        <t>NO</t>
      </is>
    </nc>
  </rcc>
  <rcc rId="691" sId="2">
    <nc r="O102" t="inlineStr">
      <is>
        <t>NO</t>
      </is>
    </nc>
  </rcc>
  <rcc rId="692" sId="2">
    <nc r="O103" t="inlineStr">
      <is>
        <t>NO</t>
      </is>
    </nc>
  </rcc>
  <rcc rId="693" sId="2">
    <nc r="O104" t="inlineStr">
      <is>
        <t>NO</t>
      </is>
    </nc>
  </rcc>
  <rcc rId="694" sId="2">
    <nc r="O105" t="inlineStr">
      <is>
        <t>NO</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0CD5972-B934-4F34-82E4-294F80867A91}" action="delete"/>
  <rdn rId="0" localSheetId="2" customView="1" name="Z_E0CD5972_B934_4F34_82E4_294F80867A9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0CD5972-B934-4F34-82E4-294F80867A91}"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1184D98-DAA4-4AA2-8410-4667F00D7282}" action="delete"/>
  <rdn rId="0" localSheetId="2" customView="1" name="Z_C1184D98_DAA4_4AA2_8410_4667F00D7282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C1184D98-DAA4-4AA2-8410-4667F00D7282}"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nc r="C95" t="inlineStr">
      <is>
        <t>SI</t>
      </is>
    </nc>
  </rcc>
  <rfmt sheetId="2" sqref="C95">
    <dxf>
      <alignment horizontal="center" readingOrder="0"/>
    </dxf>
  </rfmt>
  <rdn rId="0" localSheetId="2" customView="1" name="Z_E66AFF75_6E30_46BB_BC68_E6CB0BE5452E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E66AFF75-6E30-46BB-BC68-E6CB0BE5452E}"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7" sId="1">
    <oc r="A6" t="inlineStr">
      <is>
        <t>CONVOCATORIA PÚBLICA DE APORTE No XX DE 2014</t>
      </is>
    </oc>
    <nc r="A6" t="inlineStr">
      <is>
        <t>CONVOCATORIA PÚBLICA DE APORTE No 003 DE 2014</t>
      </is>
    </nc>
  </rcc>
  <rcc rId="698" sId="1">
    <oc r="A21" t="inlineStr">
      <is>
        <t>PROPONENTE No. 1. xxxxxxxxxxx</t>
      </is>
    </oc>
    <nc r="A21" t="inlineStr">
      <is>
        <t>PROPONENTE No. 27.  FUNDACION MANOS AMIGAS  (HABILITADO)</t>
      </is>
    </nc>
  </rcc>
  <rcc rId="699" sId="1">
    <nc r="E24" t="inlineStr">
      <is>
        <t>1 a 3</t>
      </is>
    </nc>
  </rcc>
  <rcc rId="700" sId="1">
    <nc r="F24" t="inlineStr">
      <is>
        <t>X</t>
      </is>
    </nc>
  </rcc>
  <rcc rId="701" sId="1">
    <nc r="F25" t="inlineStr">
      <is>
        <t>X</t>
      </is>
    </nc>
  </rcc>
  <rcc rId="702" sId="1">
    <nc r="E26" t="inlineStr">
      <is>
        <t>41 y  42</t>
      </is>
    </nc>
  </rcc>
  <rfmt sheetId="1" sqref="E25" start="0" length="0">
    <dxf>
      <font>
        <sz val="9"/>
        <color rgb="FFFF0000"/>
        <name val="Arial Narrow"/>
        <scheme val="none"/>
      </font>
    </dxf>
  </rfmt>
  <rfmt sheetId="1" sqref="F23:F26">
    <dxf>
      <alignment horizontal="center" readingOrder="0"/>
    </dxf>
  </rfmt>
  <rcc rId="703" sId="1">
    <nc r="E27" t="inlineStr">
      <is>
        <t xml:space="preserve">7 al 9 </t>
      </is>
    </nc>
  </rcc>
  <rcc rId="704" sId="1">
    <nc r="F27" t="inlineStr">
      <is>
        <t>X</t>
      </is>
    </nc>
  </rcc>
  <rcc rId="705" sId="1">
    <nc r="F26" t="inlineStr">
      <is>
        <t>X</t>
      </is>
    </nc>
  </rcc>
  <rfmt sheetId="1" sqref="F27">
    <dxf>
      <alignment horizontal="center" readingOrder="0"/>
    </dxf>
  </rfmt>
  <rcc rId="706" sId="1">
    <nc r="H28" t="inlineStr">
      <is>
        <t>N/A</t>
      </is>
    </nc>
  </rcc>
  <rcc rId="707" sId="1">
    <nc r="H29" t="inlineStr">
      <is>
        <t>N/A</t>
      </is>
    </nc>
  </rcc>
  <rcc rId="708" sId="1">
    <nc r="H30" t="inlineStr">
      <is>
        <t>N/A</t>
      </is>
    </nc>
  </rcc>
  <rcc rId="709" sId="1">
    <nc r="E31" t="inlineStr">
      <is>
        <t>10 al 15</t>
      </is>
    </nc>
  </rcc>
  <rcc rId="710" sId="1">
    <nc r="F31" t="inlineStr">
      <is>
        <t>X</t>
      </is>
    </nc>
  </rcc>
  <rcc rId="711" sId="1">
    <nc r="E32" t="inlineStr">
      <is>
        <t>37 y 38</t>
      </is>
    </nc>
  </rcc>
  <rcc rId="712" sId="1">
    <nc r="F32" t="inlineStr">
      <is>
        <t>X</t>
      </is>
    </nc>
  </rcc>
  <rcc rId="713" sId="1">
    <nc r="E33" t="inlineStr">
      <is>
        <t>34 y 35</t>
      </is>
    </nc>
  </rcc>
  <rcc rId="714" sId="1">
    <nc r="F33" t="inlineStr">
      <is>
        <t>X</t>
      </is>
    </nc>
  </rcc>
  <rcc rId="715" sId="1">
    <nc r="E34" t="inlineStr">
      <is>
        <t>32 y 33</t>
      </is>
    </nc>
  </rcc>
  <rcc rId="716" sId="1">
    <nc r="F34" t="inlineStr">
      <is>
        <t>X</t>
      </is>
    </nc>
  </rcc>
  <rcc rId="717" sId="1">
    <nc r="E35" t="inlineStr">
      <is>
        <t>30 y 31</t>
      </is>
    </nc>
  </rcc>
  <rcc rId="718" sId="1">
    <nc r="F35" t="inlineStr">
      <is>
        <t>X</t>
      </is>
    </nc>
  </rcc>
  <rcc rId="719" sId="1">
    <nc r="F36" t="inlineStr">
      <is>
        <t>X</t>
      </is>
    </nc>
  </rcc>
  <rcc rId="720" sId="1">
    <nc r="E36">
      <v>39.49</v>
    </nc>
  </rcc>
  <rcc rId="721" sId="1">
    <nc r="H36" t="inlineStr">
      <is>
        <t>Resolucion No. 02590  del 26 de noviembre  de 2014</t>
      </is>
    </nc>
  </rcc>
  <rfmt sheetId="1" sqref="H36:L36" start="0" length="2147483647">
    <dxf>
      <font>
        <sz val="9"/>
      </font>
    </dxf>
  </rfmt>
  <rfmt sheetId="1" sqref="H36:L36" start="0" length="2147483647">
    <dxf>
      <font>
        <name val="Arial Narrow"/>
        <scheme val="none"/>
      </font>
    </dxf>
  </rfmt>
  <rcc rId="722" sId="1">
    <nc r="E37" t="inlineStr">
      <is>
        <t>4 a 6</t>
      </is>
    </nc>
  </rcc>
  <rcc rId="723" sId="1">
    <nc r="F37" t="inlineStr">
      <is>
        <t>X</t>
      </is>
    </nc>
  </rcc>
  <rcc rId="724" sId="1">
    <nc r="E25">
      <v>36</v>
    </nc>
  </rcc>
  <rdn rId="0" localSheetId="2" customView="1" name="Z_24C11B57_6F06_4B57_90B0_594DD5DC21E8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24C11B57-6F06-4B57-90B0-594DD5DC21E8}"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5" start="0" length="2147483647">
    <dxf>
      <font>
        <color auto="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6" sId="2">
    <nc r="D33" t="inlineStr">
      <is>
        <t>X</t>
      </is>
    </nc>
  </rcc>
  <rfmt sheetId="2" sqref="D33">
    <dxf>
      <alignment horizontal="center" readingOrder="0"/>
    </dxf>
  </rfmt>
  <rdn rId="0" localSheetId="2" customView="1" name="Z_13369912_79C0_4B15_B5C5_18C247C40190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13369912-79C0-4B15-B5C5-18C247C40190}"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8" sId="2">
    <oc r="N49">
      <f>+M49*G49</f>
    </oc>
    <nc r="N49"/>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9" sId="2">
    <nc r="E157">
      <v>25</v>
    </nc>
  </rcc>
  <rcc rId="730" sId="2">
    <nc r="E158">
      <v>25</v>
    </nc>
  </rcc>
  <rcc rId="731" sId="2">
    <nc r="E159">
      <v>10</v>
    </nc>
  </rcc>
  <rdn rId="0" localSheetId="2" customView="1" name="Z_E9080779_B305_47D8_BF15_E7F8224790C9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E9080779-B305-47D8-BF15-E7F8224790C9}"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3" sId="2">
    <nc r="C146">
      <f>816/1000</f>
    </nc>
  </rcc>
  <rcc rId="734" sId="2" odxf="1" dxf="1">
    <nc r="C147">
      <f>816/1000</f>
    </nc>
    <odxf/>
    <ndxf/>
  </rcc>
  <rcc rId="735" sId="2" odxf="1" dxf="1">
    <nc r="C148">
      <f>816/1000</f>
    </nc>
    <odxf/>
    <ndxf/>
  </rcc>
  <rcc rId="736" sId="2" odxf="1" dxf="1">
    <nc r="C149">
      <f>816/1000</f>
    </nc>
    <odxf/>
    <ndxf/>
  </rcc>
  <rcc rId="737" sId="2" odxf="1" dxf="1">
    <nc r="C150">
      <f>816/1000</f>
    </nc>
    <odxf/>
    <ndxf/>
  </rcc>
  <rcc rId="738" sId="2" odxf="1" dxf="1">
    <nc r="C151">
      <f>816/1000</f>
    </nc>
    <odxf/>
    <ndxf/>
  </rcc>
  <rcc rId="739" sId="2">
    <nc r="C152">
      <f>816/5000</f>
    </nc>
  </rcc>
  <rcv guid="{E9080779-B305-47D8-BF15-E7F8224790C9}" action="delete"/>
  <rdn rId="0" localSheetId="2" customView="1" name="Z_E9080779_B305_47D8_BF15_E7F8224790C9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9080779-B305-47D8-BF15-E7F8224790C9}"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41" sId="2" ref="A87:XFD87" action="deleteRow">
    <undo index="124" exp="area" ref3D="1" dr="$WVG$1:$WVG$1048576" dn="Z_E9080779_B305_47D8_BF15_E7F8224790C9_.wvu.Cols" sId="2"/>
    <undo index="122" exp="area" ref3D="1" dr="$WLK$1:$WLK$1048576" dn="Z_E9080779_B305_47D8_BF15_E7F8224790C9_.wvu.Cols" sId="2"/>
    <undo index="120" exp="area" ref3D="1" dr="$WBO$1:$WBO$1048576" dn="Z_E9080779_B305_47D8_BF15_E7F8224790C9_.wvu.Cols" sId="2"/>
    <undo index="118" exp="area" ref3D="1" dr="$VRS$1:$VRS$1048576" dn="Z_E9080779_B305_47D8_BF15_E7F8224790C9_.wvu.Cols" sId="2"/>
    <undo index="116" exp="area" ref3D="1" dr="$VHW$1:$VHW$1048576" dn="Z_E9080779_B305_47D8_BF15_E7F8224790C9_.wvu.Cols" sId="2"/>
    <undo index="114" exp="area" ref3D="1" dr="$UYA$1:$UYA$1048576" dn="Z_E9080779_B305_47D8_BF15_E7F8224790C9_.wvu.Cols" sId="2"/>
    <undo index="112" exp="area" ref3D="1" dr="$UOE$1:$UOE$1048576" dn="Z_E9080779_B305_47D8_BF15_E7F8224790C9_.wvu.Cols" sId="2"/>
    <undo index="110" exp="area" ref3D="1" dr="$UEI$1:$UEI$1048576" dn="Z_E9080779_B305_47D8_BF15_E7F8224790C9_.wvu.Cols" sId="2"/>
    <undo index="108" exp="area" ref3D="1" dr="$TUM$1:$TUM$1048576" dn="Z_E9080779_B305_47D8_BF15_E7F8224790C9_.wvu.Cols" sId="2"/>
    <undo index="106" exp="area" ref3D="1" dr="$TKQ$1:$TKQ$1048576" dn="Z_E9080779_B305_47D8_BF15_E7F8224790C9_.wvu.Cols" sId="2"/>
    <undo index="104" exp="area" ref3D="1" dr="$TAU$1:$TAU$1048576" dn="Z_E9080779_B305_47D8_BF15_E7F8224790C9_.wvu.Cols" sId="2"/>
    <undo index="102" exp="area" ref3D="1" dr="$SQY$1:$SQY$1048576" dn="Z_E9080779_B305_47D8_BF15_E7F8224790C9_.wvu.Cols" sId="2"/>
    <undo index="100" exp="area" ref3D="1" dr="$SHC$1:$SHC$1048576" dn="Z_E9080779_B305_47D8_BF15_E7F8224790C9_.wvu.Cols" sId="2"/>
    <undo index="98" exp="area" ref3D="1" dr="$RXG$1:$RXG$1048576" dn="Z_E9080779_B305_47D8_BF15_E7F8224790C9_.wvu.Cols" sId="2"/>
    <undo index="96" exp="area" ref3D="1" dr="$RNK$1:$RNK$1048576" dn="Z_E9080779_B305_47D8_BF15_E7F8224790C9_.wvu.Cols" sId="2"/>
    <undo index="94" exp="area" ref3D="1" dr="$RDO$1:$RDO$1048576" dn="Z_E9080779_B305_47D8_BF15_E7F8224790C9_.wvu.Cols" sId="2"/>
    <undo index="92" exp="area" ref3D="1" dr="$QTS$1:$QTS$1048576" dn="Z_E9080779_B305_47D8_BF15_E7F8224790C9_.wvu.Cols" sId="2"/>
    <undo index="90" exp="area" ref3D="1" dr="$QJW$1:$QJW$1048576" dn="Z_E9080779_B305_47D8_BF15_E7F8224790C9_.wvu.Cols" sId="2"/>
    <undo index="88" exp="area" ref3D="1" dr="$QAA$1:$QAA$1048576" dn="Z_E9080779_B305_47D8_BF15_E7F8224790C9_.wvu.Cols" sId="2"/>
    <undo index="86" exp="area" ref3D="1" dr="$PQE$1:$PQE$1048576" dn="Z_E9080779_B305_47D8_BF15_E7F8224790C9_.wvu.Cols" sId="2"/>
    <undo index="84" exp="area" ref3D="1" dr="$PGI$1:$PGI$1048576" dn="Z_E9080779_B305_47D8_BF15_E7F8224790C9_.wvu.Cols" sId="2"/>
    <undo index="82" exp="area" ref3D="1" dr="$OWM$1:$OWM$1048576" dn="Z_E9080779_B305_47D8_BF15_E7F8224790C9_.wvu.Cols" sId="2"/>
    <undo index="80" exp="area" ref3D="1" dr="$OMQ$1:$OMQ$1048576" dn="Z_E9080779_B305_47D8_BF15_E7F8224790C9_.wvu.Cols" sId="2"/>
    <undo index="78" exp="area" ref3D="1" dr="$OCU$1:$OCU$1048576" dn="Z_E9080779_B305_47D8_BF15_E7F8224790C9_.wvu.Cols" sId="2"/>
    <undo index="76" exp="area" ref3D="1" dr="$NSY$1:$NSY$1048576" dn="Z_E9080779_B305_47D8_BF15_E7F8224790C9_.wvu.Cols" sId="2"/>
    <undo index="74" exp="area" ref3D="1" dr="$NJC$1:$NJC$1048576" dn="Z_E9080779_B305_47D8_BF15_E7F8224790C9_.wvu.Cols" sId="2"/>
    <undo index="72" exp="area" ref3D="1" dr="$MZG$1:$MZG$1048576" dn="Z_E9080779_B305_47D8_BF15_E7F8224790C9_.wvu.Cols" sId="2"/>
    <undo index="70" exp="area" ref3D="1" dr="$MPK$1:$MPK$1048576" dn="Z_E9080779_B305_47D8_BF15_E7F8224790C9_.wvu.Cols" sId="2"/>
    <undo index="68" exp="area" ref3D="1" dr="$MFO$1:$MFO$1048576" dn="Z_E9080779_B305_47D8_BF15_E7F8224790C9_.wvu.Cols" sId="2"/>
    <undo index="66" exp="area" ref3D="1" dr="$LVS$1:$LVS$1048576" dn="Z_E9080779_B305_47D8_BF15_E7F8224790C9_.wvu.Cols" sId="2"/>
    <undo index="64" exp="area" ref3D="1" dr="$LLW$1:$LLW$1048576" dn="Z_E9080779_B305_47D8_BF15_E7F8224790C9_.wvu.Cols" sId="2"/>
    <undo index="62" exp="area" ref3D="1" dr="$LCA$1:$LCA$1048576" dn="Z_E9080779_B305_47D8_BF15_E7F8224790C9_.wvu.Cols" sId="2"/>
    <undo index="60" exp="area" ref3D="1" dr="$KSE$1:$KSE$1048576" dn="Z_E9080779_B305_47D8_BF15_E7F8224790C9_.wvu.Cols" sId="2"/>
    <undo index="58" exp="area" ref3D="1" dr="$KII$1:$KII$1048576" dn="Z_E9080779_B305_47D8_BF15_E7F8224790C9_.wvu.Cols" sId="2"/>
    <undo index="56" exp="area" ref3D="1" dr="$JYM$1:$JYM$1048576" dn="Z_E9080779_B305_47D8_BF15_E7F8224790C9_.wvu.Cols" sId="2"/>
    <undo index="54" exp="area" ref3D="1" dr="$JOQ$1:$JOQ$1048576" dn="Z_E9080779_B305_47D8_BF15_E7F8224790C9_.wvu.Cols" sId="2"/>
    <undo index="52" exp="area" ref3D="1" dr="$JEU$1:$JEU$1048576" dn="Z_E9080779_B305_47D8_BF15_E7F8224790C9_.wvu.Cols" sId="2"/>
    <undo index="50" exp="area" ref3D="1" dr="$IUY$1:$IUY$1048576" dn="Z_E9080779_B305_47D8_BF15_E7F8224790C9_.wvu.Cols" sId="2"/>
    <undo index="48" exp="area" ref3D="1" dr="$ILC$1:$ILC$1048576" dn="Z_E9080779_B305_47D8_BF15_E7F8224790C9_.wvu.Cols" sId="2"/>
    <undo index="46" exp="area" ref3D="1" dr="$IBG$1:$IBG$1048576" dn="Z_E9080779_B305_47D8_BF15_E7F8224790C9_.wvu.Cols" sId="2"/>
    <undo index="44" exp="area" ref3D="1" dr="$HRK$1:$HRK$1048576" dn="Z_E9080779_B305_47D8_BF15_E7F8224790C9_.wvu.Cols" sId="2"/>
    <undo index="42" exp="area" ref3D="1" dr="$HHO$1:$HHO$1048576" dn="Z_E9080779_B305_47D8_BF15_E7F8224790C9_.wvu.Cols" sId="2"/>
    <undo index="40" exp="area" ref3D="1" dr="$GXS$1:$GXS$1048576" dn="Z_E9080779_B305_47D8_BF15_E7F8224790C9_.wvu.Cols" sId="2"/>
    <undo index="38" exp="area" ref3D="1" dr="$GNW$1:$GNW$1048576" dn="Z_E9080779_B305_47D8_BF15_E7F8224790C9_.wvu.Cols" sId="2"/>
    <undo index="36" exp="area" ref3D="1" dr="$GEA$1:$GEA$1048576" dn="Z_E9080779_B305_47D8_BF15_E7F8224790C9_.wvu.Cols" sId="2"/>
    <undo index="34" exp="area" ref3D="1" dr="$FUE$1:$FUE$1048576" dn="Z_E9080779_B305_47D8_BF15_E7F8224790C9_.wvu.Cols" sId="2"/>
    <undo index="32" exp="area" ref3D="1" dr="$FKI$1:$FKI$1048576" dn="Z_E9080779_B305_47D8_BF15_E7F8224790C9_.wvu.Cols" sId="2"/>
    <undo index="30" exp="area" ref3D="1" dr="$FAM$1:$FAM$1048576" dn="Z_E9080779_B305_47D8_BF15_E7F8224790C9_.wvu.Cols" sId="2"/>
    <undo index="28" exp="area" ref3D="1" dr="$EQQ$1:$EQQ$1048576" dn="Z_E9080779_B305_47D8_BF15_E7F8224790C9_.wvu.Cols" sId="2"/>
    <undo index="26" exp="area" ref3D="1" dr="$EGU$1:$EGU$1048576" dn="Z_E9080779_B305_47D8_BF15_E7F8224790C9_.wvu.Cols" sId="2"/>
    <undo index="24" exp="area" ref3D="1" dr="$DWY$1:$DWY$1048576" dn="Z_E9080779_B305_47D8_BF15_E7F8224790C9_.wvu.Cols" sId="2"/>
    <undo index="22" exp="area" ref3D="1" dr="$DNC$1:$DNC$1048576" dn="Z_E9080779_B305_47D8_BF15_E7F8224790C9_.wvu.Cols" sId="2"/>
    <undo index="20" exp="area" ref3D="1" dr="$DDG$1:$DDG$1048576" dn="Z_E9080779_B305_47D8_BF15_E7F8224790C9_.wvu.Cols" sId="2"/>
    <undo index="18" exp="area" ref3D="1" dr="$CTK$1:$CTK$1048576" dn="Z_E9080779_B305_47D8_BF15_E7F8224790C9_.wvu.Cols" sId="2"/>
    <undo index="16" exp="area" ref3D="1" dr="$CJO$1:$CJO$1048576" dn="Z_E9080779_B305_47D8_BF15_E7F8224790C9_.wvu.Cols" sId="2"/>
    <undo index="14" exp="area" ref3D="1" dr="$BZS$1:$BZS$1048576" dn="Z_E9080779_B305_47D8_BF15_E7F8224790C9_.wvu.Cols" sId="2"/>
    <undo index="12" exp="area" ref3D="1" dr="$BPW$1:$BPW$1048576" dn="Z_E9080779_B305_47D8_BF15_E7F8224790C9_.wvu.Cols" sId="2"/>
    <undo index="10" exp="area" ref3D="1" dr="$BGA$1:$BGA$1048576" dn="Z_E9080779_B305_47D8_BF15_E7F8224790C9_.wvu.Cols" sId="2"/>
    <undo index="8" exp="area" ref3D="1" dr="$AWE$1:$AWE$1048576" dn="Z_E9080779_B305_47D8_BF15_E7F8224790C9_.wvu.Cols" sId="2"/>
    <undo index="6" exp="area" ref3D="1" dr="$AMI$1:$AMI$1048576" dn="Z_E9080779_B305_47D8_BF15_E7F8224790C9_.wvu.Cols" sId="2"/>
    <undo index="4" exp="area" ref3D="1" dr="$ACM$1:$ACM$1048576" dn="Z_E9080779_B305_47D8_BF15_E7F8224790C9_.wvu.Cols" sId="2"/>
    <undo index="2" exp="area" ref3D="1" dr="$SQ$1:$SQ$1048576" dn="Z_E9080779_B305_47D8_BF15_E7F8224790C9_.wvu.Cols" sId="2"/>
    <undo index="1" exp="area" ref3D="1" dr="$IU$1:$IU$1048576" dn="Z_E9080779_B305_47D8_BF15_E7F8224790C9_.wvu.Cols" sId="2"/>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undo index="124" exp="area" ref3D="1" dr="$WVG$1:$WVG$1048576" dn="Z_C1184D98_DAA4_4AA2_8410_4667F00D7282_.wvu.Cols" sId="2"/>
    <undo index="122" exp="area" ref3D="1" dr="$WLK$1:$WLK$1048576" dn="Z_C1184D98_DAA4_4AA2_8410_4667F00D7282_.wvu.Cols" sId="2"/>
    <undo index="120" exp="area" ref3D="1" dr="$WBO$1:$WBO$1048576" dn="Z_C1184D98_DAA4_4AA2_8410_4667F00D7282_.wvu.Cols" sId="2"/>
    <undo index="118" exp="area" ref3D="1" dr="$VRS$1:$VRS$1048576" dn="Z_C1184D98_DAA4_4AA2_8410_4667F00D7282_.wvu.Cols" sId="2"/>
    <undo index="116" exp="area" ref3D="1" dr="$VHW$1:$VHW$1048576" dn="Z_C1184D98_DAA4_4AA2_8410_4667F00D7282_.wvu.Cols" sId="2"/>
    <undo index="114" exp="area" ref3D="1" dr="$UYA$1:$UYA$1048576" dn="Z_C1184D98_DAA4_4AA2_8410_4667F00D7282_.wvu.Cols" sId="2"/>
    <undo index="112" exp="area" ref3D="1" dr="$UOE$1:$UOE$1048576" dn="Z_C1184D98_DAA4_4AA2_8410_4667F00D7282_.wvu.Cols" sId="2"/>
    <undo index="110" exp="area" ref3D="1" dr="$UEI$1:$UEI$1048576" dn="Z_C1184D98_DAA4_4AA2_8410_4667F00D7282_.wvu.Cols" sId="2"/>
    <undo index="108" exp="area" ref3D="1" dr="$TUM$1:$TUM$1048576" dn="Z_C1184D98_DAA4_4AA2_8410_4667F00D7282_.wvu.Cols" sId="2"/>
    <undo index="106" exp="area" ref3D="1" dr="$TKQ$1:$TKQ$1048576" dn="Z_C1184D98_DAA4_4AA2_8410_4667F00D7282_.wvu.Cols" sId="2"/>
    <undo index="104" exp="area" ref3D="1" dr="$TAU$1:$TAU$1048576" dn="Z_C1184D98_DAA4_4AA2_8410_4667F00D7282_.wvu.Cols" sId="2"/>
    <undo index="102" exp="area" ref3D="1" dr="$SQY$1:$SQY$1048576" dn="Z_C1184D98_DAA4_4AA2_8410_4667F00D7282_.wvu.Cols" sId="2"/>
    <undo index="100" exp="area" ref3D="1" dr="$SHC$1:$SHC$1048576" dn="Z_C1184D98_DAA4_4AA2_8410_4667F00D7282_.wvu.Cols" sId="2"/>
    <undo index="98" exp="area" ref3D="1" dr="$RXG$1:$RXG$1048576" dn="Z_C1184D98_DAA4_4AA2_8410_4667F00D7282_.wvu.Cols" sId="2"/>
    <undo index="96" exp="area" ref3D="1" dr="$RNK$1:$RNK$1048576" dn="Z_C1184D98_DAA4_4AA2_8410_4667F00D7282_.wvu.Cols" sId="2"/>
    <undo index="94" exp="area" ref3D="1" dr="$RDO$1:$RDO$1048576" dn="Z_C1184D98_DAA4_4AA2_8410_4667F00D7282_.wvu.Cols" sId="2"/>
    <undo index="92" exp="area" ref3D="1" dr="$QTS$1:$QTS$1048576" dn="Z_C1184D98_DAA4_4AA2_8410_4667F00D7282_.wvu.Cols" sId="2"/>
    <undo index="90" exp="area" ref3D="1" dr="$QJW$1:$QJW$1048576" dn="Z_C1184D98_DAA4_4AA2_8410_4667F00D7282_.wvu.Cols" sId="2"/>
    <undo index="88" exp="area" ref3D="1" dr="$QAA$1:$QAA$1048576" dn="Z_C1184D98_DAA4_4AA2_8410_4667F00D7282_.wvu.Cols" sId="2"/>
    <undo index="86" exp="area" ref3D="1" dr="$PQE$1:$PQE$1048576" dn="Z_C1184D98_DAA4_4AA2_8410_4667F00D7282_.wvu.Cols" sId="2"/>
    <undo index="84" exp="area" ref3D="1" dr="$PGI$1:$PGI$1048576" dn="Z_C1184D98_DAA4_4AA2_8410_4667F00D7282_.wvu.Cols" sId="2"/>
    <undo index="82" exp="area" ref3D="1" dr="$OWM$1:$OWM$1048576" dn="Z_C1184D98_DAA4_4AA2_8410_4667F00D7282_.wvu.Cols" sId="2"/>
    <undo index="80" exp="area" ref3D="1" dr="$OMQ$1:$OMQ$1048576" dn="Z_C1184D98_DAA4_4AA2_8410_4667F00D7282_.wvu.Cols" sId="2"/>
    <undo index="78" exp="area" ref3D="1" dr="$OCU$1:$OCU$1048576" dn="Z_C1184D98_DAA4_4AA2_8410_4667F00D7282_.wvu.Cols" sId="2"/>
    <undo index="76" exp="area" ref3D="1" dr="$NSY$1:$NSY$1048576" dn="Z_C1184D98_DAA4_4AA2_8410_4667F00D7282_.wvu.Cols" sId="2"/>
    <undo index="74" exp="area" ref3D="1" dr="$NJC$1:$NJC$1048576" dn="Z_C1184D98_DAA4_4AA2_8410_4667F00D7282_.wvu.Cols" sId="2"/>
    <undo index="72" exp="area" ref3D="1" dr="$MZG$1:$MZG$1048576" dn="Z_C1184D98_DAA4_4AA2_8410_4667F00D7282_.wvu.Cols" sId="2"/>
    <undo index="70" exp="area" ref3D="1" dr="$MPK$1:$MPK$1048576" dn="Z_C1184D98_DAA4_4AA2_8410_4667F00D7282_.wvu.Cols" sId="2"/>
    <undo index="68" exp="area" ref3D="1" dr="$MFO$1:$MFO$1048576" dn="Z_C1184D98_DAA4_4AA2_8410_4667F00D7282_.wvu.Cols" sId="2"/>
    <undo index="66" exp="area" ref3D="1" dr="$LVS$1:$LVS$1048576" dn="Z_C1184D98_DAA4_4AA2_8410_4667F00D7282_.wvu.Cols" sId="2"/>
    <undo index="64" exp="area" ref3D="1" dr="$LLW$1:$LLW$1048576" dn="Z_C1184D98_DAA4_4AA2_8410_4667F00D7282_.wvu.Cols" sId="2"/>
    <undo index="62" exp="area" ref3D="1" dr="$LCA$1:$LCA$1048576" dn="Z_C1184D98_DAA4_4AA2_8410_4667F00D7282_.wvu.Cols" sId="2"/>
    <undo index="60" exp="area" ref3D="1" dr="$KSE$1:$KSE$1048576" dn="Z_C1184D98_DAA4_4AA2_8410_4667F00D7282_.wvu.Cols" sId="2"/>
    <undo index="58" exp="area" ref3D="1" dr="$KII$1:$KII$1048576" dn="Z_C1184D98_DAA4_4AA2_8410_4667F00D7282_.wvu.Cols" sId="2"/>
    <undo index="56" exp="area" ref3D="1" dr="$JYM$1:$JYM$1048576" dn="Z_C1184D98_DAA4_4AA2_8410_4667F00D7282_.wvu.Cols" sId="2"/>
    <undo index="54" exp="area" ref3D="1" dr="$JOQ$1:$JOQ$1048576" dn="Z_C1184D98_DAA4_4AA2_8410_4667F00D7282_.wvu.Cols" sId="2"/>
    <undo index="52" exp="area" ref3D="1" dr="$JEU$1:$JEU$1048576" dn="Z_C1184D98_DAA4_4AA2_8410_4667F00D7282_.wvu.Cols" sId="2"/>
    <undo index="50" exp="area" ref3D="1" dr="$IUY$1:$IUY$1048576" dn="Z_C1184D98_DAA4_4AA2_8410_4667F00D7282_.wvu.Cols" sId="2"/>
    <undo index="48" exp="area" ref3D="1" dr="$ILC$1:$ILC$1048576" dn="Z_C1184D98_DAA4_4AA2_8410_4667F00D7282_.wvu.Cols" sId="2"/>
    <undo index="46" exp="area" ref3D="1" dr="$IBG$1:$IBG$1048576" dn="Z_C1184D98_DAA4_4AA2_8410_4667F00D7282_.wvu.Cols" sId="2"/>
    <undo index="44" exp="area" ref3D="1" dr="$HRK$1:$HRK$1048576" dn="Z_C1184D98_DAA4_4AA2_8410_4667F00D7282_.wvu.Cols" sId="2"/>
    <undo index="42" exp="area" ref3D="1" dr="$HHO$1:$HHO$1048576" dn="Z_C1184D98_DAA4_4AA2_8410_4667F00D7282_.wvu.Cols" sId="2"/>
    <undo index="40" exp="area" ref3D="1" dr="$GXS$1:$GXS$1048576" dn="Z_C1184D98_DAA4_4AA2_8410_4667F00D7282_.wvu.Cols" sId="2"/>
    <undo index="38" exp="area" ref3D="1" dr="$GNW$1:$GNW$1048576" dn="Z_C1184D98_DAA4_4AA2_8410_4667F00D7282_.wvu.Cols" sId="2"/>
    <undo index="36" exp="area" ref3D="1" dr="$GEA$1:$GEA$1048576" dn="Z_C1184D98_DAA4_4AA2_8410_4667F00D7282_.wvu.Cols" sId="2"/>
    <undo index="34" exp="area" ref3D="1" dr="$FUE$1:$FUE$1048576" dn="Z_C1184D98_DAA4_4AA2_8410_4667F00D7282_.wvu.Cols" sId="2"/>
    <undo index="32" exp="area" ref3D="1" dr="$FKI$1:$FKI$1048576" dn="Z_C1184D98_DAA4_4AA2_8410_4667F00D7282_.wvu.Cols" sId="2"/>
    <undo index="30" exp="area" ref3D="1" dr="$FAM$1:$FAM$1048576" dn="Z_C1184D98_DAA4_4AA2_8410_4667F00D7282_.wvu.Cols" sId="2"/>
    <undo index="28" exp="area" ref3D="1" dr="$EQQ$1:$EQQ$1048576" dn="Z_C1184D98_DAA4_4AA2_8410_4667F00D7282_.wvu.Cols" sId="2"/>
    <undo index="26" exp="area" ref3D="1" dr="$EGU$1:$EGU$1048576" dn="Z_C1184D98_DAA4_4AA2_8410_4667F00D7282_.wvu.Cols" sId="2"/>
    <undo index="24" exp="area" ref3D="1" dr="$DWY$1:$DWY$1048576" dn="Z_C1184D98_DAA4_4AA2_8410_4667F00D7282_.wvu.Cols" sId="2"/>
    <undo index="22" exp="area" ref3D="1" dr="$DNC$1:$DNC$1048576" dn="Z_C1184D98_DAA4_4AA2_8410_4667F00D7282_.wvu.Cols" sId="2"/>
    <undo index="20" exp="area" ref3D="1" dr="$DDG$1:$DDG$1048576" dn="Z_C1184D98_DAA4_4AA2_8410_4667F00D7282_.wvu.Cols" sId="2"/>
    <undo index="18" exp="area" ref3D="1" dr="$CTK$1:$CTK$1048576" dn="Z_C1184D98_DAA4_4AA2_8410_4667F00D7282_.wvu.Cols" sId="2"/>
    <undo index="16" exp="area" ref3D="1" dr="$CJO$1:$CJO$1048576" dn="Z_C1184D98_DAA4_4AA2_8410_4667F00D7282_.wvu.Cols" sId="2"/>
    <undo index="14" exp="area" ref3D="1" dr="$BZS$1:$BZS$1048576" dn="Z_C1184D98_DAA4_4AA2_8410_4667F00D7282_.wvu.Cols" sId="2"/>
    <undo index="12" exp="area" ref3D="1" dr="$BPW$1:$BPW$1048576" dn="Z_C1184D98_DAA4_4AA2_8410_4667F00D7282_.wvu.Cols" sId="2"/>
    <undo index="10" exp="area" ref3D="1" dr="$BGA$1:$BGA$1048576" dn="Z_C1184D98_DAA4_4AA2_8410_4667F00D7282_.wvu.Cols" sId="2"/>
    <undo index="8" exp="area" ref3D="1" dr="$AWE$1:$AWE$1048576" dn="Z_C1184D98_DAA4_4AA2_8410_4667F00D7282_.wvu.Cols" sId="2"/>
    <undo index="6" exp="area" ref3D="1" dr="$AMI$1:$AMI$1048576" dn="Z_C1184D98_DAA4_4AA2_8410_4667F00D7282_.wvu.Cols" sId="2"/>
    <undo index="4" exp="area" ref3D="1" dr="$ACM$1:$ACM$1048576" dn="Z_C1184D98_DAA4_4AA2_8410_4667F00D7282_.wvu.Cols" sId="2"/>
    <undo index="2" exp="area" ref3D="1" dr="$SQ$1:$SQ$1048576" dn="Z_C1184D98_DAA4_4AA2_8410_4667F00D7282_.wvu.Cols" sId="2"/>
    <undo index="1" exp="area" ref3D="1" dr="$IU$1:$IU$1048576" dn="Z_C1184D98_DAA4_4AA2_8410_4667F00D7282_.wvu.Cols" sId="2"/>
    <undo index="124" exp="area" ref3D="1" dr="$WVG$1:$WVG$1048576" dn="Z_9CD627F8_7877_4332_93AD_58BF935D9C16_.wvu.Cols" sId="2"/>
    <undo index="122" exp="area" ref3D="1" dr="$WLK$1:$WLK$1048576" dn="Z_9CD627F8_7877_4332_93AD_58BF935D9C16_.wvu.Cols" sId="2"/>
    <undo index="120" exp="area" ref3D="1" dr="$WBO$1:$WBO$1048576" dn="Z_9CD627F8_7877_4332_93AD_58BF935D9C16_.wvu.Cols" sId="2"/>
    <undo index="118" exp="area" ref3D="1" dr="$VRS$1:$VRS$1048576" dn="Z_9CD627F8_7877_4332_93AD_58BF935D9C16_.wvu.Cols" sId="2"/>
    <undo index="116" exp="area" ref3D="1" dr="$VHW$1:$VHW$1048576" dn="Z_9CD627F8_7877_4332_93AD_58BF935D9C16_.wvu.Cols" sId="2"/>
    <undo index="114" exp="area" ref3D="1" dr="$UYA$1:$UYA$1048576" dn="Z_9CD627F8_7877_4332_93AD_58BF935D9C16_.wvu.Cols" sId="2"/>
    <undo index="112" exp="area" ref3D="1" dr="$UOE$1:$UOE$1048576" dn="Z_9CD627F8_7877_4332_93AD_58BF935D9C16_.wvu.Cols" sId="2"/>
    <undo index="110" exp="area" ref3D="1" dr="$UEI$1:$UEI$1048576" dn="Z_9CD627F8_7877_4332_93AD_58BF935D9C16_.wvu.Cols" sId="2"/>
    <undo index="108" exp="area" ref3D="1" dr="$TUM$1:$TUM$1048576" dn="Z_9CD627F8_7877_4332_93AD_58BF935D9C16_.wvu.Cols" sId="2"/>
    <undo index="106" exp="area" ref3D="1" dr="$TKQ$1:$TKQ$1048576" dn="Z_9CD627F8_7877_4332_93AD_58BF935D9C16_.wvu.Cols" sId="2"/>
    <undo index="104" exp="area" ref3D="1" dr="$TAU$1:$TAU$1048576" dn="Z_9CD627F8_7877_4332_93AD_58BF935D9C16_.wvu.Cols" sId="2"/>
    <undo index="102" exp="area" ref3D="1" dr="$SQY$1:$SQY$1048576" dn="Z_9CD627F8_7877_4332_93AD_58BF935D9C16_.wvu.Cols" sId="2"/>
    <undo index="100" exp="area" ref3D="1" dr="$SHC$1:$SHC$1048576" dn="Z_9CD627F8_7877_4332_93AD_58BF935D9C16_.wvu.Cols" sId="2"/>
    <undo index="98" exp="area" ref3D="1" dr="$RXG$1:$RXG$1048576" dn="Z_9CD627F8_7877_4332_93AD_58BF935D9C16_.wvu.Cols" sId="2"/>
    <undo index="96" exp="area" ref3D="1" dr="$RNK$1:$RNK$1048576" dn="Z_9CD627F8_7877_4332_93AD_58BF935D9C16_.wvu.Cols" sId="2"/>
    <undo index="94" exp="area" ref3D="1" dr="$RDO$1:$RDO$1048576" dn="Z_9CD627F8_7877_4332_93AD_58BF935D9C16_.wvu.Cols" sId="2"/>
    <undo index="92" exp="area" ref3D="1" dr="$QTS$1:$QTS$1048576" dn="Z_9CD627F8_7877_4332_93AD_58BF935D9C16_.wvu.Cols" sId="2"/>
    <undo index="90" exp="area" ref3D="1" dr="$QJW$1:$QJW$1048576" dn="Z_9CD627F8_7877_4332_93AD_58BF935D9C16_.wvu.Cols" sId="2"/>
    <undo index="88" exp="area" ref3D="1" dr="$QAA$1:$QAA$1048576" dn="Z_9CD627F8_7877_4332_93AD_58BF935D9C16_.wvu.Cols" sId="2"/>
    <undo index="86" exp="area" ref3D="1" dr="$PQE$1:$PQE$1048576" dn="Z_9CD627F8_7877_4332_93AD_58BF935D9C16_.wvu.Cols" sId="2"/>
    <undo index="84" exp="area" ref3D="1" dr="$PGI$1:$PGI$1048576" dn="Z_9CD627F8_7877_4332_93AD_58BF935D9C16_.wvu.Cols" sId="2"/>
    <undo index="82" exp="area" ref3D="1" dr="$OWM$1:$OWM$1048576" dn="Z_9CD627F8_7877_4332_93AD_58BF935D9C16_.wvu.Cols" sId="2"/>
    <undo index="80" exp="area" ref3D="1" dr="$OMQ$1:$OMQ$1048576" dn="Z_9CD627F8_7877_4332_93AD_58BF935D9C16_.wvu.Cols" sId="2"/>
    <undo index="78" exp="area" ref3D="1" dr="$OCU$1:$OCU$1048576" dn="Z_9CD627F8_7877_4332_93AD_58BF935D9C16_.wvu.Cols" sId="2"/>
    <undo index="76" exp="area" ref3D="1" dr="$NSY$1:$NSY$1048576" dn="Z_9CD627F8_7877_4332_93AD_58BF935D9C16_.wvu.Cols" sId="2"/>
    <undo index="74" exp="area" ref3D="1" dr="$NJC$1:$NJC$1048576" dn="Z_9CD627F8_7877_4332_93AD_58BF935D9C16_.wvu.Cols" sId="2"/>
    <undo index="72" exp="area" ref3D="1" dr="$MZG$1:$MZG$1048576" dn="Z_9CD627F8_7877_4332_93AD_58BF935D9C16_.wvu.Cols" sId="2"/>
    <undo index="70" exp="area" ref3D="1" dr="$MPK$1:$MPK$1048576" dn="Z_9CD627F8_7877_4332_93AD_58BF935D9C16_.wvu.Cols" sId="2"/>
    <undo index="68" exp="area" ref3D="1" dr="$MFO$1:$MFO$1048576" dn="Z_9CD627F8_7877_4332_93AD_58BF935D9C16_.wvu.Cols" sId="2"/>
    <undo index="66" exp="area" ref3D="1" dr="$LVS$1:$LVS$1048576" dn="Z_9CD627F8_7877_4332_93AD_58BF935D9C16_.wvu.Cols" sId="2"/>
    <undo index="64" exp="area" ref3D="1" dr="$LLW$1:$LLW$1048576" dn="Z_9CD627F8_7877_4332_93AD_58BF935D9C16_.wvu.Cols" sId="2"/>
    <undo index="62" exp="area" ref3D="1" dr="$LCA$1:$LCA$1048576" dn="Z_9CD627F8_7877_4332_93AD_58BF935D9C16_.wvu.Cols" sId="2"/>
    <undo index="60" exp="area" ref3D="1" dr="$KSE$1:$KSE$1048576" dn="Z_9CD627F8_7877_4332_93AD_58BF935D9C16_.wvu.Cols" sId="2"/>
    <undo index="58" exp="area" ref3D="1" dr="$KII$1:$KII$1048576" dn="Z_9CD627F8_7877_4332_93AD_58BF935D9C16_.wvu.Cols" sId="2"/>
    <undo index="56" exp="area" ref3D="1" dr="$JYM$1:$JYM$1048576" dn="Z_9CD627F8_7877_4332_93AD_58BF935D9C16_.wvu.Cols" sId="2"/>
    <undo index="54" exp="area" ref3D="1" dr="$JOQ$1:$JOQ$1048576" dn="Z_9CD627F8_7877_4332_93AD_58BF935D9C16_.wvu.Cols" sId="2"/>
    <undo index="52" exp="area" ref3D="1" dr="$JEU$1:$JEU$1048576" dn="Z_9CD627F8_7877_4332_93AD_58BF935D9C16_.wvu.Cols" sId="2"/>
    <undo index="50" exp="area" ref3D="1" dr="$IUY$1:$IUY$1048576" dn="Z_9CD627F8_7877_4332_93AD_58BF935D9C16_.wvu.Cols" sId="2"/>
    <undo index="48" exp="area" ref3D="1" dr="$ILC$1:$ILC$1048576" dn="Z_9CD627F8_7877_4332_93AD_58BF935D9C16_.wvu.Cols" sId="2"/>
    <undo index="46" exp="area" ref3D="1" dr="$IBG$1:$IBG$1048576" dn="Z_9CD627F8_7877_4332_93AD_58BF935D9C16_.wvu.Cols" sId="2"/>
    <undo index="44" exp="area" ref3D="1" dr="$HRK$1:$HRK$1048576" dn="Z_9CD627F8_7877_4332_93AD_58BF935D9C16_.wvu.Cols" sId="2"/>
    <undo index="42" exp="area" ref3D="1" dr="$HHO$1:$HHO$1048576" dn="Z_9CD627F8_7877_4332_93AD_58BF935D9C16_.wvu.Cols" sId="2"/>
    <undo index="40" exp="area" ref3D="1" dr="$GXS$1:$GXS$1048576" dn="Z_9CD627F8_7877_4332_93AD_58BF935D9C16_.wvu.Cols" sId="2"/>
    <undo index="38" exp="area" ref3D="1" dr="$GNW$1:$GNW$1048576" dn="Z_9CD627F8_7877_4332_93AD_58BF935D9C16_.wvu.Cols" sId="2"/>
    <undo index="36" exp="area" ref3D="1" dr="$GEA$1:$GEA$1048576" dn="Z_9CD627F8_7877_4332_93AD_58BF935D9C16_.wvu.Cols" sId="2"/>
    <undo index="34" exp="area" ref3D="1" dr="$FUE$1:$FUE$1048576" dn="Z_9CD627F8_7877_4332_93AD_58BF935D9C16_.wvu.Cols" sId="2"/>
    <undo index="32" exp="area" ref3D="1" dr="$FKI$1:$FKI$1048576" dn="Z_9CD627F8_7877_4332_93AD_58BF935D9C16_.wvu.Cols" sId="2"/>
    <undo index="30" exp="area" ref3D="1" dr="$FAM$1:$FAM$1048576" dn="Z_9CD627F8_7877_4332_93AD_58BF935D9C16_.wvu.Cols" sId="2"/>
    <undo index="28" exp="area" ref3D="1" dr="$EQQ$1:$EQQ$1048576" dn="Z_9CD627F8_7877_4332_93AD_58BF935D9C16_.wvu.Cols" sId="2"/>
    <undo index="26" exp="area" ref3D="1" dr="$EGU$1:$EGU$1048576" dn="Z_9CD627F8_7877_4332_93AD_58BF935D9C16_.wvu.Cols" sId="2"/>
    <undo index="24" exp="area" ref3D="1" dr="$DWY$1:$DWY$1048576" dn="Z_9CD627F8_7877_4332_93AD_58BF935D9C16_.wvu.Cols" sId="2"/>
    <undo index="22" exp="area" ref3D="1" dr="$DNC$1:$DNC$1048576" dn="Z_9CD627F8_7877_4332_93AD_58BF935D9C16_.wvu.Cols" sId="2"/>
    <undo index="20" exp="area" ref3D="1" dr="$DDG$1:$DDG$1048576" dn="Z_9CD627F8_7877_4332_93AD_58BF935D9C16_.wvu.Cols" sId="2"/>
    <undo index="18" exp="area" ref3D="1" dr="$CTK$1:$CTK$1048576" dn="Z_9CD627F8_7877_4332_93AD_58BF935D9C16_.wvu.Cols" sId="2"/>
    <undo index="16" exp="area" ref3D="1" dr="$CJO$1:$CJO$1048576" dn="Z_9CD627F8_7877_4332_93AD_58BF935D9C16_.wvu.Cols" sId="2"/>
    <undo index="14" exp="area" ref3D="1" dr="$BZS$1:$BZS$1048576" dn="Z_9CD627F8_7877_4332_93AD_58BF935D9C16_.wvu.Cols" sId="2"/>
    <undo index="12" exp="area" ref3D="1" dr="$BPW$1:$BPW$1048576" dn="Z_9CD627F8_7877_4332_93AD_58BF935D9C16_.wvu.Cols" sId="2"/>
    <undo index="10" exp="area" ref3D="1" dr="$BGA$1:$BGA$1048576" dn="Z_9CD627F8_7877_4332_93AD_58BF935D9C16_.wvu.Cols" sId="2"/>
    <undo index="8" exp="area" ref3D="1" dr="$AWE$1:$AWE$1048576" dn="Z_9CD627F8_7877_4332_93AD_58BF935D9C16_.wvu.Cols" sId="2"/>
    <undo index="6" exp="area" ref3D="1" dr="$AMI$1:$AMI$1048576" dn="Z_9CD627F8_7877_4332_93AD_58BF935D9C16_.wvu.Cols" sId="2"/>
    <undo index="4" exp="area" ref3D="1" dr="$ACM$1:$ACM$1048576" dn="Z_9CD627F8_7877_4332_93AD_58BF935D9C16_.wvu.Cols" sId="2"/>
    <undo index="2" exp="area" ref3D="1" dr="$SQ$1:$SQ$1048576" dn="Z_9CD627F8_7877_4332_93AD_58BF935D9C16_.wvu.Cols" sId="2"/>
    <undo index="1" exp="area" ref3D="1" dr="$IU$1:$IU$1048576" dn="Z_9CD627F8_7877_4332_93AD_58BF935D9C16_.wvu.Cols" sId="2"/>
    <undo index="124" exp="area" ref3D="1" dr="$WVG$1:$WVG$1048576" dn="Z_848D8915_EF00_4A47_8C65_1785E3EADCCB_.wvu.Cols" sId="2"/>
    <undo index="122" exp="area" ref3D="1" dr="$WLK$1:$WLK$1048576" dn="Z_848D8915_EF00_4A47_8C65_1785E3EADCCB_.wvu.Cols" sId="2"/>
    <undo index="120" exp="area" ref3D="1" dr="$WBO$1:$WBO$1048576" dn="Z_848D8915_EF00_4A47_8C65_1785E3EADCCB_.wvu.Cols" sId="2"/>
    <undo index="118" exp="area" ref3D="1" dr="$VRS$1:$VRS$1048576" dn="Z_848D8915_EF00_4A47_8C65_1785E3EADCCB_.wvu.Cols" sId="2"/>
    <undo index="116" exp="area" ref3D="1" dr="$VHW$1:$VHW$1048576" dn="Z_848D8915_EF00_4A47_8C65_1785E3EADCCB_.wvu.Cols" sId="2"/>
    <undo index="114" exp="area" ref3D="1" dr="$UYA$1:$UYA$1048576" dn="Z_848D8915_EF00_4A47_8C65_1785E3EADCCB_.wvu.Cols" sId="2"/>
    <undo index="112" exp="area" ref3D="1" dr="$UOE$1:$UOE$1048576" dn="Z_848D8915_EF00_4A47_8C65_1785E3EADCCB_.wvu.Cols" sId="2"/>
    <undo index="110" exp="area" ref3D="1" dr="$UEI$1:$UEI$1048576" dn="Z_848D8915_EF00_4A47_8C65_1785E3EADCCB_.wvu.Cols" sId="2"/>
    <undo index="108" exp="area" ref3D="1" dr="$TUM$1:$TUM$1048576" dn="Z_848D8915_EF00_4A47_8C65_1785E3EADCCB_.wvu.Cols" sId="2"/>
    <undo index="106" exp="area" ref3D="1" dr="$TKQ$1:$TKQ$1048576" dn="Z_848D8915_EF00_4A47_8C65_1785E3EADCCB_.wvu.Cols" sId="2"/>
    <undo index="104" exp="area" ref3D="1" dr="$TAU$1:$TAU$1048576" dn="Z_848D8915_EF00_4A47_8C65_1785E3EADCCB_.wvu.Cols" sId="2"/>
    <undo index="102" exp="area" ref3D="1" dr="$SQY$1:$SQY$1048576" dn="Z_848D8915_EF00_4A47_8C65_1785E3EADCCB_.wvu.Cols" sId="2"/>
    <undo index="100" exp="area" ref3D="1" dr="$SHC$1:$SHC$1048576" dn="Z_848D8915_EF00_4A47_8C65_1785E3EADCCB_.wvu.Cols" sId="2"/>
    <undo index="98" exp="area" ref3D="1" dr="$RXG$1:$RXG$1048576" dn="Z_848D8915_EF00_4A47_8C65_1785E3EADCCB_.wvu.Cols" sId="2"/>
    <undo index="96" exp="area" ref3D="1" dr="$RNK$1:$RNK$1048576" dn="Z_848D8915_EF00_4A47_8C65_1785E3EADCCB_.wvu.Cols" sId="2"/>
    <undo index="94" exp="area" ref3D="1" dr="$RDO$1:$RDO$1048576" dn="Z_848D8915_EF00_4A47_8C65_1785E3EADCCB_.wvu.Cols" sId="2"/>
    <undo index="92" exp="area" ref3D="1" dr="$QTS$1:$QTS$1048576" dn="Z_848D8915_EF00_4A47_8C65_1785E3EADCCB_.wvu.Cols" sId="2"/>
    <undo index="90" exp="area" ref3D="1" dr="$QJW$1:$QJW$1048576" dn="Z_848D8915_EF00_4A47_8C65_1785E3EADCCB_.wvu.Cols" sId="2"/>
    <undo index="88" exp="area" ref3D="1" dr="$QAA$1:$QAA$1048576" dn="Z_848D8915_EF00_4A47_8C65_1785E3EADCCB_.wvu.Cols" sId="2"/>
    <undo index="86" exp="area" ref3D="1" dr="$PQE$1:$PQE$1048576" dn="Z_848D8915_EF00_4A47_8C65_1785E3EADCCB_.wvu.Cols" sId="2"/>
    <undo index="84" exp="area" ref3D="1" dr="$PGI$1:$PGI$1048576" dn="Z_848D8915_EF00_4A47_8C65_1785E3EADCCB_.wvu.Cols" sId="2"/>
    <undo index="82" exp="area" ref3D="1" dr="$OWM$1:$OWM$1048576" dn="Z_848D8915_EF00_4A47_8C65_1785E3EADCCB_.wvu.Cols" sId="2"/>
    <undo index="80" exp="area" ref3D="1" dr="$OMQ$1:$OMQ$1048576" dn="Z_848D8915_EF00_4A47_8C65_1785E3EADCCB_.wvu.Cols" sId="2"/>
    <undo index="78" exp="area" ref3D="1" dr="$OCU$1:$OCU$1048576" dn="Z_848D8915_EF00_4A47_8C65_1785E3EADCCB_.wvu.Cols" sId="2"/>
    <undo index="76" exp="area" ref3D="1" dr="$NSY$1:$NSY$1048576" dn="Z_848D8915_EF00_4A47_8C65_1785E3EADCCB_.wvu.Cols" sId="2"/>
    <undo index="74" exp="area" ref3D="1" dr="$NJC$1:$NJC$1048576" dn="Z_848D8915_EF00_4A47_8C65_1785E3EADCCB_.wvu.Cols" sId="2"/>
    <undo index="72" exp="area" ref3D="1" dr="$MZG$1:$MZG$1048576" dn="Z_848D8915_EF00_4A47_8C65_1785E3EADCCB_.wvu.Cols" sId="2"/>
    <undo index="70" exp="area" ref3D="1" dr="$MPK$1:$MPK$1048576" dn="Z_848D8915_EF00_4A47_8C65_1785E3EADCCB_.wvu.Cols" sId="2"/>
    <undo index="68" exp="area" ref3D="1" dr="$MFO$1:$MFO$1048576" dn="Z_848D8915_EF00_4A47_8C65_1785E3EADCCB_.wvu.Cols" sId="2"/>
    <undo index="66" exp="area" ref3D="1" dr="$LVS$1:$LVS$1048576" dn="Z_848D8915_EF00_4A47_8C65_1785E3EADCCB_.wvu.Cols" sId="2"/>
    <undo index="64" exp="area" ref3D="1" dr="$LLW$1:$LLW$1048576" dn="Z_848D8915_EF00_4A47_8C65_1785E3EADCCB_.wvu.Cols" sId="2"/>
    <undo index="62" exp="area" ref3D="1" dr="$LCA$1:$LCA$1048576" dn="Z_848D8915_EF00_4A47_8C65_1785E3EADCCB_.wvu.Cols" sId="2"/>
    <undo index="60" exp="area" ref3D="1" dr="$KSE$1:$KSE$1048576" dn="Z_848D8915_EF00_4A47_8C65_1785E3EADCCB_.wvu.Cols" sId="2"/>
    <undo index="58" exp="area" ref3D="1" dr="$KII$1:$KII$1048576" dn="Z_848D8915_EF00_4A47_8C65_1785E3EADCCB_.wvu.Cols" sId="2"/>
    <undo index="56" exp="area" ref3D="1" dr="$JYM$1:$JYM$1048576" dn="Z_848D8915_EF00_4A47_8C65_1785E3EADCCB_.wvu.Cols" sId="2"/>
    <undo index="54" exp="area" ref3D="1" dr="$JOQ$1:$JOQ$1048576" dn="Z_848D8915_EF00_4A47_8C65_1785E3EADCCB_.wvu.Cols" sId="2"/>
    <undo index="52" exp="area" ref3D="1" dr="$JEU$1:$JEU$1048576" dn="Z_848D8915_EF00_4A47_8C65_1785E3EADCCB_.wvu.Cols" sId="2"/>
    <undo index="50" exp="area" ref3D="1" dr="$IUY$1:$IUY$1048576" dn="Z_848D8915_EF00_4A47_8C65_1785E3EADCCB_.wvu.Cols" sId="2"/>
    <undo index="48" exp="area" ref3D="1" dr="$ILC$1:$ILC$1048576" dn="Z_848D8915_EF00_4A47_8C65_1785E3EADCCB_.wvu.Cols" sId="2"/>
    <undo index="46" exp="area" ref3D="1" dr="$IBG$1:$IBG$1048576" dn="Z_848D8915_EF00_4A47_8C65_1785E3EADCCB_.wvu.Cols" sId="2"/>
    <undo index="44" exp="area" ref3D="1" dr="$HRK$1:$HRK$1048576" dn="Z_848D8915_EF00_4A47_8C65_1785E3EADCCB_.wvu.Cols" sId="2"/>
    <undo index="42" exp="area" ref3D="1" dr="$HHO$1:$HHO$1048576" dn="Z_848D8915_EF00_4A47_8C65_1785E3EADCCB_.wvu.Cols" sId="2"/>
    <undo index="40" exp="area" ref3D="1" dr="$GXS$1:$GXS$1048576" dn="Z_848D8915_EF00_4A47_8C65_1785E3EADCCB_.wvu.Cols" sId="2"/>
    <undo index="38" exp="area" ref3D="1" dr="$GNW$1:$GNW$1048576" dn="Z_848D8915_EF00_4A47_8C65_1785E3EADCCB_.wvu.Cols" sId="2"/>
    <undo index="36" exp="area" ref3D="1" dr="$GEA$1:$GEA$1048576" dn="Z_848D8915_EF00_4A47_8C65_1785E3EADCCB_.wvu.Cols" sId="2"/>
    <undo index="34" exp="area" ref3D="1" dr="$FUE$1:$FUE$1048576" dn="Z_848D8915_EF00_4A47_8C65_1785E3EADCCB_.wvu.Cols" sId="2"/>
    <undo index="32" exp="area" ref3D="1" dr="$FKI$1:$FKI$1048576" dn="Z_848D8915_EF00_4A47_8C65_1785E3EADCCB_.wvu.Cols" sId="2"/>
    <undo index="30" exp="area" ref3D="1" dr="$FAM$1:$FAM$1048576" dn="Z_848D8915_EF00_4A47_8C65_1785E3EADCCB_.wvu.Cols" sId="2"/>
    <undo index="28" exp="area" ref3D="1" dr="$EQQ$1:$EQQ$1048576" dn="Z_848D8915_EF00_4A47_8C65_1785E3EADCCB_.wvu.Cols" sId="2"/>
    <undo index="26" exp="area" ref3D="1" dr="$EGU$1:$EGU$1048576" dn="Z_848D8915_EF00_4A47_8C65_1785E3EADCCB_.wvu.Cols" sId="2"/>
    <undo index="24" exp="area" ref3D="1" dr="$DWY$1:$DWY$1048576" dn="Z_848D8915_EF00_4A47_8C65_1785E3EADCCB_.wvu.Cols" sId="2"/>
    <undo index="22" exp="area" ref3D="1" dr="$DNC$1:$DNC$1048576" dn="Z_848D8915_EF00_4A47_8C65_1785E3EADCCB_.wvu.Cols" sId="2"/>
    <undo index="20" exp="area" ref3D="1" dr="$DDG$1:$DDG$1048576" dn="Z_848D8915_EF00_4A47_8C65_1785E3EADCCB_.wvu.Cols" sId="2"/>
    <undo index="18" exp="area" ref3D="1" dr="$CTK$1:$CTK$1048576" dn="Z_848D8915_EF00_4A47_8C65_1785E3EADCCB_.wvu.Cols" sId="2"/>
    <undo index="16" exp="area" ref3D="1" dr="$CJO$1:$CJO$1048576" dn="Z_848D8915_EF00_4A47_8C65_1785E3EADCCB_.wvu.Cols" sId="2"/>
    <undo index="14" exp="area" ref3D="1" dr="$BZS$1:$BZS$1048576" dn="Z_848D8915_EF00_4A47_8C65_1785E3EADCCB_.wvu.Cols" sId="2"/>
    <undo index="12" exp="area" ref3D="1" dr="$BPW$1:$BPW$1048576" dn="Z_848D8915_EF00_4A47_8C65_1785E3EADCCB_.wvu.Cols" sId="2"/>
    <undo index="10" exp="area" ref3D="1" dr="$BGA$1:$BGA$1048576" dn="Z_848D8915_EF00_4A47_8C65_1785E3EADCCB_.wvu.Cols" sId="2"/>
    <undo index="8" exp="area" ref3D="1" dr="$AWE$1:$AWE$1048576" dn="Z_848D8915_EF00_4A47_8C65_1785E3EADCCB_.wvu.Cols" sId="2"/>
    <undo index="6" exp="area" ref3D="1" dr="$AMI$1:$AMI$1048576" dn="Z_848D8915_EF00_4A47_8C65_1785E3EADCCB_.wvu.Cols" sId="2"/>
    <undo index="4" exp="area" ref3D="1" dr="$ACM$1:$ACM$1048576" dn="Z_848D8915_EF00_4A47_8C65_1785E3EADCCB_.wvu.Cols" sId="2"/>
    <undo index="2" exp="area" ref3D="1" dr="$SQ$1:$SQ$1048576" dn="Z_848D8915_EF00_4A47_8C65_1785E3EADCCB_.wvu.Cols" sId="2"/>
    <undo index="1" exp="area" ref3D="1" dr="$IU$1:$IU$1048576" dn="Z_848D8915_EF00_4A47_8C65_1785E3EADCCB_.wvu.Cols" sId="2"/>
    <undo index="124" exp="area" ref3D="1" dr="$WVG$1:$WVG$1048576" dn="Z_24C11B57_6F06_4B57_90B0_594DD5DC21E8_.wvu.Cols" sId="2"/>
    <undo index="122" exp="area" ref3D="1" dr="$WLK$1:$WLK$1048576" dn="Z_24C11B57_6F06_4B57_90B0_594DD5DC21E8_.wvu.Cols" sId="2"/>
    <undo index="120" exp="area" ref3D="1" dr="$WBO$1:$WBO$1048576" dn="Z_24C11B57_6F06_4B57_90B0_594DD5DC21E8_.wvu.Cols" sId="2"/>
    <undo index="118" exp="area" ref3D="1" dr="$VRS$1:$VRS$1048576" dn="Z_24C11B57_6F06_4B57_90B0_594DD5DC21E8_.wvu.Cols" sId="2"/>
    <undo index="116" exp="area" ref3D="1" dr="$VHW$1:$VHW$1048576" dn="Z_24C11B57_6F06_4B57_90B0_594DD5DC21E8_.wvu.Cols" sId="2"/>
    <undo index="114" exp="area" ref3D="1" dr="$UYA$1:$UYA$1048576" dn="Z_24C11B57_6F06_4B57_90B0_594DD5DC21E8_.wvu.Cols" sId="2"/>
    <undo index="112" exp="area" ref3D="1" dr="$UOE$1:$UOE$1048576" dn="Z_24C11B57_6F06_4B57_90B0_594DD5DC21E8_.wvu.Cols" sId="2"/>
    <undo index="110" exp="area" ref3D="1" dr="$UEI$1:$UEI$1048576" dn="Z_24C11B57_6F06_4B57_90B0_594DD5DC21E8_.wvu.Cols" sId="2"/>
    <undo index="108" exp="area" ref3D="1" dr="$TUM$1:$TUM$1048576" dn="Z_24C11B57_6F06_4B57_90B0_594DD5DC21E8_.wvu.Cols" sId="2"/>
    <undo index="106" exp="area" ref3D="1" dr="$TKQ$1:$TKQ$1048576" dn="Z_24C11B57_6F06_4B57_90B0_594DD5DC21E8_.wvu.Cols" sId="2"/>
    <undo index="104" exp="area" ref3D="1" dr="$TAU$1:$TAU$1048576" dn="Z_24C11B57_6F06_4B57_90B0_594DD5DC21E8_.wvu.Cols" sId="2"/>
    <undo index="102" exp="area" ref3D="1" dr="$SQY$1:$SQY$1048576" dn="Z_24C11B57_6F06_4B57_90B0_594DD5DC21E8_.wvu.Cols" sId="2"/>
    <undo index="100" exp="area" ref3D="1" dr="$SHC$1:$SHC$1048576" dn="Z_24C11B57_6F06_4B57_90B0_594DD5DC21E8_.wvu.Cols" sId="2"/>
    <undo index="98" exp="area" ref3D="1" dr="$RXG$1:$RXG$1048576" dn="Z_24C11B57_6F06_4B57_90B0_594DD5DC21E8_.wvu.Cols" sId="2"/>
    <undo index="96" exp="area" ref3D="1" dr="$RNK$1:$RNK$1048576" dn="Z_24C11B57_6F06_4B57_90B0_594DD5DC21E8_.wvu.Cols" sId="2"/>
    <undo index="94" exp="area" ref3D="1" dr="$RDO$1:$RDO$1048576" dn="Z_24C11B57_6F06_4B57_90B0_594DD5DC21E8_.wvu.Cols" sId="2"/>
    <undo index="92" exp="area" ref3D="1" dr="$QTS$1:$QTS$1048576" dn="Z_24C11B57_6F06_4B57_90B0_594DD5DC21E8_.wvu.Cols" sId="2"/>
    <undo index="90" exp="area" ref3D="1" dr="$QJW$1:$QJW$1048576" dn="Z_24C11B57_6F06_4B57_90B0_594DD5DC21E8_.wvu.Cols" sId="2"/>
    <undo index="88" exp="area" ref3D="1" dr="$QAA$1:$QAA$1048576" dn="Z_24C11B57_6F06_4B57_90B0_594DD5DC21E8_.wvu.Cols" sId="2"/>
    <undo index="86" exp="area" ref3D="1" dr="$PQE$1:$PQE$1048576" dn="Z_24C11B57_6F06_4B57_90B0_594DD5DC21E8_.wvu.Cols" sId="2"/>
    <undo index="84" exp="area" ref3D="1" dr="$PGI$1:$PGI$1048576" dn="Z_24C11B57_6F06_4B57_90B0_594DD5DC21E8_.wvu.Cols" sId="2"/>
    <undo index="82" exp="area" ref3D="1" dr="$OWM$1:$OWM$1048576" dn="Z_24C11B57_6F06_4B57_90B0_594DD5DC21E8_.wvu.Cols" sId="2"/>
    <undo index="80" exp="area" ref3D="1" dr="$OMQ$1:$OMQ$1048576" dn="Z_24C11B57_6F06_4B57_90B0_594DD5DC21E8_.wvu.Cols" sId="2"/>
    <undo index="78" exp="area" ref3D="1" dr="$OCU$1:$OCU$1048576" dn="Z_24C11B57_6F06_4B57_90B0_594DD5DC21E8_.wvu.Cols" sId="2"/>
    <undo index="76" exp="area" ref3D="1" dr="$NSY$1:$NSY$1048576" dn="Z_24C11B57_6F06_4B57_90B0_594DD5DC21E8_.wvu.Cols" sId="2"/>
    <undo index="74" exp="area" ref3D="1" dr="$NJC$1:$NJC$1048576" dn="Z_24C11B57_6F06_4B57_90B0_594DD5DC21E8_.wvu.Cols" sId="2"/>
    <undo index="72" exp="area" ref3D="1" dr="$MZG$1:$MZG$1048576" dn="Z_24C11B57_6F06_4B57_90B0_594DD5DC21E8_.wvu.Cols" sId="2"/>
    <undo index="70" exp="area" ref3D="1" dr="$MPK$1:$MPK$1048576" dn="Z_24C11B57_6F06_4B57_90B0_594DD5DC21E8_.wvu.Cols" sId="2"/>
    <undo index="68" exp="area" ref3D="1" dr="$MFO$1:$MFO$1048576" dn="Z_24C11B57_6F06_4B57_90B0_594DD5DC21E8_.wvu.Cols" sId="2"/>
    <undo index="66" exp="area" ref3D="1" dr="$LVS$1:$LVS$1048576" dn="Z_24C11B57_6F06_4B57_90B0_594DD5DC21E8_.wvu.Cols" sId="2"/>
    <undo index="64" exp="area" ref3D="1" dr="$LLW$1:$LLW$1048576" dn="Z_24C11B57_6F06_4B57_90B0_594DD5DC21E8_.wvu.Cols" sId="2"/>
    <undo index="62" exp="area" ref3D="1" dr="$LCA$1:$LCA$1048576" dn="Z_24C11B57_6F06_4B57_90B0_594DD5DC21E8_.wvu.Cols" sId="2"/>
    <undo index="60" exp="area" ref3D="1" dr="$KSE$1:$KSE$1048576" dn="Z_24C11B57_6F06_4B57_90B0_594DD5DC21E8_.wvu.Cols" sId="2"/>
    <undo index="58" exp="area" ref3D="1" dr="$KII$1:$KII$1048576" dn="Z_24C11B57_6F06_4B57_90B0_594DD5DC21E8_.wvu.Cols" sId="2"/>
    <undo index="56" exp="area" ref3D="1" dr="$JYM$1:$JYM$1048576" dn="Z_24C11B57_6F06_4B57_90B0_594DD5DC21E8_.wvu.Cols" sId="2"/>
    <undo index="54" exp="area" ref3D="1" dr="$JOQ$1:$JOQ$1048576" dn="Z_24C11B57_6F06_4B57_90B0_594DD5DC21E8_.wvu.Cols" sId="2"/>
    <undo index="52" exp="area" ref3D="1" dr="$JEU$1:$JEU$1048576" dn="Z_24C11B57_6F06_4B57_90B0_594DD5DC21E8_.wvu.Cols" sId="2"/>
    <undo index="50" exp="area" ref3D="1" dr="$IUY$1:$IUY$1048576" dn="Z_24C11B57_6F06_4B57_90B0_594DD5DC21E8_.wvu.Cols" sId="2"/>
    <undo index="48" exp="area" ref3D="1" dr="$ILC$1:$ILC$1048576" dn="Z_24C11B57_6F06_4B57_90B0_594DD5DC21E8_.wvu.Cols" sId="2"/>
    <undo index="46" exp="area" ref3D="1" dr="$IBG$1:$IBG$1048576" dn="Z_24C11B57_6F06_4B57_90B0_594DD5DC21E8_.wvu.Cols" sId="2"/>
    <undo index="44" exp="area" ref3D="1" dr="$HRK$1:$HRK$1048576" dn="Z_24C11B57_6F06_4B57_90B0_594DD5DC21E8_.wvu.Cols" sId="2"/>
    <undo index="42" exp="area" ref3D="1" dr="$HHO$1:$HHO$1048576" dn="Z_24C11B57_6F06_4B57_90B0_594DD5DC21E8_.wvu.Cols" sId="2"/>
    <undo index="40" exp="area" ref3D="1" dr="$GXS$1:$GXS$1048576" dn="Z_24C11B57_6F06_4B57_90B0_594DD5DC21E8_.wvu.Cols" sId="2"/>
    <undo index="38" exp="area" ref3D="1" dr="$GNW$1:$GNW$1048576" dn="Z_24C11B57_6F06_4B57_90B0_594DD5DC21E8_.wvu.Cols" sId="2"/>
    <undo index="36" exp="area" ref3D="1" dr="$GEA$1:$GEA$1048576" dn="Z_24C11B57_6F06_4B57_90B0_594DD5DC21E8_.wvu.Cols" sId="2"/>
    <undo index="34" exp="area" ref3D="1" dr="$FUE$1:$FUE$1048576" dn="Z_24C11B57_6F06_4B57_90B0_594DD5DC21E8_.wvu.Cols" sId="2"/>
    <undo index="32" exp="area" ref3D="1" dr="$FKI$1:$FKI$1048576" dn="Z_24C11B57_6F06_4B57_90B0_594DD5DC21E8_.wvu.Cols" sId="2"/>
    <undo index="30" exp="area" ref3D="1" dr="$FAM$1:$FAM$1048576" dn="Z_24C11B57_6F06_4B57_90B0_594DD5DC21E8_.wvu.Cols" sId="2"/>
    <undo index="28" exp="area" ref3D="1" dr="$EQQ$1:$EQQ$1048576" dn="Z_24C11B57_6F06_4B57_90B0_594DD5DC21E8_.wvu.Cols" sId="2"/>
    <undo index="26" exp="area" ref3D="1" dr="$EGU$1:$EGU$1048576" dn="Z_24C11B57_6F06_4B57_90B0_594DD5DC21E8_.wvu.Cols" sId="2"/>
    <undo index="24" exp="area" ref3D="1" dr="$DWY$1:$DWY$1048576" dn="Z_24C11B57_6F06_4B57_90B0_594DD5DC21E8_.wvu.Cols" sId="2"/>
    <undo index="22" exp="area" ref3D="1" dr="$DNC$1:$DNC$1048576" dn="Z_24C11B57_6F06_4B57_90B0_594DD5DC21E8_.wvu.Cols" sId="2"/>
    <undo index="20" exp="area" ref3D="1" dr="$DDG$1:$DDG$1048576" dn="Z_24C11B57_6F06_4B57_90B0_594DD5DC21E8_.wvu.Cols" sId="2"/>
    <undo index="18" exp="area" ref3D="1" dr="$CTK$1:$CTK$1048576" dn="Z_24C11B57_6F06_4B57_90B0_594DD5DC21E8_.wvu.Cols" sId="2"/>
    <undo index="16" exp="area" ref3D="1" dr="$CJO$1:$CJO$1048576" dn="Z_24C11B57_6F06_4B57_90B0_594DD5DC21E8_.wvu.Cols" sId="2"/>
    <undo index="14" exp="area" ref3D="1" dr="$BZS$1:$BZS$1048576" dn="Z_24C11B57_6F06_4B57_90B0_594DD5DC21E8_.wvu.Cols" sId="2"/>
    <undo index="12" exp="area" ref3D="1" dr="$BPW$1:$BPW$1048576" dn="Z_24C11B57_6F06_4B57_90B0_594DD5DC21E8_.wvu.Cols" sId="2"/>
    <undo index="10" exp="area" ref3D="1" dr="$BGA$1:$BGA$1048576" dn="Z_24C11B57_6F06_4B57_90B0_594DD5DC21E8_.wvu.Cols" sId="2"/>
    <undo index="8" exp="area" ref3D="1" dr="$AWE$1:$AWE$1048576" dn="Z_24C11B57_6F06_4B57_90B0_594DD5DC21E8_.wvu.Cols" sId="2"/>
    <undo index="6" exp="area" ref3D="1" dr="$AMI$1:$AMI$1048576" dn="Z_24C11B57_6F06_4B57_90B0_594DD5DC21E8_.wvu.Cols" sId="2"/>
    <undo index="4" exp="area" ref3D="1" dr="$ACM$1:$ACM$1048576" dn="Z_24C11B57_6F06_4B57_90B0_594DD5DC21E8_.wvu.Cols" sId="2"/>
    <undo index="2" exp="area" ref3D="1" dr="$SQ$1:$SQ$1048576" dn="Z_24C11B57_6F06_4B57_90B0_594DD5DC21E8_.wvu.Cols" sId="2"/>
    <undo index="1" exp="area" ref3D="1" dr="$IU$1:$IU$1048576" dn="Z_24C11B57_6F06_4B57_90B0_594DD5DC21E8_.wvu.Cols" sId="2"/>
    <undo index="124" exp="area" ref3D="1" dr="$WVG$1:$WVG$1048576" dn="Z_13369912_79C0_4B15_B5C5_18C247C40190_.wvu.Cols" sId="2"/>
    <undo index="122" exp="area" ref3D="1" dr="$WLK$1:$WLK$1048576" dn="Z_13369912_79C0_4B15_B5C5_18C247C40190_.wvu.Cols" sId="2"/>
    <undo index="120" exp="area" ref3D="1" dr="$WBO$1:$WBO$1048576" dn="Z_13369912_79C0_4B15_B5C5_18C247C40190_.wvu.Cols" sId="2"/>
    <undo index="118" exp="area" ref3D="1" dr="$VRS$1:$VRS$1048576" dn="Z_13369912_79C0_4B15_B5C5_18C247C40190_.wvu.Cols" sId="2"/>
    <undo index="116" exp="area" ref3D="1" dr="$VHW$1:$VHW$1048576" dn="Z_13369912_79C0_4B15_B5C5_18C247C40190_.wvu.Cols" sId="2"/>
    <undo index="114" exp="area" ref3D="1" dr="$UYA$1:$UYA$1048576" dn="Z_13369912_79C0_4B15_B5C5_18C247C40190_.wvu.Cols" sId="2"/>
    <undo index="112" exp="area" ref3D="1" dr="$UOE$1:$UOE$1048576" dn="Z_13369912_79C0_4B15_B5C5_18C247C40190_.wvu.Cols" sId="2"/>
    <undo index="110" exp="area" ref3D="1" dr="$UEI$1:$UEI$1048576" dn="Z_13369912_79C0_4B15_B5C5_18C247C40190_.wvu.Cols" sId="2"/>
    <undo index="108" exp="area" ref3D="1" dr="$TUM$1:$TUM$1048576" dn="Z_13369912_79C0_4B15_B5C5_18C247C40190_.wvu.Cols" sId="2"/>
    <undo index="106" exp="area" ref3D="1" dr="$TKQ$1:$TKQ$1048576" dn="Z_13369912_79C0_4B15_B5C5_18C247C40190_.wvu.Cols" sId="2"/>
    <undo index="104" exp="area" ref3D="1" dr="$TAU$1:$TAU$1048576" dn="Z_13369912_79C0_4B15_B5C5_18C247C40190_.wvu.Cols" sId="2"/>
    <undo index="102" exp="area" ref3D="1" dr="$SQY$1:$SQY$1048576" dn="Z_13369912_79C0_4B15_B5C5_18C247C40190_.wvu.Cols" sId="2"/>
    <undo index="100" exp="area" ref3D="1" dr="$SHC$1:$SHC$1048576" dn="Z_13369912_79C0_4B15_B5C5_18C247C40190_.wvu.Cols" sId="2"/>
    <undo index="98" exp="area" ref3D="1" dr="$RXG$1:$RXG$1048576" dn="Z_13369912_79C0_4B15_B5C5_18C247C40190_.wvu.Cols" sId="2"/>
    <undo index="96" exp="area" ref3D="1" dr="$RNK$1:$RNK$1048576" dn="Z_13369912_79C0_4B15_B5C5_18C247C40190_.wvu.Cols" sId="2"/>
    <undo index="94" exp="area" ref3D="1" dr="$RDO$1:$RDO$1048576" dn="Z_13369912_79C0_4B15_B5C5_18C247C40190_.wvu.Cols" sId="2"/>
    <undo index="92" exp="area" ref3D="1" dr="$QTS$1:$QTS$1048576" dn="Z_13369912_79C0_4B15_B5C5_18C247C40190_.wvu.Cols" sId="2"/>
    <undo index="90" exp="area" ref3D="1" dr="$QJW$1:$QJW$1048576" dn="Z_13369912_79C0_4B15_B5C5_18C247C40190_.wvu.Cols" sId="2"/>
    <undo index="88" exp="area" ref3D="1" dr="$QAA$1:$QAA$1048576" dn="Z_13369912_79C0_4B15_B5C5_18C247C40190_.wvu.Cols" sId="2"/>
    <undo index="86" exp="area" ref3D="1" dr="$PQE$1:$PQE$1048576" dn="Z_13369912_79C0_4B15_B5C5_18C247C40190_.wvu.Cols" sId="2"/>
    <undo index="84" exp="area" ref3D="1" dr="$PGI$1:$PGI$1048576" dn="Z_13369912_79C0_4B15_B5C5_18C247C40190_.wvu.Cols" sId="2"/>
    <undo index="82" exp="area" ref3D="1" dr="$OWM$1:$OWM$1048576" dn="Z_13369912_79C0_4B15_B5C5_18C247C40190_.wvu.Cols" sId="2"/>
    <undo index="80" exp="area" ref3D="1" dr="$OMQ$1:$OMQ$1048576" dn="Z_13369912_79C0_4B15_B5C5_18C247C40190_.wvu.Cols" sId="2"/>
    <undo index="78" exp="area" ref3D="1" dr="$OCU$1:$OCU$1048576" dn="Z_13369912_79C0_4B15_B5C5_18C247C40190_.wvu.Cols" sId="2"/>
    <undo index="76" exp="area" ref3D="1" dr="$NSY$1:$NSY$1048576" dn="Z_13369912_79C0_4B15_B5C5_18C247C40190_.wvu.Cols" sId="2"/>
    <undo index="74" exp="area" ref3D="1" dr="$NJC$1:$NJC$1048576" dn="Z_13369912_79C0_4B15_B5C5_18C247C40190_.wvu.Cols" sId="2"/>
    <undo index="72" exp="area" ref3D="1" dr="$MZG$1:$MZG$1048576" dn="Z_13369912_79C0_4B15_B5C5_18C247C40190_.wvu.Cols" sId="2"/>
    <undo index="70" exp="area" ref3D="1" dr="$MPK$1:$MPK$1048576" dn="Z_13369912_79C0_4B15_B5C5_18C247C40190_.wvu.Cols" sId="2"/>
    <undo index="68" exp="area" ref3D="1" dr="$MFO$1:$MFO$1048576" dn="Z_13369912_79C0_4B15_B5C5_18C247C40190_.wvu.Cols" sId="2"/>
    <undo index="66" exp="area" ref3D="1" dr="$LVS$1:$LVS$1048576" dn="Z_13369912_79C0_4B15_B5C5_18C247C40190_.wvu.Cols" sId="2"/>
    <undo index="64" exp="area" ref3D="1" dr="$LLW$1:$LLW$1048576" dn="Z_13369912_79C0_4B15_B5C5_18C247C40190_.wvu.Cols" sId="2"/>
    <undo index="62" exp="area" ref3D="1" dr="$LCA$1:$LCA$1048576" dn="Z_13369912_79C0_4B15_B5C5_18C247C40190_.wvu.Cols" sId="2"/>
    <undo index="60" exp="area" ref3D="1" dr="$KSE$1:$KSE$1048576" dn="Z_13369912_79C0_4B15_B5C5_18C247C40190_.wvu.Cols" sId="2"/>
    <undo index="58" exp="area" ref3D="1" dr="$KII$1:$KII$1048576" dn="Z_13369912_79C0_4B15_B5C5_18C247C40190_.wvu.Cols" sId="2"/>
    <undo index="56" exp="area" ref3D="1" dr="$JYM$1:$JYM$1048576" dn="Z_13369912_79C0_4B15_B5C5_18C247C40190_.wvu.Cols" sId="2"/>
    <undo index="54" exp="area" ref3D="1" dr="$JOQ$1:$JOQ$1048576" dn="Z_13369912_79C0_4B15_B5C5_18C247C40190_.wvu.Cols" sId="2"/>
    <undo index="52" exp="area" ref3D="1" dr="$JEU$1:$JEU$1048576" dn="Z_13369912_79C0_4B15_B5C5_18C247C40190_.wvu.Cols" sId="2"/>
    <undo index="50" exp="area" ref3D="1" dr="$IUY$1:$IUY$1048576" dn="Z_13369912_79C0_4B15_B5C5_18C247C40190_.wvu.Cols" sId="2"/>
    <undo index="48" exp="area" ref3D="1" dr="$ILC$1:$ILC$1048576" dn="Z_13369912_79C0_4B15_B5C5_18C247C40190_.wvu.Cols" sId="2"/>
    <undo index="46" exp="area" ref3D="1" dr="$IBG$1:$IBG$1048576" dn="Z_13369912_79C0_4B15_B5C5_18C247C40190_.wvu.Cols" sId="2"/>
    <undo index="44" exp="area" ref3D="1" dr="$HRK$1:$HRK$1048576" dn="Z_13369912_79C0_4B15_B5C5_18C247C40190_.wvu.Cols" sId="2"/>
    <undo index="42" exp="area" ref3D="1" dr="$HHO$1:$HHO$1048576" dn="Z_13369912_79C0_4B15_B5C5_18C247C40190_.wvu.Cols" sId="2"/>
    <undo index="40" exp="area" ref3D="1" dr="$GXS$1:$GXS$1048576" dn="Z_13369912_79C0_4B15_B5C5_18C247C40190_.wvu.Cols" sId="2"/>
    <undo index="38" exp="area" ref3D="1" dr="$GNW$1:$GNW$1048576" dn="Z_13369912_79C0_4B15_B5C5_18C247C40190_.wvu.Cols" sId="2"/>
    <undo index="36" exp="area" ref3D="1" dr="$GEA$1:$GEA$1048576" dn="Z_13369912_79C0_4B15_B5C5_18C247C40190_.wvu.Cols" sId="2"/>
    <undo index="34" exp="area" ref3D="1" dr="$FUE$1:$FUE$1048576" dn="Z_13369912_79C0_4B15_B5C5_18C247C40190_.wvu.Cols" sId="2"/>
    <undo index="32" exp="area" ref3D="1" dr="$FKI$1:$FKI$1048576" dn="Z_13369912_79C0_4B15_B5C5_18C247C40190_.wvu.Cols" sId="2"/>
    <undo index="30" exp="area" ref3D="1" dr="$FAM$1:$FAM$1048576" dn="Z_13369912_79C0_4B15_B5C5_18C247C40190_.wvu.Cols" sId="2"/>
    <undo index="28" exp="area" ref3D="1" dr="$EQQ$1:$EQQ$1048576" dn="Z_13369912_79C0_4B15_B5C5_18C247C40190_.wvu.Cols" sId="2"/>
    <undo index="26" exp="area" ref3D="1" dr="$EGU$1:$EGU$1048576" dn="Z_13369912_79C0_4B15_B5C5_18C247C40190_.wvu.Cols" sId="2"/>
    <undo index="24" exp="area" ref3D="1" dr="$DWY$1:$DWY$1048576" dn="Z_13369912_79C0_4B15_B5C5_18C247C40190_.wvu.Cols" sId="2"/>
    <undo index="22" exp="area" ref3D="1" dr="$DNC$1:$DNC$1048576" dn="Z_13369912_79C0_4B15_B5C5_18C247C40190_.wvu.Cols" sId="2"/>
    <undo index="20" exp="area" ref3D="1" dr="$DDG$1:$DDG$1048576" dn="Z_13369912_79C0_4B15_B5C5_18C247C40190_.wvu.Cols" sId="2"/>
    <undo index="18" exp="area" ref3D="1" dr="$CTK$1:$CTK$1048576" dn="Z_13369912_79C0_4B15_B5C5_18C247C40190_.wvu.Cols" sId="2"/>
    <undo index="16" exp="area" ref3D="1" dr="$CJO$1:$CJO$1048576" dn="Z_13369912_79C0_4B15_B5C5_18C247C40190_.wvu.Cols" sId="2"/>
    <undo index="14" exp="area" ref3D="1" dr="$BZS$1:$BZS$1048576" dn="Z_13369912_79C0_4B15_B5C5_18C247C40190_.wvu.Cols" sId="2"/>
    <undo index="12" exp="area" ref3D="1" dr="$BPW$1:$BPW$1048576" dn="Z_13369912_79C0_4B15_B5C5_18C247C40190_.wvu.Cols" sId="2"/>
    <undo index="10" exp="area" ref3D="1" dr="$BGA$1:$BGA$1048576" dn="Z_13369912_79C0_4B15_B5C5_18C247C40190_.wvu.Cols" sId="2"/>
    <undo index="8" exp="area" ref3D="1" dr="$AWE$1:$AWE$1048576" dn="Z_13369912_79C0_4B15_B5C5_18C247C40190_.wvu.Cols" sId="2"/>
    <undo index="6" exp="area" ref3D="1" dr="$AMI$1:$AMI$1048576" dn="Z_13369912_79C0_4B15_B5C5_18C247C40190_.wvu.Cols" sId="2"/>
    <undo index="4" exp="area" ref3D="1" dr="$ACM$1:$ACM$1048576" dn="Z_13369912_79C0_4B15_B5C5_18C247C40190_.wvu.Cols" sId="2"/>
    <undo index="2" exp="area" ref3D="1" dr="$SQ$1:$SQ$1048576" dn="Z_13369912_79C0_4B15_B5C5_18C247C40190_.wvu.Cols" sId="2"/>
    <undo index="1" exp="area" ref3D="1" dr="$IU$1:$IU$1048576" dn="Z_13369912_79C0_4B15_B5C5_18C247C40190_.wvu.Cols" sId="2"/>
    <rfmt sheetId="2" xfDxf="1" sqref="A87:XFD87" start="0" length="0">
      <dxf>
        <alignment vertical="center" readingOrder="0"/>
      </dxf>
    </rfmt>
    <rcc rId="0" sId="2" dxf="1">
      <nc r="B87" t="inlineStr">
        <is>
          <t>COORDINADOR</t>
        </is>
      </nc>
      <ndxf>
        <alignment vertical="top" wrapText="1" readingOrder="0"/>
        <border outline="0">
          <left style="thin">
            <color indexed="64"/>
          </left>
          <right style="thin">
            <color indexed="64"/>
          </right>
          <top style="thin">
            <color indexed="64"/>
          </top>
          <bottom style="thin">
            <color indexed="64"/>
          </bottom>
        </border>
      </ndxf>
    </rcc>
    <rcc rId="0" sId="2" dxf="1">
      <nc r="C87">
        <f>(216/200)+600/300</f>
      </nc>
      <ndxf>
        <alignment vertical="top" wrapText="1" readingOrder="0"/>
        <border outline="0">
          <left style="thin">
            <color indexed="64"/>
          </left>
          <right style="thin">
            <color indexed="64"/>
          </right>
          <top style="thin">
            <color indexed="64"/>
          </top>
          <bottom style="thin">
            <color indexed="64"/>
          </bottom>
        </border>
      </ndxf>
    </rcc>
    <rfmt sheetId="2" sqref="D87" start="0" length="0">
      <dxf>
        <alignment vertical="top" readingOrder="0"/>
        <border outline="0">
          <left style="thin">
            <color indexed="64"/>
          </left>
          <right style="thin">
            <color indexed="64"/>
          </right>
          <top style="thin">
            <color indexed="64"/>
          </top>
          <bottom style="thin">
            <color indexed="64"/>
          </bottom>
        </border>
      </dxf>
    </rfmt>
    <rfmt sheetId="2" sqref="E87" start="0" length="0">
      <dxf>
        <alignment vertical="top" readingOrder="0"/>
        <border outline="0">
          <left style="thin">
            <color indexed="64"/>
          </left>
          <right style="thin">
            <color indexed="64"/>
          </right>
          <top style="thin">
            <color indexed="64"/>
          </top>
          <bottom style="thin">
            <color indexed="64"/>
          </bottom>
        </border>
      </dxf>
    </rfmt>
    <rfmt sheetId="2" sqref="F87" start="0" length="0">
      <dxf>
        <alignment vertical="top" wrapText="1" readingOrder="0"/>
        <border outline="0">
          <left style="thin">
            <color indexed="64"/>
          </left>
          <right style="thin">
            <color indexed="64"/>
          </right>
          <top style="thin">
            <color indexed="64"/>
          </top>
          <bottom style="thin">
            <color indexed="64"/>
          </bottom>
        </border>
      </dxf>
    </rfmt>
    <rfmt sheetId="2" sqref="G87" start="0" length="0">
      <dxf>
        <alignment vertical="top" wrapText="1" readingOrder="0"/>
        <border outline="0">
          <left style="thin">
            <color indexed="64"/>
          </left>
          <right style="thin">
            <color indexed="64"/>
          </right>
          <top style="thin">
            <color indexed="64"/>
          </top>
          <bottom style="thin">
            <color indexed="64"/>
          </bottom>
        </border>
      </dxf>
    </rfmt>
    <rfmt sheetId="2" sqref="H87" start="0" length="0">
      <dxf>
        <alignment vertical="top" readingOrder="0"/>
        <border outline="0">
          <left style="thin">
            <color indexed="64"/>
          </left>
          <right style="thin">
            <color indexed="64"/>
          </right>
          <top style="thin">
            <color indexed="64"/>
          </top>
          <bottom style="thin">
            <color indexed="64"/>
          </bottom>
        </border>
      </dxf>
    </rfmt>
    <rfmt sheetId="2" sqref="I87" start="0" length="0">
      <dxf>
        <alignment vertical="bottom" readingOrder="0"/>
        <border outline="0">
          <left style="thin">
            <color indexed="64"/>
          </left>
          <right style="thin">
            <color indexed="64"/>
          </right>
          <top style="thin">
            <color indexed="64"/>
          </top>
          <bottom style="thin">
            <color indexed="64"/>
          </bottom>
        </border>
      </dxf>
    </rfmt>
    <rcc rId="0" sId="2" dxf="1">
      <nc r="J87" t="inlineStr">
        <is>
          <t>EMPRESA</t>
        </is>
      </nc>
      <ndxf>
        <alignment vertical="top" wrapText="1" readingOrder="0"/>
        <border outline="0">
          <left style="thin">
            <color indexed="64"/>
          </left>
          <right style="thin">
            <color indexed="64"/>
          </right>
          <top style="thin">
            <color indexed="64"/>
          </top>
          <bottom style="thin">
            <color indexed="64"/>
          </bottom>
        </border>
      </ndxf>
    </rcc>
    <rcc rId="0" sId="2" dxf="1">
      <nc r="K87" t="inlineStr">
        <is>
          <t>FECHA DE INICIO Y TERMINACIÓN</t>
        </is>
      </nc>
      <ndxf>
        <alignment vertical="top" wrapText="1" readingOrder="0"/>
        <border outline="0">
          <left style="thin">
            <color indexed="64"/>
          </left>
          <right style="thin">
            <color indexed="64"/>
          </right>
          <top style="thin">
            <color indexed="64"/>
          </top>
          <bottom style="thin">
            <color indexed="64"/>
          </bottom>
        </border>
      </ndxf>
    </rcc>
    <rcc rId="0" sId="2" dxf="1">
      <nc r="L87" t="inlineStr">
        <is>
          <t xml:space="preserve">FUNCIONES </t>
        </is>
      </nc>
      <ndxf>
        <alignment vertical="top" readingOrder="0"/>
        <border outline="0">
          <left style="thin">
            <color indexed="64"/>
          </left>
          <right style="thin">
            <color indexed="64"/>
          </right>
          <top style="thin">
            <color indexed="64"/>
          </top>
          <bottom style="thin">
            <color indexed="64"/>
          </bottom>
        </border>
      </ndxf>
    </rcc>
    <rfmt sheetId="2" sqref="M87" start="0" length="0">
      <dxf>
        <border outline="0">
          <left style="thin">
            <color indexed="64"/>
          </left>
          <right style="thin">
            <color indexed="64"/>
          </right>
          <top style="thin">
            <color indexed="64"/>
          </top>
          <bottom style="thin">
            <color indexed="64"/>
          </bottom>
        </border>
      </dxf>
    </rfmt>
    <rfmt sheetId="2" sqref="N87" start="0" length="0">
      <dxf>
        <border outline="0">
          <left style="thin">
            <color indexed="64"/>
          </left>
          <right style="thin">
            <color indexed="64"/>
          </right>
          <top style="thin">
            <color indexed="64"/>
          </top>
          <bottom style="thin">
            <color indexed="64"/>
          </bottom>
        </border>
      </dxf>
    </rfmt>
    <rfmt sheetId="2" sqref="O87" start="0" length="0">
      <dxf>
        <border outline="0">
          <left style="thin">
            <color indexed="64"/>
          </left>
          <right style="thin">
            <color indexed="64"/>
          </right>
          <top style="thin">
            <color indexed="64"/>
          </top>
          <bottom style="thin">
            <color indexed="64"/>
          </bottom>
        </border>
      </dxf>
    </rfmt>
    <rfmt sheetId="2" sqref="P87" start="0" length="0">
      <dxf>
        <alignment horizontal="center" readingOrder="0"/>
        <border outline="0">
          <left style="thin">
            <color indexed="64"/>
          </left>
          <right style="thin">
            <color indexed="64"/>
          </right>
          <top style="thin">
            <color indexed="64"/>
          </top>
          <bottom style="thin">
            <color indexed="64"/>
          </bottom>
        </border>
      </dxf>
    </rfmt>
    <rfmt sheetId="2" sqref="Q87" start="0" length="0">
      <dxf>
        <alignment horizontal="center" readingOrder="0"/>
        <border outline="0">
          <left style="thin">
            <color indexed="64"/>
          </left>
          <right style="thin">
            <color indexed="64"/>
          </right>
          <top style="thin">
            <color indexed="64"/>
          </top>
          <bottom style="thin">
            <color indexed="64"/>
          </bottom>
        </border>
      </dxf>
    </rfmt>
  </rr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2" sId="2">
    <oc r="E158">
      <v>10</v>
    </oc>
    <nc r="E158">
      <v>0</v>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3" sId="2">
    <oc r="D41">
      <f>+F166</f>
    </oc>
    <nc r="D41">
      <v>50</v>
    </nc>
  </rcc>
  <rcv guid="{24C11B57-6F06-4B57-90B0-594DD5DC21E8}" action="delete"/>
  <rdn rId="0" localSheetId="2" customView="1" name="Z_24C11B57_6F06_4B57_90B0_594DD5DC21E8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24C11B57-6F06-4B57-90B0-594DD5DC21E8}"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3">
    <oc r="E7">
      <v>17831940</v>
    </oc>
    <nc r="E7"/>
  </rcc>
  <rcc rId="4" sId="3">
    <oc r="E10">
      <f>SUM(E6:E9)</f>
    </oc>
    <nc r="E10"/>
  </rcc>
  <rcc rId="5" sId="3" odxf="1" dxf="1" numFmtId="4">
    <nc r="C16">
      <v>429345633</v>
    </nc>
    <ndxf>
      <numFmt numFmtId="4" formatCode="#,##0.00"/>
    </ndxf>
  </rcc>
  <rcc rId="6" sId="3" odxf="1" dxf="1" numFmtId="4">
    <nc r="C17">
      <v>463335285</v>
    </nc>
    <odxf>
      <numFmt numFmtId="0" formatCode="General"/>
    </odxf>
    <ndxf>
      <numFmt numFmtId="4" formatCode="#,##0.00"/>
    </ndxf>
  </rcc>
  <rcc rId="7" sId="3" odxf="1" dxf="1" numFmtId="4">
    <nc r="C18">
      <v>286226557</v>
    </nc>
    <odxf>
      <numFmt numFmtId="0" formatCode="General"/>
    </odxf>
    <ndxf>
      <numFmt numFmtId="4" formatCode="#,##0.00"/>
    </ndxf>
  </rcc>
  <rcc rId="8" sId="3" odxf="1" dxf="1" numFmtId="4">
    <nc r="C19">
      <v>286226557</v>
    </nc>
    <odxf>
      <numFmt numFmtId="0" formatCode="General"/>
      <border outline="0">
        <bottom style="medium">
          <color indexed="64"/>
        </bottom>
      </border>
    </odxf>
    <ndxf>
      <numFmt numFmtId="4" formatCode="#,##0.00"/>
      <border outline="0">
        <bottom/>
      </border>
    </ndxf>
  </rcc>
  <rrc rId="9" sId="3" eol="1" ref="A29:XFD29" action="insertRow"/>
  <rcc rId="10" sId="3">
    <nc r="C22">
      <v>1.5</v>
    </nc>
  </rcc>
  <rcc rId="11" sId="3" odxf="1" dxf="1" numFmtId="14">
    <nc r="C23">
      <v>6.1999999999999998E-3</v>
    </nc>
    <odxf>
      <numFmt numFmtId="0" formatCode="General"/>
    </odxf>
    <ndxf>
      <numFmt numFmtId="14" formatCode="0.00%"/>
    </ndxf>
  </rcc>
  <rrc rId="12" sId="3" eol="1" ref="A30:XFD30" action="insertRow"/>
  <rrc rId="13" sId="3" eol="1" ref="A31:XFD31" action="insertRow"/>
  <rcc rId="14" sId="3">
    <oc r="E6">
      <v>16157712</v>
    </oc>
    <nc r="E6" t="inlineStr">
      <is>
        <t>Financieramente en Estados Financieros tenemos que hablar de excedentes y no de utilidades</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E6:E8">
    <dxf>
      <alignment wrapText="1" readingOrder="0"/>
    </dxf>
  </rfmt>
  <rcc rId="15" sId="3">
    <nc r="E7" t="inlineStr">
      <is>
        <t>tenemos que hablar de excedentes y no de</t>
      </is>
    </nc>
  </rcc>
  <rcc rId="16" sId="3">
    <nc r="E8" t="inlineStr">
      <is>
        <t>utilidades.</t>
      </is>
    </nc>
  </rcc>
  <rcc rId="17" sId="3">
    <oc r="E6" t="inlineStr">
      <is>
        <t>Financieramente en Estados Financieros tenemos que hablar de excedentes y no de utilidades</t>
      </is>
    </oc>
    <nc r="E6" t="inlineStr">
      <is>
        <t xml:space="preserve">Financieramente en los Estados Financieros tenemos </t>
      </is>
    </nc>
  </rcc>
  <rfmt sheetId="3" sqref="E13" start="0" length="0">
    <dxf>
      <font>
        <sz val="12"/>
        <color rgb="FF000000"/>
        <name val="Arial"/>
        <scheme val="none"/>
      </font>
      <fill>
        <patternFill patternType="none">
          <bgColor indexed="65"/>
        </patternFill>
      </fill>
      <alignment horizontal="left" vertical="top" wrapText="1" readingOrder="0"/>
    </dxf>
  </rfmt>
  <rfmt sheetId="3" sqref="E14" start="0" length="0">
    <dxf>
      <font>
        <sz val="12"/>
        <color rgb="FF000000"/>
        <name val="Arial"/>
        <scheme val="none"/>
      </font>
      <fill>
        <patternFill patternType="none">
          <bgColor indexed="65"/>
        </patternFill>
      </fill>
      <alignment horizontal="left" vertical="top" wrapText="1" readingOrder="0"/>
    </dxf>
  </rfmt>
  <rfmt sheetId="3" sqref="E15" start="0" length="0">
    <dxf>
      <font>
        <sz val="12"/>
        <color rgb="FF000000"/>
        <name val="Arial"/>
        <scheme val="none"/>
      </font>
      <fill>
        <patternFill patternType="none">
          <bgColor indexed="65"/>
        </patternFill>
      </fill>
      <alignment horizontal="left" vertical="top" wrapText="1" readingOrder="0"/>
      <border outline="0">
        <bottom style="medium">
          <color indexed="64"/>
        </bottom>
      </border>
    </dxf>
  </rfmt>
  <rfmt sheetId="3" xfDxf="1" sqref="E14" start="0" length="0">
    <dxf>
      <font>
        <sz val="12"/>
        <name val="Arial"/>
        <scheme val="none"/>
      </font>
      <alignment horizontal="left" wrapText="1" readingOrder="0"/>
      <border outline="0">
        <left style="medium">
          <color indexed="64"/>
        </left>
        <right style="medium">
          <color indexed="64"/>
        </right>
      </border>
    </dxf>
  </rfmt>
  <rfmt sheetId="3" xfDxf="1" sqref="E15" start="0" length="0">
    <dxf>
      <font>
        <sz val="12"/>
        <name val="Arial"/>
        <scheme val="none"/>
      </font>
      <alignment horizontal="left" wrapText="1" readingOrder="0"/>
      <border outline="0">
        <left style="medium">
          <color indexed="64"/>
        </left>
        <right style="medium">
          <color indexed="64"/>
        </right>
        <bottom style="medium">
          <color indexed="64"/>
        </bottom>
      </border>
    </dxf>
  </rfmt>
  <rcc rId="18" sId="3">
    <nc r="E15" t="inlineStr">
      <is>
        <t xml:space="preserve"> Mayor o igual a 1,0    NDE  Menor o igual 68%</t>
      </is>
    </nc>
  </rcc>
  <rcc rId="19" sId="3">
    <oc r="C25" t="inlineStr">
      <is>
        <t>EL PROPONENTE CUMPLE ______ NO CUMPLE _______</t>
      </is>
    </oc>
    <nc r="C25" t="inlineStr">
      <is>
        <t>EL PROPONENTE CUMPLE ___x___ NO CUMPLE _______</t>
      </is>
    </nc>
  </rcc>
  <rcc rId="20" sId="3">
    <nc r="E13" t="inlineStr">
      <is>
        <t>Rango al que aplica:  Valor del presupuesto oficial</t>
      </is>
    </nc>
  </rcc>
  <rcc rId="21" sId="3">
    <nc r="E14" t="inlineStr">
      <is>
        <t xml:space="preserve">Rango SMMLV.  IDL </t>
      </is>
    </nc>
  </rcc>
  <rcv guid="{E0CD5972-B934-4F34-82E4-294F80867A91}" action="delete"/>
  <rdn rId="0" localSheetId="2" customView="1" name="Z_E0CD5972_B934_4F34_82E4_294F80867A9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0CD5972-B934-4F34-82E4-294F80867A9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0CD5972-B934-4F34-82E4-294F80867A91}" action="delete"/>
  <rdn rId="0" localSheetId="2" customView="1" name="Z_E0CD5972_B934_4F34_82E4_294F80867A9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0CD5972-B934-4F34-82E4-294F80867A9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66AFF75-6E30-46BB-BC68-E6CB0BE5452E}" action="delete"/>
  <rdn rId="0" localSheetId="2" customView="1" name="Z_E66AFF75_6E30_46BB_BC68_E6CB0BE5452E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E66AFF75-6E30-46BB-BC68-E6CB0BE5452E}"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 sId="2" numFmtId="11">
    <nc r="F15">
      <v>816</v>
    </nc>
  </rcc>
  <rcc rId="26" sId="2" numFmtId="11">
    <nc r="E15">
      <v>1876203768</v>
    </nc>
  </rcc>
  <rfmt sheetId="2" sqref="F15">
    <dxf>
      <numFmt numFmtId="0" formatCode="General"/>
    </dxf>
  </rfmt>
  <rcc rId="27" sId="2">
    <oc r="D15">
      <v>1</v>
    </oc>
    <nc r="D15">
      <v>27</v>
    </nc>
  </rcc>
  <rcc rId="28" sId="2">
    <oc r="D16">
      <v>2</v>
    </oc>
    <nc r="D16"/>
  </rcc>
  <rcc rId="29" sId="2">
    <oc r="D17">
      <v>3</v>
    </oc>
    <nc r="D17"/>
  </rcc>
  <rcc rId="30" sId="2">
    <oc r="D18">
      <v>4</v>
    </oc>
    <nc r="D18"/>
  </rcc>
  <rcc rId="31" sId="2">
    <oc r="D19">
      <v>5</v>
    </oc>
    <nc r="D19"/>
  </rcc>
  <rcc rId="32" sId="2">
    <oc r="D20">
      <v>6</v>
    </oc>
    <nc r="D20"/>
  </rcc>
  <rcc rId="33" sId="2">
    <oc r="D21">
      <v>7</v>
    </oc>
    <nc r="D21"/>
  </rcc>
  <rcc rId="34" sId="2">
    <oc r="E24">
      <f>E22</f>
    </oc>
    <nc r="E24">
      <f>E15</f>
    </nc>
  </rcc>
  <rcc rId="35" sId="2">
    <oc r="C24">
      <f>+F22</f>
    </oc>
    <nc r="C24">
      <f>F15*80%</f>
    </nc>
  </rcc>
  <rcc rId="36" sId="2" numFmtId="20">
    <oc r="C11" t="inlineStr">
      <is>
        <t>xx/xx/xxxx</t>
      </is>
    </oc>
    <nc r="C11">
      <v>41975</v>
    </nc>
  </rcc>
  <rcc rId="37" sId="2">
    <nc r="C6" t="inlineStr">
      <is>
        <t>FUNDACION MANOS AMIGAS</t>
      </is>
    </nc>
  </rcc>
  <rcc rId="38" sId="2">
    <nc r="B49" t="inlineStr">
      <is>
        <t>FUNDACION MANOS AMIGAS</t>
      </is>
    </nc>
  </rcc>
  <rcc rId="39" sId="2" odxf="1" dxf="1">
    <nc r="B50" t="inlineStr">
      <is>
        <t>FUNDACION MANOS AMIGAS</t>
      </is>
    </nc>
    <odxf/>
    <ndxf/>
  </rcc>
  <rcc rId="40" sId="2" odxf="1" dxf="1">
    <nc r="B51" t="inlineStr">
      <is>
        <t>FUNDACION MANOS AMIGAS</t>
      </is>
    </nc>
    <odxf/>
    <ndxf/>
  </rcc>
  <rcc rId="41" sId="2" odxf="1" dxf="1">
    <nc r="B52" t="inlineStr">
      <is>
        <t>FUNDACION MANOS AMIGAS</t>
      </is>
    </nc>
    <odxf/>
    <ndxf/>
  </rcc>
  <rcc rId="42" sId="2" odxf="1" dxf="1">
    <nc r="C49" t="inlineStr">
      <is>
        <t>FUNDACION MANOS AMIGAS</t>
      </is>
    </nc>
    <odxf>
      <numFmt numFmtId="0" formatCode="General"/>
    </odxf>
    <ndxf>
      <numFmt numFmtId="30" formatCode="@"/>
    </ndxf>
  </rcc>
  <rcc rId="43" sId="2" odxf="1" dxf="1">
    <nc r="C50" t="inlineStr">
      <is>
        <t>FUNDACION MANOS AMIGAS</t>
      </is>
    </nc>
    <odxf>
      <numFmt numFmtId="0" formatCode="General"/>
    </odxf>
    <ndxf>
      <numFmt numFmtId="30" formatCode="@"/>
    </ndxf>
  </rcc>
  <rcc rId="44" sId="2" odxf="1" dxf="1">
    <nc r="C51" t="inlineStr">
      <is>
        <t>FUNDACION MANOS AMIGAS</t>
      </is>
    </nc>
    <odxf>
      <numFmt numFmtId="0" formatCode="General"/>
    </odxf>
    <ndxf>
      <numFmt numFmtId="30" formatCode="@"/>
    </ndxf>
  </rcc>
  <rcc rId="45" sId="2" odxf="1" dxf="1">
    <nc r="C52" t="inlineStr">
      <is>
        <t>FUNDACION MANOS AMIGAS</t>
      </is>
    </nc>
    <odxf>
      <numFmt numFmtId="0" formatCode="General"/>
    </odxf>
    <ndxf>
      <numFmt numFmtId="30" formatCode="@"/>
    </ndxf>
  </rcc>
  <rcc rId="46" sId="2">
    <nc r="D49" t="inlineStr">
      <is>
        <t>ICBF</t>
      </is>
    </nc>
  </rcc>
  <rfmt sheetId="2" sqref="E49:E56">
    <dxf>
      <numFmt numFmtId="0" formatCode="General"/>
    </dxf>
  </rfmt>
  <rcc rId="47" sId="2">
    <nc r="E49" t="inlineStr">
      <is>
        <t>96/2011</t>
      </is>
    </nc>
  </rcc>
  <rcc rId="48" sId="2" numFmtId="19">
    <nc r="H49">
      <v>40575</v>
    </nc>
  </rcc>
  <rcc rId="49" sId="2">
    <nc r="F49" t="inlineStr">
      <is>
        <t>SI</t>
      </is>
    </nc>
  </rcc>
  <rcc rId="50" sId="2" numFmtId="20">
    <nc r="I49">
      <v>40908</v>
    </nc>
  </rcc>
  <rcc rId="51" sId="2">
    <nc r="K49" t="inlineStr">
      <is>
        <t>11 MESES</t>
      </is>
    </nc>
  </rcc>
  <rcc rId="52" sId="2">
    <nc r="J49" t="inlineStr">
      <is>
        <t>NO</t>
      </is>
    </nc>
  </rcc>
  <rcc rId="53" sId="2" numFmtId="34">
    <nc r="O49">
      <v>1326672178</v>
    </nc>
  </rcc>
  <rcc rId="54" sId="2">
    <nc r="P49" t="inlineStr">
      <is>
        <t>82-83</t>
      </is>
    </nc>
  </rcc>
  <rcc rId="55" sId="2" numFmtId="4">
    <nc r="M49">
      <v>2059</v>
    </nc>
  </rcc>
  <rcc rId="56" sId="2">
    <nc r="E50" t="inlineStr">
      <is>
        <t>146/2012</t>
      </is>
    </nc>
  </rcc>
  <rcc rId="57" sId="2">
    <nc r="F50" t="inlineStr">
      <is>
        <t>SI</t>
      </is>
    </nc>
  </rcc>
  <rcc rId="58" sId="2" odxf="1" dxf="1" numFmtId="19">
    <nc r="H50">
      <v>40922</v>
    </nc>
    <odxf>
      <numFmt numFmtId="0" formatCode="General"/>
    </odxf>
    <ndxf>
      <numFmt numFmtId="19" formatCode="dd/mm/yyyy"/>
    </ndxf>
  </rcc>
  <rcc rId="59" sId="2" numFmtId="20">
    <nc r="I50">
      <v>41273</v>
    </nc>
  </rcc>
  <rcc rId="60" sId="2">
    <nc r="J50" t="inlineStr">
      <is>
        <t>NO</t>
      </is>
    </nc>
  </rcc>
  <rcc rId="61" sId="2" numFmtId="34">
    <nc r="O50">
      <v>1792347395</v>
    </nc>
  </rcc>
  <rcc rId="62" sId="2">
    <nc r="P50" t="inlineStr">
      <is>
        <t>84-85</t>
      </is>
    </nc>
  </rcc>
  <rcc rId="63" sId="2" numFmtId="4">
    <nc r="M50">
      <v>2555</v>
    </nc>
  </rcc>
  <rcc rId="64" sId="2" odxf="1" dxf="1">
    <nc r="D50" t="inlineStr">
      <is>
        <t>ICBF</t>
      </is>
    </nc>
    <odxf/>
    <ndxf/>
  </rcc>
  <rcc rId="65" sId="2" odxf="1" dxf="1">
    <nc r="D51" t="inlineStr">
      <is>
        <t>ICBF</t>
      </is>
    </nc>
    <odxf/>
    <ndxf/>
  </rcc>
  <rcc rId="66" sId="2" odxf="1" dxf="1">
    <nc r="D52" t="inlineStr">
      <is>
        <t>ICBF</t>
      </is>
    </nc>
    <odxf/>
    <ndxf/>
  </rcc>
  <rcc rId="67" sId="2">
    <nc r="K50" t="inlineStr">
      <is>
        <t>11 MESES 17 DIAS</t>
      </is>
    </nc>
  </rcc>
  <rcc rId="68" sId="2">
    <nc r="E51" t="inlineStr">
      <is>
        <t>120/2013</t>
      </is>
    </nc>
  </rcc>
  <rcc rId="69" sId="2">
    <nc r="F51" t="inlineStr">
      <is>
        <t>SI</t>
      </is>
    </nc>
  </rcc>
  <rcc rId="70" sId="2" numFmtId="34">
    <nc r="O51">
      <v>1092437399</v>
    </nc>
  </rcc>
  <rcc rId="71" sId="2" numFmtId="4">
    <nc r="M51">
      <v>1150</v>
    </nc>
  </rcc>
  <rcc rId="72" sId="2" odxf="1" dxf="1" numFmtId="19">
    <nc r="H51">
      <v>41295</v>
    </nc>
    <odxf>
      <numFmt numFmtId="0" formatCode="General"/>
    </odxf>
    <ndxf>
      <numFmt numFmtId="19" formatCode="dd/mm/yyyy"/>
    </ndxf>
  </rcc>
  <rcc rId="73" sId="2" numFmtId="20">
    <nc r="I51">
      <v>41639</v>
    </nc>
  </rcc>
  <rcc rId="74" sId="2">
    <nc r="J51" t="inlineStr">
      <is>
        <t>NO</t>
      </is>
    </nc>
  </rcc>
  <rcc rId="75" sId="2">
    <nc r="K51" t="inlineStr">
      <is>
        <t>11 MESES 11 DIAS</t>
      </is>
    </nc>
  </rcc>
  <rcc rId="76" sId="2">
    <nc r="E52" t="inlineStr">
      <is>
        <t>181/2014</t>
      </is>
    </nc>
  </rcc>
  <rcc rId="77" sId="2" numFmtId="4">
    <nc r="M52">
      <v>1539</v>
    </nc>
  </rcc>
  <rcc rId="78" sId="2" odxf="1" dxf="1" numFmtId="19">
    <nc r="H52">
      <v>41671</v>
    </nc>
    <odxf>
      <numFmt numFmtId="0" formatCode="General"/>
    </odxf>
    <ndxf>
      <numFmt numFmtId="19" formatCode="dd/mm/yyyy"/>
    </ndxf>
  </rcc>
  <rcc rId="79" sId="2" numFmtId="20">
    <nc r="I52">
      <v>41912</v>
    </nc>
  </rcc>
  <rcc rId="80" sId="2">
    <nc r="K52" t="inlineStr">
      <is>
        <t>8 MESES</t>
      </is>
    </nc>
  </rcc>
  <rcc rId="81" sId="2">
    <nc r="P51" t="inlineStr">
      <is>
        <t>86 - 87</t>
      </is>
    </nc>
  </rcc>
  <rcc rId="82" sId="2">
    <nc r="F52" t="inlineStr">
      <is>
        <t>SI</t>
      </is>
    </nc>
  </rcc>
  <rcc rId="83" sId="2" numFmtId="34">
    <nc r="O52">
      <v>2049002456</v>
    </nc>
  </rcc>
  <rcc rId="84" sId="2" numFmtId="34">
    <nc r="P52">
      <v>87</v>
    </nc>
  </rcc>
  <rcc rId="85" sId="2">
    <oc r="K57">
      <f>SUM(K49:K56)</f>
    </oc>
    <nc r="K57" t="inlineStr">
      <is>
        <t>41 MESES 28 DIAS</t>
      </is>
    </nc>
  </rcc>
  <rcc rId="86" sId="2">
    <oc r="C62">
      <f>+M57</f>
    </oc>
    <nc r="C62" t="inlineStr">
      <is>
        <t>2555</t>
      </is>
    </nc>
  </rcc>
  <rcc rId="87" sId="2">
    <nc r="D61" t="inlineStr">
      <is>
        <t>X</t>
      </is>
    </nc>
  </rcc>
  <rcc rId="88" sId="2">
    <nc r="D62" t="inlineStr">
      <is>
        <t>X</t>
      </is>
    </nc>
  </rcc>
  <rfmt sheetId="2" sqref="D61:D62">
    <dxf>
      <alignment horizontal="center" readingOrder="0"/>
    </dxf>
  </rfmt>
  <rcc rId="89" sId="2">
    <nc r="C30" t="inlineStr">
      <is>
        <t>X</t>
      </is>
    </nc>
  </rcc>
  <rcc rId="90" sId="2">
    <nc r="C31" t="inlineStr">
      <is>
        <t>X</t>
      </is>
    </nc>
  </rcc>
  <rfmt sheetId="2" sqref="C30:C31">
    <dxf>
      <alignment horizontal="center" readingOrder="0"/>
    </dxf>
  </rfmt>
  <rfmt sheetId="2" sqref="B69" start="0" length="0">
    <dxf>
      <font>
        <sz val="11"/>
        <color auto="1"/>
        <name val="Calibri"/>
        <scheme val="minor"/>
      </font>
      <numFmt numFmtId="30" formatCode="@"/>
      <alignment horizontal="center" vertical="center" wrapText="1" readingOrder="0"/>
      <protection locked="0"/>
    </dxf>
  </rfmt>
  <rfmt sheetId="2" sqref="C69" start="0" length="0">
    <dxf>
      <font>
        <sz val="11"/>
        <color auto="1"/>
        <name val="Calibri"/>
        <scheme val="minor"/>
      </font>
      <numFmt numFmtId="30" formatCode="@"/>
      <alignment horizontal="center" vertical="center" wrapText="1" readingOrder="0"/>
      <protection locked="0"/>
    </dxf>
  </rfmt>
  <rcc rId="91" sId="2">
    <nc r="B105" t="inlineStr">
      <is>
        <t>FUNDACION MANOS AMIGAS</t>
      </is>
    </nc>
  </rcc>
  <rcc rId="92" sId="2">
    <nc r="C105" t="inlineStr">
      <is>
        <t>FUNDACION MANOS AMIGAS</t>
      </is>
    </nc>
  </rcc>
  <rcc rId="93" sId="2">
    <nc r="D105" t="inlineStr">
      <is>
        <t>ICBF</t>
      </is>
    </nc>
  </rcc>
  <rcc rId="94" sId="2" numFmtId="19">
    <nc r="H105">
      <v>39834</v>
    </nc>
  </rcc>
  <rcc rId="95" sId="2" numFmtId="20">
    <nc r="I105">
      <v>40178</v>
    </nc>
  </rcc>
  <rcc rId="96" sId="2" numFmtId="4">
    <nc r="M105">
      <v>1543</v>
    </nc>
  </rcc>
  <rcc rId="97" sId="2">
    <nc r="F105" t="inlineStr">
      <is>
        <t>SI</t>
      </is>
    </nc>
  </rcc>
  <rfmt sheetId="2" sqref="E105">
    <dxf>
      <numFmt numFmtId="0" formatCode="General"/>
    </dxf>
  </rfmt>
  <rcc rId="98" sId="2">
    <nc r="E105" t="inlineStr">
      <is>
        <t>112/2009</t>
      </is>
    </nc>
  </rcc>
  <rcc rId="99" sId="2" numFmtId="34">
    <nc r="O105">
      <v>924673755</v>
    </nc>
  </rcc>
  <rcc rId="100" sId="2" numFmtId="34">
    <nc r="P105">
      <v>93</v>
    </nc>
  </rcc>
  <rcc rId="101" sId="2">
    <nc r="J105" t="inlineStr">
      <is>
        <t>NO</t>
      </is>
    </nc>
  </rcc>
  <rcc rId="102" sId="2">
    <nc r="K105" t="inlineStr">
      <is>
        <t>11 MESES 11 DIAS</t>
      </is>
    </nc>
  </rcc>
  <rcc rId="103" sId="2" odxf="1" dxf="1" numFmtId="19">
    <nc r="H106">
      <v>40194</v>
    </nc>
    <odxf>
      <numFmt numFmtId="0" formatCode="General"/>
    </odxf>
    <ndxf>
      <numFmt numFmtId="19" formatCode="dd/mm/yyyy"/>
    </ndxf>
  </rcc>
  <rcc rId="104" sId="2" numFmtId="20">
    <nc r="I106">
      <v>40543</v>
    </nc>
  </rcc>
  <rcc rId="105" sId="2" numFmtId="4">
    <nc r="M106">
      <v>1519</v>
    </nc>
  </rcc>
  <rcc rId="106" sId="2" numFmtId="34">
    <nc r="O106">
      <v>956884802</v>
    </nc>
  </rcc>
  <rcc rId="107" sId="2">
    <nc r="J106" t="inlineStr">
      <is>
        <t>NO</t>
      </is>
    </nc>
  </rcc>
  <rcc rId="108" sId="2">
    <nc r="F106" t="inlineStr">
      <is>
        <t>SI</t>
      </is>
    </nc>
  </rcc>
  <rfmt sheetId="2" sqref="E106:E113">
    <dxf>
      <numFmt numFmtId="0" formatCode="General"/>
    </dxf>
  </rfmt>
  <rcc rId="109" sId="2">
    <nc r="E106" t="inlineStr">
      <is>
        <t>73/2010</t>
      </is>
    </nc>
  </rcc>
  <rcc rId="110" sId="2">
    <nc r="P106" t="inlineStr">
      <is>
        <t>94-95</t>
      </is>
    </nc>
  </rcc>
  <rcc rId="111" sId="2">
    <nc r="E107" t="inlineStr">
      <is>
        <t>406/12</t>
      </is>
    </nc>
  </rcc>
  <rcc rId="112" sId="2">
    <nc r="F107" t="inlineStr">
      <is>
        <t>SI</t>
      </is>
    </nc>
  </rcc>
  <rcc rId="113" sId="2" odxf="1" dxf="1" numFmtId="19">
    <nc r="H107">
      <v>41089</v>
    </nc>
    <odxf>
      <numFmt numFmtId="0" formatCode="General"/>
    </odxf>
    <ndxf>
      <numFmt numFmtId="19" formatCode="dd/mm/yyyy"/>
    </ndxf>
  </rcc>
  <rcc rId="114" sId="2" numFmtId="20">
    <nc r="I107">
      <v>41273</v>
    </nc>
  </rcc>
  <rcc rId="115" sId="2" numFmtId="4">
    <nc r="M107">
      <v>96</v>
    </nc>
  </rcc>
  <rcc rId="116" sId="2" numFmtId="34">
    <nc r="O107">
      <v>129392640</v>
    </nc>
  </rcc>
  <rcc rId="117" sId="2" numFmtId="34">
    <nc r="P107">
      <v>96</v>
    </nc>
  </rcc>
  <rcc rId="118" sId="2">
    <nc r="E108" t="inlineStr">
      <is>
        <t>531/12</t>
      </is>
    </nc>
  </rcc>
  <rcc rId="119" sId="2">
    <nc r="F108" t="inlineStr">
      <is>
        <t>SI</t>
      </is>
    </nc>
  </rcc>
  <rcc rId="120" sId="2" odxf="1" dxf="1" numFmtId="19">
    <nc r="H108">
      <v>41212</v>
    </nc>
    <odxf>
      <numFmt numFmtId="0" formatCode="General"/>
    </odxf>
    <ndxf>
      <numFmt numFmtId="19" formatCode="dd/mm/yyyy"/>
    </ndxf>
  </rcc>
  <rcc rId="121" sId="2" numFmtId="20">
    <nc r="I108">
      <v>41274</v>
    </nc>
  </rcc>
  <rcc rId="122" sId="2">
    <nc r="J108" t="inlineStr">
      <is>
        <t>NO</t>
      </is>
    </nc>
  </rcc>
  <rcc rId="123" sId="2" numFmtId="4">
    <nc r="M108">
      <v>100</v>
    </nc>
  </rcc>
  <rcc rId="124" sId="2">
    <nc r="J107" t="inlineStr">
      <is>
        <t>NO</t>
      </is>
    </nc>
  </rcc>
  <rcc rId="125" sId="2" numFmtId="34">
    <nc r="O108">
      <v>62640000</v>
    </nc>
  </rcc>
  <rcc rId="126" sId="2" numFmtId="34">
    <nc r="P108">
      <v>97</v>
    </nc>
  </rcc>
  <rcc rId="127" sId="2">
    <nc r="E109" t="inlineStr">
      <is>
        <t>203/12</t>
      </is>
    </nc>
  </rcc>
  <rcc rId="128" sId="2">
    <nc r="F109" t="inlineStr">
      <is>
        <t>SI</t>
      </is>
    </nc>
  </rcc>
  <rcc rId="129" sId="2" odxf="1" dxf="1" numFmtId="19">
    <nc r="H109">
      <v>40940</v>
    </nc>
    <odxf>
      <numFmt numFmtId="0" formatCode="General"/>
    </odxf>
    <ndxf>
      <numFmt numFmtId="19" formatCode="dd/mm/yyyy"/>
    </ndxf>
  </rcc>
  <rcc rId="130" sId="2" numFmtId="20">
    <nc r="I109">
      <v>41090</v>
    </nc>
  </rcc>
  <rcc rId="131" sId="2">
    <nc r="J109" t="inlineStr">
      <is>
        <t>NO</t>
      </is>
    </nc>
  </rcc>
  <rcc rId="132" sId="2" numFmtId="4">
    <nc r="M109">
      <v>96</v>
    </nc>
  </rcc>
  <rcc rId="133" sId="2" numFmtId="34">
    <nc r="O109">
      <v>36851968</v>
    </nc>
  </rcc>
  <rcc rId="134" sId="2" numFmtId="34">
    <nc r="P109">
      <v>98</v>
    </nc>
  </rcc>
  <rcc rId="135" sId="2">
    <nc r="F110" t="inlineStr">
      <is>
        <t>SI</t>
      </is>
    </nc>
  </rcc>
  <rcc rId="136" sId="2">
    <nc r="B106" t="inlineStr">
      <is>
        <t>FUNDACION MANOS AMIGAS</t>
      </is>
    </nc>
  </rcc>
  <rcc rId="137" sId="2">
    <nc r="C106" t="inlineStr">
      <is>
        <t>FUNDACION MANOS AMIGAS</t>
      </is>
    </nc>
  </rcc>
  <rcc rId="138" sId="2">
    <nc r="D106" t="inlineStr">
      <is>
        <t>ICBF</t>
      </is>
    </nc>
  </rcc>
  <rcc rId="139" sId="2">
    <nc r="B107" t="inlineStr">
      <is>
        <t>FUNDACION MANOS AMIGAS</t>
      </is>
    </nc>
  </rcc>
  <rcc rId="140" sId="2">
    <nc r="C107" t="inlineStr">
      <is>
        <t>FUNDACION MANOS AMIGAS</t>
      </is>
    </nc>
  </rcc>
  <rcc rId="141" sId="2">
    <nc r="D107" t="inlineStr">
      <is>
        <t>ICBF</t>
      </is>
    </nc>
  </rcc>
  <rcc rId="142" sId="2">
    <nc r="B108" t="inlineStr">
      <is>
        <t>FUNDACION MANOS AMIGAS</t>
      </is>
    </nc>
  </rcc>
  <rcc rId="143" sId="2">
    <nc r="C108" t="inlineStr">
      <is>
        <t>FUNDACION MANOS AMIGAS</t>
      </is>
    </nc>
  </rcc>
  <rcc rId="144" sId="2">
    <nc r="D108" t="inlineStr">
      <is>
        <t>ICBF</t>
      </is>
    </nc>
  </rcc>
  <rcc rId="145" sId="2">
    <nc r="B109" t="inlineStr">
      <is>
        <t>FUNDACION MANOS AMIGAS</t>
      </is>
    </nc>
  </rcc>
  <rcc rId="146" sId="2">
    <nc r="C109" t="inlineStr">
      <is>
        <t>FUNDACION MANOS AMIGAS</t>
      </is>
    </nc>
  </rcc>
  <rcc rId="147" sId="2">
    <nc r="D109" t="inlineStr">
      <is>
        <t>ICBF</t>
      </is>
    </nc>
  </rcc>
  <rcc rId="148" sId="2">
    <nc r="B110" t="inlineStr">
      <is>
        <t>FUNDACION MANOS AMIGAS</t>
      </is>
    </nc>
  </rcc>
  <rcc rId="149" sId="2">
    <nc r="C110" t="inlineStr">
      <is>
        <t>FUNDACION MANOS AMIGAS</t>
      </is>
    </nc>
  </rcc>
  <rcc rId="150" sId="2">
    <nc r="D110" t="inlineStr">
      <is>
        <t>ICBF</t>
      </is>
    </nc>
  </rcc>
  <rfmt sheetId="2" sqref="H110" start="0" length="0">
    <dxf>
      <numFmt numFmtId="19" formatCode="dd/mm/yyyy"/>
    </dxf>
  </rfmt>
  <rcc rId="151" sId="2">
    <nc r="E110" t="inlineStr">
      <is>
        <t>611/12</t>
      </is>
    </nc>
  </rcc>
  <rcc rId="152" sId="2" numFmtId="19">
    <nc r="H110">
      <v>41302</v>
    </nc>
  </rcc>
  <rcc rId="153" sId="2" numFmtId="20">
    <nc r="I110">
      <v>41851</v>
    </nc>
  </rcc>
  <rcc rId="154" sId="2">
    <nc r="J110" t="inlineStr">
      <is>
        <t>NO</t>
      </is>
    </nc>
  </rcc>
  <rcc rId="155" sId="2" numFmtId="4">
    <nc r="M110">
      <v>136</v>
    </nc>
  </rcc>
  <rcc rId="156" sId="2" numFmtId="34">
    <nc r="O110">
      <v>561660328</v>
    </nc>
  </rcc>
  <rcc rId="157" sId="2" numFmtId="34">
    <nc r="P110" t="inlineStr">
      <is>
        <t>99 - 100</t>
      </is>
    </nc>
  </rcc>
  <rcc rId="158" sId="2">
    <nc r="B111" t="inlineStr">
      <is>
        <t>FUNDACION MANOS AMIGAS</t>
      </is>
    </nc>
  </rcc>
  <rcc rId="159" sId="2">
    <nc r="C111" t="inlineStr">
      <is>
        <t>FUNDACION MANOS AMIGAS</t>
      </is>
    </nc>
  </rcc>
  <rcc rId="160" sId="2">
    <nc r="D111" t="inlineStr">
      <is>
        <t>ICBF</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1" sId="2">
    <nc r="E111" t="inlineStr">
      <is>
        <t>370/13</t>
      </is>
    </nc>
  </rcc>
  <rcc rId="162" sId="2">
    <nc r="F111" t="inlineStr">
      <is>
        <t>SI</t>
      </is>
    </nc>
  </rcc>
  <rcc rId="163" sId="2" odxf="1" dxf="1" numFmtId="19">
    <nc r="H111">
      <v>41518</v>
    </nc>
    <odxf>
      <numFmt numFmtId="0" formatCode="General"/>
    </odxf>
    <ndxf>
      <numFmt numFmtId="19" formatCode="dd/mm/yyyy"/>
    </ndxf>
  </rcc>
  <rcc rId="164" sId="2" numFmtId="20">
    <nc r="I111">
      <v>41851</v>
    </nc>
  </rcc>
  <rcc rId="165" sId="2">
    <nc r="J111" t="inlineStr">
      <is>
        <t>NO</t>
      </is>
    </nc>
  </rcc>
  <rcc rId="166" sId="2" numFmtId="4">
    <nc r="M111">
      <v>250</v>
    </nc>
  </rcc>
  <rcc rId="167" sId="2" numFmtId="34">
    <nc r="O111">
      <v>683850583</v>
    </nc>
  </rcc>
  <rcc rId="168" sId="2">
    <nc r="P111" t="inlineStr">
      <is>
        <t>101 - 102</t>
      </is>
    </nc>
  </rcc>
  <rcc rId="169" sId="2">
    <nc r="E112" t="inlineStr">
      <is>
        <t>383/13</t>
      </is>
    </nc>
  </rcc>
  <rcc rId="170" sId="2">
    <nc r="F112" t="inlineStr">
      <is>
        <t>SI</t>
      </is>
    </nc>
  </rcc>
  <rfmt sheetId="2" sqref="H112" start="0" length="0">
    <dxf>
      <numFmt numFmtId="19" formatCode="dd/mm/yyyy"/>
    </dxf>
  </rfmt>
  <rcc rId="171" sId="2" numFmtId="20">
    <nc r="I112">
      <v>41851</v>
    </nc>
  </rcc>
  <rcc rId="172" sId="2">
    <nc r="J112" t="inlineStr">
      <is>
        <t>NO</t>
      </is>
    </nc>
  </rcc>
  <rrc rId="173" sId="2" ref="A113:XFD113" action="insertRow">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rrc>
  <rrc rId="174" sId="2" ref="A113:XFD113" action="insertRow">
    <undo index="124" exp="area" ref3D="1" dr="$WVG$1:$WVG$1048576" dn="Z_E66AFF75_6E30_46BB_BC68_E6CB0BE5452E_.wvu.Cols" sId="2"/>
    <undo index="122" exp="area" ref3D="1" dr="$WLK$1:$WLK$1048576" dn="Z_E66AFF75_6E30_46BB_BC68_E6CB0BE5452E_.wvu.Cols" sId="2"/>
    <undo index="120" exp="area" ref3D="1" dr="$WBO$1:$WBO$1048576" dn="Z_E66AFF75_6E30_46BB_BC68_E6CB0BE5452E_.wvu.Cols" sId="2"/>
    <undo index="118" exp="area" ref3D="1" dr="$VRS$1:$VRS$1048576" dn="Z_E66AFF75_6E30_46BB_BC68_E6CB0BE5452E_.wvu.Cols" sId="2"/>
    <undo index="116" exp="area" ref3D="1" dr="$VHW$1:$VHW$1048576" dn="Z_E66AFF75_6E30_46BB_BC68_E6CB0BE5452E_.wvu.Cols" sId="2"/>
    <undo index="114" exp="area" ref3D="1" dr="$UYA$1:$UYA$1048576" dn="Z_E66AFF75_6E30_46BB_BC68_E6CB0BE5452E_.wvu.Cols" sId="2"/>
    <undo index="112" exp="area" ref3D="1" dr="$UOE$1:$UOE$1048576" dn="Z_E66AFF75_6E30_46BB_BC68_E6CB0BE5452E_.wvu.Cols" sId="2"/>
    <undo index="110" exp="area" ref3D="1" dr="$UEI$1:$UEI$1048576" dn="Z_E66AFF75_6E30_46BB_BC68_E6CB0BE5452E_.wvu.Cols" sId="2"/>
    <undo index="108" exp="area" ref3D="1" dr="$TUM$1:$TUM$1048576" dn="Z_E66AFF75_6E30_46BB_BC68_E6CB0BE5452E_.wvu.Cols" sId="2"/>
    <undo index="106" exp="area" ref3D="1" dr="$TKQ$1:$TKQ$1048576" dn="Z_E66AFF75_6E30_46BB_BC68_E6CB0BE5452E_.wvu.Cols" sId="2"/>
    <undo index="104" exp="area" ref3D="1" dr="$TAU$1:$TAU$1048576" dn="Z_E66AFF75_6E30_46BB_BC68_E6CB0BE5452E_.wvu.Cols" sId="2"/>
    <undo index="102" exp="area" ref3D="1" dr="$SQY$1:$SQY$1048576" dn="Z_E66AFF75_6E30_46BB_BC68_E6CB0BE5452E_.wvu.Cols" sId="2"/>
    <undo index="100" exp="area" ref3D="1" dr="$SHC$1:$SHC$1048576" dn="Z_E66AFF75_6E30_46BB_BC68_E6CB0BE5452E_.wvu.Cols" sId="2"/>
    <undo index="98" exp="area" ref3D="1" dr="$RXG$1:$RXG$1048576" dn="Z_E66AFF75_6E30_46BB_BC68_E6CB0BE5452E_.wvu.Cols" sId="2"/>
    <undo index="96" exp="area" ref3D="1" dr="$RNK$1:$RNK$1048576" dn="Z_E66AFF75_6E30_46BB_BC68_E6CB0BE5452E_.wvu.Cols" sId="2"/>
    <undo index="94" exp="area" ref3D="1" dr="$RDO$1:$RDO$1048576" dn="Z_E66AFF75_6E30_46BB_BC68_E6CB0BE5452E_.wvu.Cols" sId="2"/>
    <undo index="92" exp="area" ref3D="1" dr="$QTS$1:$QTS$1048576" dn="Z_E66AFF75_6E30_46BB_BC68_E6CB0BE5452E_.wvu.Cols" sId="2"/>
    <undo index="90" exp="area" ref3D="1" dr="$QJW$1:$QJW$1048576" dn="Z_E66AFF75_6E30_46BB_BC68_E6CB0BE5452E_.wvu.Cols" sId="2"/>
    <undo index="88" exp="area" ref3D="1" dr="$QAA$1:$QAA$1048576" dn="Z_E66AFF75_6E30_46BB_BC68_E6CB0BE5452E_.wvu.Cols" sId="2"/>
    <undo index="86" exp="area" ref3D="1" dr="$PQE$1:$PQE$1048576" dn="Z_E66AFF75_6E30_46BB_BC68_E6CB0BE5452E_.wvu.Cols" sId="2"/>
    <undo index="84" exp="area" ref3D="1" dr="$PGI$1:$PGI$1048576" dn="Z_E66AFF75_6E30_46BB_BC68_E6CB0BE5452E_.wvu.Cols" sId="2"/>
    <undo index="82" exp="area" ref3D="1" dr="$OWM$1:$OWM$1048576" dn="Z_E66AFF75_6E30_46BB_BC68_E6CB0BE5452E_.wvu.Cols" sId="2"/>
    <undo index="80" exp="area" ref3D="1" dr="$OMQ$1:$OMQ$1048576" dn="Z_E66AFF75_6E30_46BB_BC68_E6CB0BE5452E_.wvu.Cols" sId="2"/>
    <undo index="78" exp="area" ref3D="1" dr="$OCU$1:$OCU$1048576" dn="Z_E66AFF75_6E30_46BB_BC68_E6CB0BE5452E_.wvu.Cols" sId="2"/>
    <undo index="76" exp="area" ref3D="1" dr="$NSY$1:$NSY$1048576" dn="Z_E66AFF75_6E30_46BB_BC68_E6CB0BE5452E_.wvu.Cols" sId="2"/>
    <undo index="74" exp="area" ref3D="1" dr="$NJC$1:$NJC$1048576" dn="Z_E66AFF75_6E30_46BB_BC68_E6CB0BE5452E_.wvu.Cols" sId="2"/>
    <undo index="72" exp="area" ref3D="1" dr="$MZG$1:$MZG$1048576" dn="Z_E66AFF75_6E30_46BB_BC68_E6CB0BE5452E_.wvu.Cols" sId="2"/>
    <undo index="70" exp="area" ref3D="1" dr="$MPK$1:$MPK$1048576" dn="Z_E66AFF75_6E30_46BB_BC68_E6CB0BE5452E_.wvu.Cols" sId="2"/>
    <undo index="68" exp="area" ref3D="1" dr="$MFO$1:$MFO$1048576" dn="Z_E66AFF75_6E30_46BB_BC68_E6CB0BE5452E_.wvu.Cols" sId="2"/>
    <undo index="66" exp="area" ref3D="1" dr="$LVS$1:$LVS$1048576" dn="Z_E66AFF75_6E30_46BB_BC68_E6CB0BE5452E_.wvu.Cols" sId="2"/>
    <undo index="64" exp="area" ref3D="1" dr="$LLW$1:$LLW$1048576" dn="Z_E66AFF75_6E30_46BB_BC68_E6CB0BE5452E_.wvu.Cols" sId="2"/>
    <undo index="62" exp="area" ref3D="1" dr="$LCA$1:$LCA$1048576" dn="Z_E66AFF75_6E30_46BB_BC68_E6CB0BE5452E_.wvu.Cols" sId="2"/>
    <undo index="60" exp="area" ref3D="1" dr="$KSE$1:$KSE$1048576" dn="Z_E66AFF75_6E30_46BB_BC68_E6CB0BE5452E_.wvu.Cols" sId="2"/>
    <undo index="58" exp="area" ref3D="1" dr="$KII$1:$KII$1048576" dn="Z_E66AFF75_6E30_46BB_BC68_E6CB0BE5452E_.wvu.Cols" sId="2"/>
    <undo index="56" exp="area" ref3D="1" dr="$JYM$1:$JYM$1048576" dn="Z_E66AFF75_6E30_46BB_BC68_E6CB0BE5452E_.wvu.Cols" sId="2"/>
    <undo index="54" exp="area" ref3D="1" dr="$JOQ$1:$JOQ$1048576" dn="Z_E66AFF75_6E30_46BB_BC68_E6CB0BE5452E_.wvu.Cols" sId="2"/>
    <undo index="52" exp="area" ref3D="1" dr="$JEU$1:$JEU$1048576" dn="Z_E66AFF75_6E30_46BB_BC68_E6CB0BE5452E_.wvu.Cols" sId="2"/>
    <undo index="50" exp="area" ref3D="1" dr="$IUY$1:$IUY$1048576" dn="Z_E66AFF75_6E30_46BB_BC68_E6CB0BE5452E_.wvu.Cols" sId="2"/>
    <undo index="48" exp="area" ref3D="1" dr="$ILC$1:$ILC$1048576" dn="Z_E66AFF75_6E30_46BB_BC68_E6CB0BE5452E_.wvu.Cols" sId="2"/>
    <undo index="46" exp="area" ref3D="1" dr="$IBG$1:$IBG$1048576" dn="Z_E66AFF75_6E30_46BB_BC68_E6CB0BE5452E_.wvu.Cols" sId="2"/>
    <undo index="44" exp="area" ref3D="1" dr="$HRK$1:$HRK$1048576" dn="Z_E66AFF75_6E30_46BB_BC68_E6CB0BE5452E_.wvu.Cols" sId="2"/>
    <undo index="42" exp="area" ref3D="1" dr="$HHO$1:$HHO$1048576" dn="Z_E66AFF75_6E30_46BB_BC68_E6CB0BE5452E_.wvu.Cols" sId="2"/>
    <undo index="40" exp="area" ref3D="1" dr="$GXS$1:$GXS$1048576" dn="Z_E66AFF75_6E30_46BB_BC68_E6CB0BE5452E_.wvu.Cols" sId="2"/>
    <undo index="38" exp="area" ref3D="1" dr="$GNW$1:$GNW$1048576" dn="Z_E66AFF75_6E30_46BB_BC68_E6CB0BE5452E_.wvu.Cols" sId="2"/>
    <undo index="36" exp="area" ref3D="1" dr="$GEA$1:$GEA$1048576" dn="Z_E66AFF75_6E30_46BB_BC68_E6CB0BE5452E_.wvu.Cols" sId="2"/>
    <undo index="34" exp="area" ref3D="1" dr="$FUE$1:$FUE$1048576" dn="Z_E66AFF75_6E30_46BB_BC68_E6CB0BE5452E_.wvu.Cols" sId="2"/>
    <undo index="32" exp="area" ref3D="1" dr="$FKI$1:$FKI$1048576" dn="Z_E66AFF75_6E30_46BB_BC68_E6CB0BE5452E_.wvu.Cols" sId="2"/>
    <undo index="30" exp="area" ref3D="1" dr="$FAM$1:$FAM$1048576" dn="Z_E66AFF75_6E30_46BB_BC68_E6CB0BE5452E_.wvu.Cols" sId="2"/>
    <undo index="28" exp="area" ref3D="1" dr="$EQQ$1:$EQQ$1048576" dn="Z_E66AFF75_6E30_46BB_BC68_E6CB0BE5452E_.wvu.Cols" sId="2"/>
    <undo index="26" exp="area" ref3D="1" dr="$EGU$1:$EGU$1048576" dn="Z_E66AFF75_6E30_46BB_BC68_E6CB0BE5452E_.wvu.Cols" sId="2"/>
    <undo index="24" exp="area" ref3D="1" dr="$DWY$1:$DWY$1048576" dn="Z_E66AFF75_6E30_46BB_BC68_E6CB0BE5452E_.wvu.Cols" sId="2"/>
    <undo index="22" exp="area" ref3D="1" dr="$DNC$1:$DNC$1048576" dn="Z_E66AFF75_6E30_46BB_BC68_E6CB0BE5452E_.wvu.Cols" sId="2"/>
    <undo index="20" exp="area" ref3D="1" dr="$DDG$1:$DDG$1048576" dn="Z_E66AFF75_6E30_46BB_BC68_E6CB0BE5452E_.wvu.Cols" sId="2"/>
    <undo index="18" exp="area" ref3D="1" dr="$CTK$1:$CTK$1048576" dn="Z_E66AFF75_6E30_46BB_BC68_E6CB0BE5452E_.wvu.Cols" sId="2"/>
    <undo index="16" exp="area" ref3D="1" dr="$CJO$1:$CJO$1048576" dn="Z_E66AFF75_6E30_46BB_BC68_E6CB0BE5452E_.wvu.Cols" sId="2"/>
    <undo index="14" exp="area" ref3D="1" dr="$BZS$1:$BZS$1048576" dn="Z_E66AFF75_6E30_46BB_BC68_E6CB0BE5452E_.wvu.Cols" sId="2"/>
    <undo index="12" exp="area" ref3D="1" dr="$BPW$1:$BPW$1048576" dn="Z_E66AFF75_6E30_46BB_BC68_E6CB0BE5452E_.wvu.Cols" sId="2"/>
    <undo index="10" exp="area" ref3D="1" dr="$BGA$1:$BGA$1048576" dn="Z_E66AFF75_6E30_46BB_BC68_E6CB0BE5452E_.wvu.Cols" sId="2"/>
    <undo index="8" exp="area" ref3D="1" dr="$AWE$1:$AWE$1048576" dn="Z_E66AFF75_6E30_46BB_BC68_E6CB0BE5452E_.wvu.Cols" sId="2"/>
    <undo index="6" exp="area" ref3D="1" dr="$AMI$1:$AMI$1048576" dn="Z_E66AFF75_6E30_46BB_BC68_E6CB0BE5452E_.wvu.Cols" sId="2"/>
    <undo index="4" exp="area" ref3D="1" dr="$ACM$1:$ACM$1048576" dn="Z_E66AFF75_6E30_46BB_BC68_E6CB0BE5452E_.wvu.Cols" sId="2"/>
    <undo index="2" exp="area" ref3D="1" dr="$SQ$1:$SQ$1048576" dn="Z_E66AFF75_6E30_46BB_BC68_E6CB0BE5452E_.wvu.Cols" sId="2"/>
    <undo index="1" exp="area" ref3D="1" dr="$IU$1:$IU$1048576" dn="Z_E66AFF75_6E30_46BB_BC68_E6CB0BE5452E_.wvu.Cols" sId="2"/>
    <undo index="124" exp="area" ref3D="1" dr="$WVG$1:$WVG$1048576" dn="Z_E0CD5972_B934_4F34_82E4_294F80867A91_.wvu.Cols" sId="2"/>
    <undo index="122" exp="area" ref3D="1" dr="$WLK$1:$WLK$1048576" dn="Z_E0CD5972_B934_4F34_82E4_294F80867A91_.wvu.Cols" sId="2"/>
    <undo index="120" exp="area" ref3D="1" dr="$WBO$1:$WBO$1048576" dn="Z_E0CD5972_B934_4F34_82E4_294F80867A91_.wvu.Cols" sId="2"/>
    <undo index="118" exp="area" ref3D="1" dr="$VRS$1:$VRS$1048576" dn="Z_E0CD5972_B934_4F34_82E4_294F80867A91_.wvu.Cols" sId="2"/>
    <undo index="116" exp="area" ref3D="1" dr="$VHW$1:$VHW$1048576" dn="Z_E0CD5972_B934_4F34_82E4_294F80867A91_.wvu.Cols" sId="2"/>
    <undo index="114" exp="area" ref3D="1" dr="$UYA$1:$UYA$1048576" dn="Z_E0CD5972_B934_4F34_82E4_294F80867A91_.wvu.Cols" sId="2"/>
    <undo index="112" exp="area" ref3D="1" dr="$UOE$1:$UOE$1048576" dn="Z_E0CD5972_B934_4F34_82E4_294F80867A91_.wvu.Cols" sId="2"/>
    <undo index="110" exp="area" ref3D="1" dr="$UEI$1:$UEI$1048576" dn="Z_E0CD5972_B934_4F34_82E4_294F80867A91_.wvu.Cols" sId="2"/>
    <undo index="108" exp="area" ref3D="1" dr="$TUM$1:$TUM$1048576" dn="Z_E0CD5972_B934_4F34_82E4_294F80867A91_.wvu.Cols" sId="2"/>
    <undo index="106" exp="area" ref3D="1" dr="$TKQ$1:$TKQ$1048576" dn="Z_E0CD5972_B934_4F34_82E4_294F80867A91_.wvu.Cols" sId="2"/>
    <undo index="104" exp="area" ref3D="1" dr="$TAU$1:$TAU$1048576" dn="Z_E0CD5972_B934_4F34_82E4_294F80867A91_.wvu.Cols" sId="2"/>
    <undo index="102" exp="area" ref3D="1" dr="$SQY$1:$SQY$1048576" dn="Z_E0CD5972_B934_4F34_82E4_294F80867A91_.wvu.Cols" sId="2"/>
    <undo index="100" exp="area" ref3D="1" dr="$SHC$1:$SHC$1048576" dn="Z_E0CD5972_B934_4F34_82E4_294F80867A91_.wvu.Cols" sId="2"/>
    <undo index="98" exp="area" ref3D="1" dr="$RXG$1:$RXG$1048576" dn="Z_E0CD5972_B934_4F34_82E4_294F80867A91_.wvu.Cols" sId="2"/>
    <undo index="96" exp="area" ref3D="1" dr="$RNK$1:$RNK$1048576" dn="Z_E0CD5972_B934_4F34_82E4_294F80867A91_.wvu.Cols" sId="2"/>
    <undo index="94" exp="area" ref3D="1" dr="$RDO$1:$RDO$1048576" dn="Z_E0CD5972_B934_4F34_82E4_294F80867A91_.wvu.Cols" sId="2"/>
    <undo index="92" exp="area" ref3D="1" dr="$QTS$1:$QTS$1048576" dn="Z_E0CD5972_B934_4F34_82E4_294F80867A91_.wvu.Cols" sId="2"/>
    <undo index="90" exp="area" ref3D="1" dr="$QJW$1:$QJW$1048576" dn="Z_E0CD5972_B934_4F34_82E4_294F80867A91_.wvu.Cols" sId="2"/>
    <undo index="88" exp="area" ref3D="1" dr="$QAA$1:$QAA$1048576" dn="Z_E0CD5972_B934_4F34_82E4_294F80867A91_.wvu.Cols" sId="2"/>
    <undo index="86" exp="area" ref3D="1" dr="$PQE$1:$PQE$1048576" dn="Z_E0CD5972_B934_4F34_82E4_294F80867A91_.wvu.Cols" sId="2"/>
    <undo index="84" exp="area" ref3D="1" dr="$PGI$1:$PGI$1048576" dn="Z_E0CD5972_B934_4F34_82E4_294F80867A91_.wvu.Cols" sId="2"/>
    <undo index="82" exp="area" ref3D="1" dr="$OWM$1:$OWM$1048576" dn="Z_E0CD5972_B934_4F34_82E4_294F80867A91_.wvu.Cols" sId="2"/>
    <undo index="80" exp="area" ref3D="1" dr="$OMQ$1:$OMQ$1048576" dn="Z_E0CD5972_B934_4F34_82E4_294F80867A91_.wvu.Cols" sId="2"/>
    <undo index="78" exp="area" ref3D="1" dr="$OCU$1:$OCU$1048576" dn="Z_E0CD5972_B934_4F34_82E4_294F80867A91_.wvu.Cols" sId="2"/>
    <undo index="76" exp="area" ref3D="1" dr="$NSY$1:$NSY$1048576" dn="Z_E0CD5972_B934_4F34_82E4_294F80867A91_.wvu.Cols" sId="2"/>
    <undo index="74" exp="area" ref3D="1" dr="$NJC$1:$NJC$1048576" dn="Z_E0CD5972_B934_4F34_82E4_294F80867A91_.wvu.Cols" sId="2"/>
    <undo index="72" exp="area" ref3D="1" dr="$MZG$1:$MZG$1048576" dn="Z_E0CD5972_B934_4F34_82E4_294F80867A91_.wvu.Cols" sId="2"/>
    <undo index="70" exp="area" ref3D="1" dr="$MPK$1:$MPK$1048576" dn="Z_E0CD5972_B934_4F34_82E4_294F80867A91_.wvu.Cols" sId="2"/>
    <undo index="68" exp="area" ref3D="1" dr="$MFO$1:$MFO$1048576" dn="Z_E0CD5972_B934_4F34_82E4_294F80867A91_.wvu.Cols" sId="2"/>
    <undo index="66" exp="area" ref3D="1" dr="$LVS$1:$LVS$1048576" dn="Z_E0CD5972_B934_4F34_82E4_294F80867A91_.wvu.Cols" sId="2"/>
    <undo index="64" exp="area" ref3D="1" dr="$LLW$1:$LLW$1048576" dn="Z_E0CD5972_B934_4F34_82E4_294F80867A91_.wvu.Cols" sId="2"/>
    <undo index="62" exp="area" ref3D="1" dr="$LCA$1:$LCA$1048576" dn="Z_E0CD5972_B934_4F34_82E4_294F80867A91_.wvu.Cols" sId="2"/>
    <undo index="60" exp="area" ref3D="1" dr="$KSE$1:$KSE$1048576" dn="Z_E0CD5972_B934_4F34_82E4_294F80867A91_.wvu.Cols" sId="2"/>
    <undo index="58" exp="area" ref3D="1" dr="$KII$1:$KII$1048576" dn="Z_E0CD5972_B934_4F34_82E4_294F80867A91_.wvu.Cols" sId="2"/>
    <undo index="56" exp="area" ref3D="1" dr="$JYM$1:$JYM$1048576" dn="Z_E0CD5972_B934_4F34_82E4_294F80867A91_.wvu.Cols" sId="2"/>
    <undo index="54" exp="area" ref3D="1" dr="$JOQ$1:$JOQ$1048576" dn="Z_E0CD5972_B934_4F34_82E4_294F80867A91_.wvu.Cols" sId="2"/>
    <undo index="52" exp="area" ref3D="1" dr="$JEU$1:$JEU$1048576" dn="Z_E0CD5972_B934_4F34_82E4_294F80867A91_.wvu.Cols" sId="2"/>
    <undo index="50" exp="area" ref3D="1" dr="$IUY$1:$IUY$1048576" dn="Z_E0CD5972_B934_4F34_82E4_294F80867A91_.wvu.Cols" sId="2"/>
    <undo index="48" exp="area" ref3D="1" dr="$ILC$1:$ILC$1048576" dn="Z_E0CD5972_B934_4F34_82E4_294F80867A91_.wvu.Cols" sId="2"/>
    <undo index="46" exp="area" ref3D="1" dr="$IBG$1:$IBG$1048576" dn="Z_E0CD5972_B934_4F34_82E4_294F80867A91_.wvu.Cols" sId="2"/>
    <undo index="44" exp="area" ref3D="1" dr="$HRK$1:$HRK$1048576" dn="Z_E0CD5972_B934_4F34_82E4_294F80867A91_.wvu.Cols" sId="2"/>
    <undo index="42" exp="area" ref3D="1" dr="$HHO$1:$HHO$1048576" dn="Z_E0CD5972_B934_4F34_82E4_294F80867A91_.wvu.Cols" sId="2"/>
    <undo index="40" exp="area" ref3D="1" dr="$GXS$1:$GXS$1048576" dn="Z_E0CD5972_B934_4F34_82E4_294F80867A91_.wvu.Cols" sId="2"/>
    <undo index="38" exp="area" ref3D="1" dr="$GNW$1:$GNW$1048576" dn="Z_E0CD5972_B934_4F34_82E4_294F80867A91_.wvu.Cols" sId="2"/>
    <undo index="36" exp="area" ref3D="1" dr="$GEA$1:$GEA$1048576" dn="Z_E0CD5972_B934_4F34_82E4_294F80867A91_.wvu.Cols" sId="2"/>
    <undo index="34" exp="area" ref3D="1" dr="$FUE$1:$FUE$1048576" dn="Z_E0CD5972_B934_4F34_82E4_294F80867A91_.wvu.Cols" sId="2"/>
    <undo index="32" exp="area" ref3D="1" dr="$FKI$1:$FKI$1048576" dn="Z_E0CD5972_B934_4F34_82E4_294F80867A91_.wvu.Cols" sId="2"/>
    <undo index="30" exp="area" ref3D="1" dr="$FAM$1:$FAM$1048576" dn="Z_E0CD5972_B934_4F34_82E4_294F80867A91_.wvu.Cols" sId="2"/>
    <undo index="28" exp="area" ref3D="1" dr="$EQQ$1:$EQQ$1048576" dn="Z_E0CD5972_B934_4F34_82E4_294F80867A91_.wvu.Cols" sId="2"/>
    <undo index="26" exp="area" ref3D="1" dr="$EGU$1:$EGU$1048576" dn="Z_E0CD5972_B934_4F34_82E4_294F80867A91_.wvu.Cols" sId="2"/>
    <undo index="24" exp="area" ref3D="1" dr="$DWY$1:$DWY$1048576" dn="Z_E0CD5972_B934_4F34_82E4_294F80867A91_.wvu.Cols" sId="2"/>
    <undo index="22" exp="area" ref3D="1" dr="$DNC$1:$DNC$1048576" dn="Z_E0CD5972_B934_4F34_82E4_294F80867A91_.wvu.Cols" sId="2"/>
    <undo index="20" exp="area" ref3D="1" dr="$DDG$1:$DDG$1048576" dn="Z_E0CD5972_B934_4F34_82E4_294F80867A91_.wvu.Cols" sId="2"/>
    <undo index="18" exp="area" ref3D="1" dr="$CTK$1:$CTK$1048576" dn="Z_E0CD5972_B934_4F34_82E4_294F80867A91_.wvu.Cols" sId="2"/>
    <undo index="16" exp="area" ref3D="1" dr="$CJO$1:$CJO$1048576" dn="Z_E0CD5972_B934_4F34_82E4_294F80867A91_.wvu.Cols" sId="2"/>
    <undo index="14" exp="area" ref3D="1" dr="$BZS$1:$BZS$1048576" dn="Z_E0CD5972_B934_4F34_82E4_294F80867A91_.wvu.Cols" sId="2"/>
    <undo index="12" exp="area" ref3D="1" dr="$BPW$1:$BPW$1048576" dn="Z_E0CD5972_B934_4F34_82E4_294F80867A91_.wvu.Cols" sId="2"/>
    <undo index="10" exp="area" ref3D="1" dr="$BGA$1:$BGA$1048576" dn="Z_E0CD5972_B934_4F34_82E4_294F80867A91_.wvu.Cols" sId="2"/>
    <undo index="8" exp="area" ref3D="1" dr="$AWE$1:$AWE$1048576" dn="Z_E0CD5972_B934_4F34_82E4_294F80867A91_.wvu.Cols" sId="2"/>
    <undo index="6" exp="area" ref3D="1" dr="$AMI$1:$AMI$1048576" dn="Z_E0CD5972_B934_4F34_82E4_294F80867A91_.wvu.Cols" sId="2"/>
    <undo index="4" exp="area" ref3D="1" dr="$ACM$1:$ACM$1048576" dn="Z_E0CD5972_B934_4F34_82E4_294F80867A91_.wvu.Cols" sId="2"/>
    <undo index="2" exp="area" ref3D="1" dr="$SQ$1:$SQ$1048576" dn="Z_E0CD5972_B934_4F34_82E4_294F80867A91_.wvu.Cols" sId="2"/>
    <undo index="1" exp="area" ref3D="1" dr="$IU$1:$IU$1048576" dn="Z_E0CD5972_B934_4F34_82E4_294F80867A91_.wvu.Cols" sId="2"/>
  </rrc>
  <rcc rId="175" sId="2">
    <nc r="E113" t="inlineStr">
      <is>
        <t>417/13</t>
      </is>
    </nc>
  </rcc>
  <rcc rId="176" sId="2" numFmtId="19">
    <nc r="H112">
      <v>41529</v>
    </nc>
  </rcc>
  <rm rId="177" sheetId="2" source="E113" destination="E112" sourceSheetId="2">
    <rcc rId="0" sId="2" dxf="1">
      <nc r="E112" t="inlineStr">
        <is>
          <t>383/13</t>
        </is>
      </nc>
      <ndxf>
        <font>
          <sz val="9"/>
          <color auto="1"/>
          <name val="Calibri"/>
          <scheme val="minor"/>
        </font>
        <alignment horizontal="center" vertical="center" wrapText="1" readingOrder="0"/>
        <border outline="0">
          <left style="thin">
            <color indexed="64"/>
          </left>
          <right style="thin">
            <color indexed="64"/>
          </right>
          <top style="thin">
            <color indexed="64"/>
          </top>
          <bottom style="thin">
            <color indexed="64"/>
          </bottom>
        </border>
        <protection locked="0"/>
      </ndxf>
    </rcc>
  </rm>
  <rcc rId="178" sId="2" numFmtId="4">
    <nc r="M112">
      <v>300</v>
    </nc>
  </rcc>
  <rcc rId="179" sId="2" numFmtId="34">
    <nc r="O112">
      <v>548765324</v>
    </nc>
  </rcc>
  <rcc rId="180" sId="2">
    <nc r="B112" t="inlineStr">
      <is>
        <t>FUNDACION MANOS AMIGAS</t>
      </is>
    </nc>
  </rcc>
  <rcc rId="181" sId="2">
    <nc r="C112" t="inlineStr">
      <is>
        <t>FUNDACION MANOS AMIGAS</t>
      </is>
    </nc>
  </rcc>
  <rcc rId="182" sId="2">
    <nc r="D112" t="inlineStr">
      <is>
        <t>ICBF</t>
      </is>
    </nc>
  </rcc>
  <rcc rId="183" sId="2" numFmtId="34">
    <nc r="P112">
      <v>103</v>
    </nc>
  </rcc>
  <rcc rId="184" sId="2">
    <nc r="B113" t="inlineStr">
      <is>
        <t>FUNDACION MANOS AMIGAS</t>
      </is>
    </nc>
  </rcc>
  <rcc rId="185" sId="2">
    <nc r="C113" t="inlineStr">
      <is>
        <t>FUNDACION MANOS AMIGAS</t>
      </is>
    </nc>
  </rcc>
  <rcc rId="186" sId="2">
    <nc r="D113" t="inlineStr">
      <is>
        <t>ICBF</t>
      </is>
    </nc>
  </rcc>
  <rcc rId="187" sId="2">
    <nc r="E113" t="inlineStr">
      <is>
        <t>383/13</t>
      </is>
    </nc>
  </rcc>
  <rfmt sheetId="2" sqref="E113">
    <dxf>
      <alignment horizontal="center" readingOrder="0"/>
    </dxf>
  </rfmt>
  <rfmt sheetId="2" sqref="E113" start="0" length="2147483647">
    <dxf>
      <font>
        <sz val="10"/>
      </font>
    </dxf>
  </rfmt>
  <rfmt sheetId="2" sqref="E113" start="0" length="2147483647">
    <dxf>
      <font>
        <sz val="9"/>
      </font>
    </dxf>
  </rfmt>
  <rcc rId="188" sId="2">
    <nc r="F113" t="inlineStr">
      <is>
        <t>SI</t>
      </is>
    </nc>
  </rcc>
  <rcc rId="189" sId="2" numFmtId="19">
    <nc r="H113">
      <v>41518</v>
    </nc>
  </rcc>
  <rcc rId="190" sId="2" numFmtId="20">
    <nc r="I113">
      <v>41851</v>
    </nc>
  </rcc>
  <rcc rId="191" sId="2">
    <nc r="J113" t="inlineStr">
      <is>
        <t>NO</t>
      </is>
    </nc>
  </rcc>
  <rcc rId="192" sId="2">
    <nc r="L107" t="inlineStr">
      <is>
        <t>6 MESES 2 DIAS</t>
      </is>
    </nc>
  </rcc>
  <rcc rId="193" sId="2">
    <nc r="L108" t="inlineStr">
      <is>
        <t>2 MESES 2 DIAS</t>
      </is>
    </nc>
  </rcc>
  <rcc rId="194" sId="2">
    <nc r="L109" t="inlineStr">
      <is>
        <t>5 MESES</t>
      </is>
    </nc>
  </rcc>
  <rcc rId="195" sId="2" numFmtId="4">
    <nc r="M113">
      <v>20</v>
    </nc>
  </rcc>
  <rcc rId="196" sId="2" endOfListFormulaUpdate="1">
    <oc r="M115">
      <f>SUM(M105:M112)</f>
    </oc>
    <nc r="M115">
      <f>SUM(M105:M113)</f>
    </nc>
  </rcc>
  <rcc rId="197" sId="2" numFmtId="34">
    <nc r="O113">
      <v>50740867</v>
    </nc>
  </rcc>
  <rcc rId="198" sId="2" numFmtId="34">
    <nc r="P113">
      <v>100</v>
    </nc>
  </rcc>
  <rcc rId="199" sId="2">
    <nc r="A113">
      <f>+A112+1</f>
    </nc>
  </rcc>
  <rcc rId="200" sId="2">
    <nc r="K110" t="inlineStr">
      <is>
        <t>1 MES</t>
      </is>
    </nc>
  </rcc>
  <rcc rId="201" sId="2">
    <nc r="L110" t="inlineStr">
      <is>
        <t>17 MESES 4 DIAS</t>
      </is>
    </nc>
  </rcc>
  <rcc rId="202" sId="2" numFmtId="20">
    <nc r="K111" t="inlineStr">
      <is>
        <t>1 MES</t>
      </is>
    </nc>
  </rcc>
  <rcc rId="203" sId="2">
    <nc r="L111" t="inlineStr">
      <is>
        <t>10 MESES</t>
      </is>
    </nc>
  </rcc>
  <rcc rId="204" sId="2">
    <nc r="K113" t="inlineStr">
      <is>
        <t>1 MES</t>
      </is>
    </nc>
  </rcc>
  <rcc rId="205" sId="2">
    <nc r="L113" t="inlineStr">
      <is>
        <t>10 MESES</t>
      </is>
    </nc>
  </rcc>
  <rcc rId="206" sId="2">
    <nc r="K112" t="inlineStr">
      <is>
        <t>1 MES</t>
      </is>
    </nc>
  </rcc>
  <rcc rId="207" sId="2">
    <nc r="L112" t="inlineStr">
      <is>
        <t>9 MESES 20 DIAS</t>
      </is>
    </nc>
  </rcc>
  <rcc rId="208" sId="2">
    <oc r="K115">
      <f>SUM(K105:K112)</f>
    </oc>
    <nc r="K115" t="inlineStr">
      <is>
        <t>15 MESES 11 DIAS</t>
      </is>
    </nc>
  </rcc>
  <rcc rId="209" sId="2">
    <oc r="L115">
      <f>SUM(L105:L112)</f>
    </oc>
    <nc r="L115" t="inlineStr">
      <is>
        <t>59 MESES 28 DIAS</t>
      </is>
    </nc>
  </rcc>
  <rcc rId="210" sId="2">
    <nc r="D121">
      <v>0</v>
    </nc>
  </rcc>
  <rcc rId="211" sId="2">
    <oc r="D122">
      <v>0</v>
    </oc>
    <nc r="D122">
      <v>30</v>
    </nc>
  </rcc>
  <rcc rId="212" sId="2">
    <oc r="D40">
      <v>0</v>
    </oc>
    <nc r="D40">
      <v>30</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 sId="2" odxf="1" dxf="1">
    <nc r="B69" t="inlineStr">
      <is>
        <t>CDI - INSTITUCIONAL CON ARRIENDO</t>
      </is>
    </nc>
    <odxf>
      <protection locked="0"/>
    </odxf>
    <ndxf>
      <protection locked="1"/>
    </ndxf>
  </rcc>
  <rfmt sheetId="2" sqref="B70" start="0" length="0">
    <dxf>
      <font>
        <sz val="11"/>
        <color auto="1"/>
        <name val="Calibri"/>
        <scheme val="minor"/>
      </font>
      <numFmt numFmtId="30" formatCode="@"/>
      <alignment horizontal="center" vertical="center" wrapText="1" readingOrder="0"/>
    </dxf>
  </rfmt>
  <rcc rId="214" sId="2" odxf="1" dxf="1">
    <nc r="B71" t="inlineStr">
      <is>
        <t>CDI - INSTITUCIONAL CON ARRIENDO</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15" sId="2" odxf="1" dxf="1">
    <nc r="B72" t="inlineStr">
      <is>
        <t>CDI - INSTITUCIONAL CON ARRIENDO</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16" sId="2" odxf="1" dxf="1">
    <nc r="B73" t="inlineStr">
      <is>
        <t>CDI - INSTITUCIONAL SIN ARRIENDO</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17" sId="2" odxf="1" dxf="1">
    <nc r="B74" t="inlineStr">
      <is>
        <t>CDI - INSTITUCIONAL CON ARRIENDO</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18" sId="2" odxf="1" dxf="1">
    <nc r="C69" t="inlineStr">
      <is>
        <t>CARACOLITOS</t>
      </is>
    </nc>
    <odxf>
      <protection locked="0"/>
    </odxf>
    <ndxf>
      <protection locked="1"/>
    </ndxf>
  </rcc>
  <rcc rId="219" sId="2" odxf="1" dxf="1">
    <nc r="C70" t="inlineStr">
      <is>
        <t>CARITAS FELICES</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20" sId="2" odxf="1" dxf="1">
    <nc r="C71" t="inlineStr">
      <is>
        <t>CASITA DE CHOCOLATE</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21" sId="2" odxf="1" dxf="1">
    <nc r="C72" t="inlineStr">
      <is>
        <t xml:space="preserve">CUERITOS DE COLORES </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22" sId="2" odxf="1" dxf="1">
    <nc r="C73" t="inlineStr">
      <is>
        <t>MUNDO DE SONRISAS</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23" sId="2" odxf="1" dxf="1">
    <nc r="C74" t="inlineStr">
      <is>
        <t>SOL DE LA MAÑANA</t>
      </is>
    </nc>
    <odxf>
      <font>
        <sz val="11"/>
        <color theme="1"/>
        <name val="Calibri"/>
        <scheme val="minor"/>
      </font>
      <numFmt numFmtId="0" formatCode="General"/>
      <alignment horizontal="general" vertical="top" wrapText="0" readingOrder="0"/>
    </odxf>
    <ndxf>
      <font>
        <sz val="11"/>
        <color auto="1"/>
        <name val="Calibri"/>
        <scheme val="minor"/>
      </font>
      <numFmt numFmtId="30" formatCode="@"/>
      <alignment horizontal="center" vertical="center" wrapText="1" readingOrder="0"/>
    </ndxf>
  </rcc>
  <rcc rId="224" sId="2" odxf="1" dxf="1" numFmtId="4">
    <nc r="E69">
      <v>24</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25" sId="2" odxf="1" dxf="1" numFmtId="4">
    <nc r="E70">
      <v>24</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26" sId="2" odxf="1" dxf="1" numFmtId="4">
    <nc r="E71">
      <v>48</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27" sId="2" odxf="1" dxf="1" numFmtId="4">
    <nc r="E72">
      <v>60</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28" sId="2" odxf="1" dxf="1" numFmtId="4">
    <nc r="E73">
      <v>36</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29" sId="2" odxf="1" dxf="1" numFmtId="4">
    <nc r="E74">
      <v>24</v>
    </nc>
    <odxf>
      <font>
        <sz val="11"/>
        <color theme="1"/>
        <name val="Calibri"/>
        <scheme val="minor"/>
      </font>
      <numFmt numFmtId="0" formatCode="General"/>
      <alignment horizontal="general" vertical="bottom" wrapText="0" readingOrder="0"/>
    </odxf>
    <ndxf>
      <font>
        <sz val="11"/>
        <color auto="1"/>
        <name val="Calibri"/>
        <scheme val="minor"/>
      </font>
      <numFmt numFmtId="1" formatCode="0"/>
      <alignment horizontal="center" vertical="center" wrapText="1" readingOrder="0"/>
    </ndxf>
  </rcc>
  <rcc rId="230" sId="2" odxf="1" dxf="1">
    <nc r="D69" t="inlineStr">
      <is>
        <t xml:space="preserve">SAN CARLOS </t>
      </is>
    </nc>
    <odxf>
      <font>
        <sz val="11"/>
        <color theme="1"/>
        <name val="Calibri"/>
        <scheme val="minor"/>
      </font>
      <alignment horizontal="general" vertical="bottom" wrapText="0" readingOrder="0"/>
    </odxf>
    <ndxf>
      <font>
        <sz val="11"/>
        <color auto="1"/>
        <name val="Calibri"/>
        <scheme val="minor"/>
      </font>
      <alignment horizontal="center" vertical="center" wrapText="1" readingOrder="0"/>
    </ndxf>
  </rcc>
  <rcc rId="231" sId="2" odxf="1" dxf="1">
    <nc r="D70" t="inlineStr">
      <is>
        <t>LAS ARADAS</t>
      </is>
    </nc>
    <odxf>
      <font>
        <sz val="11"/>
        <color theme="1"/>
        <name val="Calibri"/>
        <scheme val="minor"/>
      </font>
      <alignment horizontal="general" vertical="bottom" wrapText="0" readingOrder="0"/>
    </odxf>
    <ndxf>
      <font>
        <sz val="11"/>
        <color auto="1"/>
        <name val="Calibri"/>
        <scheme val="minor"/>
      </font>
      <alignment horizontal="center" vertical="center" wrapText="1" readingOrder="0"/>
    </ndxf>
  </rcc>
  <rcc rId="232" sId="2" odxf="1" dxf="1">
    <nc r="D71" t="inlineStr">
      <is>
        <t xml:space="preserve">SAN CARLOS </t>
      </is>
    </nc>
    <odxf>
      <font>
        <sz val="11"/>
        <color theme="1"/>
        <name val="Calibri"/>
        <scheme val="minor"/>
      </font>
      <numFmt numFmtId="0" formatCode="General"/>
      <alignment horizontal="general" vertical="bottom" wrapText="0" readingOrder="0"/>
    </odxf>
    <ndxf>
      <font>
        <sz val="11"/>
        <color auto="1"/>
        <name val="Calibri"/>
        <scheme val="minor"/>
      </font>
      <numFmt numFmtId="30" formatCode="@"/>
      <alignment horizontal="center" vertical="center" wrapText="1" readingOrder="0"/>
    </ndxf>
  </rcc>
  <rfmt sheetId="2" sqref="D72" start="0" length="0">
    <dxf>
      <font>
        <sz val="11"/>
        <color auto="1"/>
        <name val="Calibri"/>
        <scheme val="minor"/>
      </font>
      <alignment horizontal="center" vertical="center" wrapText="1" readingOrder="0"/>
    </dxf>
  </rfmt>
  <rcc rId="233" sId="2" odxf="1" dxf="1">
    <nc r="D73" t="inlineStr">
      <is>
        <t>LA PLATA</t>
      </is>
    </nc>
    <odxf>
      <font>
        <sz val="11"/>
        <color theme="1"/>
        <name val="Calibri"/>
        <scheme val="minor"/>
      </font>
    </odxf>
    <ndxf>
      <font>
        <sz val="11"/>
        <color auto="1"/>
        <name val="Calibri"/>
        <scheme val="minor"/>
      </font>
    </ndxf>
  </rcc>
  <rcc rId="234" sId="2" odxf="1" dxf="1">
    <nc r="D74" t="inlineStr">
      <is>
        <t>SAN GERARDO</t>
      </is>
    </nc>
    <odxf>
      <font>
        <sz val="11"/>
        <color theme="1"/>
        <name val="Calibri"/>
        <scheme val="minor"/>
      </font>
      <alignment horizontal="general" vertical="bottom" wrapText="0" readingOrder="0"/>
    </odxf>
    <ndxf>
      <font>
        <sz val="11"/>
        <color auto="1"/>
        <name val="Calibri"/>
        <scheme val="minor"/>
      </font>
      <alignment horizontal="center" vertical="center" wrapText="1" readingOrder="0"/>
    </ndxf>
  </rcc>
  <rcc rId="235" sId="2">
    <nc r="D72" t="inlineStr">
      <is>
        <t>BELEN</t>
      </is>
    </nc>
  </rcc>
  <rfmt sheetId="2" sqref="D73">
    <dxf>
      <alignment horizontal="center" readingOrder="0"/>
    </dxf>
  </rfmt>
  <rcc rId="236" sId="2">
    <nc r="B70" t="inlineStr">
      <is>
        <t>CDI - INSTITUCIONAL  SIN ARRIENDO</t>
      </is>
    </nc>
  </rcc>
  <rcc rId="237" sId="2">
    <nc r="H70" t="inlineStr">
      <is>
        <t>NO</t>
      </is>
    </nc>
  </rcc>
  <rcc rId="238" sId="2">
    <nc r="J70" t="inlineStr">
      <is>
        <t>SI</t>
      </is>
    </nc>
  </rcc>
  <rcc rId="239" sId="2" odxf="1" dxf="1">
    <nc r="K70" t="inlineStr">
      <is>
        <t>SI</t>
      </is>
    </nc>
    <odxf>
      <alignment vertical="center" readingOrder="0"/>
    </odxf>
    <ndxf>
      <alignment vertical="top" readingOrder="0"/>
    </ndxf>
  </rcc>
  <rcc rId="240" sId="2" odxf="1" dxf="1">
    <nc r="L70" t="inlineStr">
      <is>
        <t>SI</t>
      </is>
    </nc>
    <odxf>
      <alignment vertical="center" readingOrder="0"/>
    </odxf>
    <ndxf>
      <alignment vertical="top" readingOrder="0"/>
    </ndxf>
  </rcc>
  <rcc rId="241" sId="2" odxf="1" dxf="1">
    <nc r="M70" t="inlineStr">
      <is>
        <t>SI</t>
      </is>
    </nc>
    <odxf>
      <alignment vertical="center" readingOrder="0"/>
    </odxf>
    <ndxf>
      <alignment vertical="top" readingOrder="0"/>
    </ndxf>
  </rcc>
  <rcc rId="242" sId="2" odxf="1" dxf="1">
    <nc r="N70" t="inlineStr">
      <is>
        <t>SI</t>
      </is>
    </nc>
    <odxf>
      <alignment vertical="center" readingOrder="0"/>
    </odxf>
    <ndxf>
      <alignment vertical="top" readingOrder="0"/>
    </ndxf>
  </rcc>
  <rcc rId="243" sId="2">
    <nc r="J71" t="inlineStr">
      <is>
        <t>SI</t>
      </is>
    </nc>
  </rcc>
  <rcc rId="244" sId="2" odxf="1" dxf="1">
    <nc r="K71" t="inlineStr">
      <is>
        <t>SI</t>
      </is>
    </nc>
    <odxf>
      <alignment vertical="center" readingOrder="0"/>
    </odxf>
    <ndxf>
      <alignment vertical="top" readingOrder="0"/>
    </ndxf>
  </rcc>
  <rcc rId="245" sId="2" odxf="1" dxf="1">
    <nc r="L71" t="inlineStr">
      <is>
        <t>SI</t>
      </is>
    </nc>
    <odxf>
      <alignment vertical="center" readingOrder="0"/>
    </odxf>
    <ndxf>
      <alignment vertical="top" readingOrder="0"/>
    </ndxf>
  </rcc>
  <rcc rId="246" sId="2" odxf="1" dxf="1">
    <nc r="M71" t="inlineStr">
      <is>
        <t>SI</t>
      </is>
    </nc>
    <odxf>
      <alignment vertical="center" readingOrder="0"/>
    </odxf>
    <ndxf>
      <alignment vertical="top" readingOrder="0"/>
    </ndxf>
  </rcc>
  <rcc rId="247" sId="2" odxf="1" dxf="1">
    <nc r="N71" t="inlineStr">
      <is>
        <t>SI</t>
      </is>
    </nc>
    <odxf>
      <alignment vertical="center" readingOrder="0"/>
    </odxf>
    <ndxf>
      <alignment vertical="top" readingOrder="0"/>
    </ndxf>
  </rcc>
  <rcc rId="248" sId="2">
    <nc r="J72" t="inlineStr">
      <is>
        <t>SI</t>
      </is>
    </nc>
  </rcc>
  <rcc rId="249" sId="2" odxf="1" dxf="1">
    <nc r="K72" t="inlineStr">
      <is>
        <t>SI</t>
      </is>
    </nc>
    <odxf>
      <alignment vertical="center" readingOrder="0"/>
    </odxf>
    <ndxf>
      <alignment vertical="top" readingOrder="0"/>
    </ndxf>
  </rcc>
  <rcc rId="250" sId="2" odxf="1" dxf="1">
    <nc r="L72" t="inlineStr">
      <is>
        <t>SI</t>
      </is>
    </nc>
    <odxf>
      <alignment vertical="center" readingOrder="0"/>
    </odxf>
    <ndxf>
      <alignment vertical="top" readingOrder="0"/>
    </ndxf>
  </rcc>
  <rcc rId="251" sId="2" odxf="1" dxf="1">
    <nc r="M72" t="inlineStr">
      <is>
        <t>SI</t>
      </is>
    </nc>
    <odxf>
      <alignment vertical="center" readingOrder="0"/>
    </odxf>
    <ndxf>
      <alignment vertical="top" readingOrder="0"/>
    </ndxf>
  </rcc>
  <rcc rId="252" sId="2" odxf="1" dxf="1">
    <nc r="N72" t="inlineStr">
      <is>
        <t>SI</t>
      </is>
    </nc>
    <odxf>
      <alignment vertical="center" readingOrder="0"/>
    </odxf>
    <ndxf>
      <alignment vertical="top" readingOrder="0"/>
    </ndxf>
  </rcc>
  <rcc rId="253" sId="2">
    <nc r="J73" t="inlineStr">
      <is>
        <t>SI</t>
      </is>
    </nc>
  </rcc>
  <rcc rId="254" sId="2" odxf="1" dxf="1">
    <nc r="K73" t="inlineStr">
      <is>
        <t>SI</t>
      </is>
    </nc>
    <odxf>
      <alignment vertical="center" readingOrder="0"/>
    </odxf>
    <ndxf>
      <alignment vertical="top" readingOrder="0"/>
    </ndxf>
  </rcc>
  <rcc rId="255" sId="2" odxf="1" dxf="1">
    <nc r="L73" t="inlineStr">
      <is>
        <t>SI</t>
      </is>
    </nc>
    <odxf>
      <alignment vertical="center" readingOrder="0"/>
    </odxf>
    <ndxf>
      <alignment vertical="top" readingOrder="0"/>
    </ndxf>
  </rcc>
  <rcc rId="256" sId="2" odxf="1" dxf="1">
    <nc r="M73" t="inlineStr">
      <is>
        <t>SI</t>
      </is>
    </nc>
    <odxf>
      <alignment vertical="center" readingOrder="0"/>
    </odxf>
    <ndxf>
      <alignment vertical="top" readingOrder="0"/>
    </ndxf>
  </rcc>
  <rcc rId="257" sId="2" odxf="1" dxf="1">
    <nc r="N73" t="inlineStr">
      <is>
        <t>SI</t>
      </is>
    </nc>
    <odxf>
      <alignment vertical="center" readingOrder="0"/>
    </odxf>
    <ndxf>
      <alignment vertical="top" readingOrder="0"/>
    </ndxf>
  </rcc>
  <rcc rId="258" sId="2">
    <nc r="J74" t="inlineStr">
      <is>
        <t>SI</t>
      </is>
    </nc>
  </rcc>
  <rcc rId="259" sId="2" odxf="1" dxf="1">
    <nc r="K74" t="inlineStr">
      <is>
        <t>SI</t>
      </is>
    </nc>
    <odxf>
      <alignment vertical="center" readingOrder="0"/>
    </odxf>
    <ndxf>
      <alignment vertical="top" readingOrder="0"/>
    </ndxf>
  </rcc>
  <rcc rId="260" sId="2" odxf="1" dxf="1">
    <nc r="L74" t="inlineStr">
      <is>
        <t>SI</t>
      </is>
    </nc>
    <odxf>
      <alignment vertical="center" readingOrder="0"/>
    </odxf>
    <ndxf>
      <alignment vertical="top" readingOrder="0"/>
    </ndxf>
  </rcc>
  <rcc rId="261" sId="2" odxf="1" dxf="1">
    <nc r="M74" t="inlineStr">
      <is>
        <t>SI</t>
      </is>
    </nc>
    <odxf>
      <alignment vertical="center" readingOrder="0"/>
    </odxf>
    <ndxf>
      <alignment vertical="top" readingOrder="0"/>
    </ndxf>
  </rcc>
  <rcc rId="262" sId="2" odxf="1" dxf="1">
    <nc r="N74" t="inlineStr">
      <is>
        <t>SI</t>
      </is>
    </nc>
    <odxf>
      <alignment vertical="center" readingOrder="0"/>
    </odxf>
    <ndxf>
      <alignment vertical="top" readingOrder="0"/>
    </ndxf>
  </rcc>
  <rcc rId="263" sId="2">
    <nc r="J69" t="inlineStr">
      <is>
        <t>SI</t>
      </is>
    </nc>
  </rcc>
  <rcc rId="264" sId="2" odxf="1" dxf="1">
    <nc r="K69" t="inlineStr">
      <is>
        <t>SI</t>
      </is>
    </nc>
    <odxf>
      <alignment vertical="center" readingOrder="0"/>
    </odxf>
    <ndxf>
      <alignment vertical="top" readingOrder="0"/>
    </ndxf>
  </rcc>
  <rcc rId="265" sId="2" odxf="1" dxf="1">
    <nc r="L69" t="inlineStr">
      <is>
        <t>SI</t>
      </is>
    </nc>
    <odxf>
      <alignment vertical="center" readingOrder="0"/>
    </odxf>
    <ndxf>
      <alignment vertical="top" readingOrder="0"/>
    </ndxf>
  </rcc>
  <rcc rId="266" sId="2" odxf="1" dxf="1">
    <nc r="M69" t="inlineStr">
      <is>
        <t>SI</t>
      </is>
    </nc>
    <odxf>
      <alignment vertical="center" readingOrder="0"/>
    </odxf>
    <ndxf>
      <alignment vertical="top" readingOrder="0"/>
    </ndxf>
  </rcc>
  <rcc rId="267" sId="2" odxf="1" dxf="1">
    <nc r="N69" t="inlineStr">
      <is>
        <t>SI</t>
      </is>
    </nc>
    <odxf>
      <alignment vertical="center" readingOrder="0"/>
    </odxf>
    <ndxf>
      <alignment vertical="top" readingOrder="0"/>
    </ndxf>
  </rcc>
  <rcc rId="268" sId="2">
    <nc r="O70" t="inlineStr">
      <is>
        <t>NO PRESENTA CARTA DE COMPROMISO DE GESTIONAR EL USO CUENDO ES PÚBLICA CDI ADEMAS ESTE UDS ES MODALIDAD CON ARRIENDO</t>
      </is>
    </nc>
  </rcc>
  <rcc rId="269" sId="2">
    <nc r="G69" t="inlineStr">
      <is>
        <t>NO</t>
      </is>
    </nc>
  </rcc>
  <rcc rId="270" sId="2">
    <nc r="G71" t="inlineStr">
      <is>
        <t>NO</t>
      </is>
    </nc>
  </rcc>
  <rcc rId="271" sId="2">
    <nc r="G72" t="inlineStr">
      <is>
        <t>NO</t>
      </is>
    </nc>
  </rcc>
  <rcc rId="272" sId="2">
    <nc r="G73" t="inlineStr">
      <is>
        <t>NO</t>
      </is>
    </nc>
  </rcc>
  <rcc rId="273" sId="2">
    <nc r="H74" t="inlineStr">
      <is>
        <t>NO</t>
      </is>
    </nc>
  </rcc>
  <rcc rId="274" sId="2">
    <nc r="O69" t="inlineStr">
      <is>
        <t>NO  PRESENTAPROMESA DE ARRENDAMIENTO O CARTA DE INTENCIÓN CD</t>
      </is>
    </nc>
  </rcc>
  <rcc rId="275" sId="2">
    <nc r="O71" t="inlineStr">
      <is>
        <t>NO  PRESENTAPROMESA DE ARRENDAMIENTO O CARTA DE INTENCIÓN CD</t>
      </is>
    </nc>
  </rcc>
  <rcc rId="276" sId="2">
    <nc r="O72" t="inlineStr">
      <is>
        <t>NO  PRESENTAPROMESA DE ARRENDAMIENTO O CARTA DE INTENCIÓN CD</t>
      </is>
    </nc>
  </rcc>
  <rcc rId="277" sId="2">
    <nc r="O73" t="inlineStr">
      <is>
        <t>NO  PRESENTAPROMESA DE ARRENDAMIENTO O CARTA DE INTENCIÓN CD</t>
      </is>
    </nc>
  </rcc>
  <rcc rId="278" sId="2">
    <nc r="O74" t="inlineStr">
      <is>
        <t xml:space="preserve">NO PRESENTA CARTA DE COMPROMISO DE GESTIONAR EL USO CUENDO ES PÚBLICA CDI </t>
      </is>
    </nc>
  </rcc>
  <rcc rId="279" sId="2">
    <nc r="Q69" t="inlineStr">
      <is>
        <t>NO</t>
      </is>
    </nc>
  </rcc>
  <rcc rId="280" sId="2">
    <nc r="Q70" t="inlineStr">
      <is>
        <t>NO</t>
      </is>
    </nc>
  </rcc>
  <rcc rId="281" sId="2">
    <nc r="Q71" t="inlineStr">
      <is>
        <t>NO</t>
      </is>
    </nc>
  </rcc>
  <rcc rId="282" sId="2">
    <nc r="Q72" t="inlineStr">
      <is>
        <t>NO</t>
      </is>
    </nc>
  </rcc>
  <rcc rId="283" sId="2">
    <nc r="Q73" t="inlineStr">
      <is>
        <t>NO</t>
      </is>
    </nc>
  </rcc>
  <rcc rId="284" sId="2">
    <nc r="Q74" t="inlineStr">
      <is>
        <t>NO</t>
      </is>
    </nc>
  </rcc>
  <rcc rId="285" sId="2">
    <nc r="D32" t="inlineStr">
      <is>
        <t>X</t>
      </is>
    </nc>
  </rcc>
  <rfmt sheetId="2" sqref="D32">
    <dxf>
      <alignment horizontal="center" readingOrder="0"/>
    </dxf>
  </rfmt>
  <rdn rId="0" localSheetId="2" customView="1" name="Z_9CD627F8_7877_4332_93AD_58BF935D9C16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9CD627F8-7877-4332-93AD-58BF935D9C16}"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19" workbookViewId="0">
      <selection activeCell="E25" sqref="E2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3" t="s">
        <v>90</v>
      </c>
      <c r="B2" s="223"/>
      <c r="C2" s="223"/>
      <c r="D2" s="223"/>
      <c r="E2" s="223"/>
      <c r="F2" s="223"/>
      <c r="G2" s="223"/>
      <c r="H2" s="223"/>
      <c r="I2" s="223"/>
      <c r="J2" s="223"/>
      <c r="K2" s="223"/>
      <c r="L2" s="223"/>
    </row>
    <row r="4" spans="1:12" ht="16.5" x14ac:dyDescent="0.25">
      <c r="A4" s="225" t="s">
        <v>65</v>
      </c>
      <c r="B4" s="225"/>
      <c r="C4" s="225"/>
      <c r="D4" s="225"/>
      <c r="E4" s="225"/>
      <c r="F4" s="225"/>
      <c r="G4" s="225"/>
      <c r="H4" s="225"/>
      <c r="I4" s="225"/>
      <c r="J4" s="225"/>
      <c r="K4" s="225"/>
      <c r="L4" s="225"/>
    </row>
    <row r="5" spans="1:12" ht="16.5" x14ac:dyDescent="0.25">
      <c r="A5" s="80"/>
    </row>
    <row r="6" spans="1:12" ht="16.5" x14ac:dyDescent="0.25">
      <c r="A6" s="225" t="s">
        <v>299</v>
      </c>
      <c r="B6" s="225"/>
      <c r="C6" s="225"/>
      <c r="D6" s="225"/>
      <c r="E6" s="225"/>
      <c r="F6" s="225"/>
      <c r="G6" s="225"/>
      <c r="H6" s="225"/>
      <c r="I6" s="225"/>
      <c r="J6" s="225"/>
      <c r="K6" s="225"/>
      <c r="L6" s="225"/>
    </row>
    <row r="7" spans="1:12" ht="16.5" x14ac:dyDescent="0.25">
      <c r="A7" s="81"/>
    </row>
    <row r="8" spans="1:12" ht="109.5" customHeight="1" x14ac:dyDescent="0.25">
      <c r="A8" s="226" t="s">
        <v>133</v>
      </c>
      <c r="B8" s="226"/>
      <c r="C8" s="226"/>
      <c r="D8" s="226"/>
      <c r="E8" s="226"/>
      <c r="F8" s="226"/>
      <c r="G8" s="226"/>
      <c r="H8" s="226"/>
      <c r="I8" s="226"/>
      <c r="J8" s="226"/>
      <c r="K8" s="226"/>
      <c r="L8" s="226"/>
    </row>
    <row r="9" spans="1:12" ht="45.75" customHeight="1" x14ac:dyDescent="0.25">
      <c r="A9" s="226"/>
      <c r="B9" s="226"/>
      <c r="C9" s="226"/>
      <c r="D9" s="226"/>
      <c r="E9" s="226"/>
      <c r="F9" s="226"/>
      <c r="G9" s="226"/>
      <c r="H9" s="226"/>
      <c r="I9" s="226"/>
      <c r="J9" s="226"/>
      <c r="K9" s="226"/>
      <c r="L9" s="226"/>
    </row>
    <row r="10" spans="1:12" ht="28.5" customHeight="1" x14ac:dyDescent="0.25">
      <c r="A10" s="226" t="s">
        <v>93</v>
      </c>
      <c r="B10" s="226"/>
      <c r="C10" s="226"/>
      <c r="D10" s="226"/>
      <c r="E10" s="226"/>
      <c r="F10" s="226"/>
      <c r="G10" s="226"/>
      <c r="H10" s="226"/>
      <c r="I10" s="226"/>
      <c r="J10" s="226"/>
      <c r="K10" s="226"/>
      <c r="L10" s="226"/>
    </row>
    <row r="11" spans="1:12" ht="28.5" customHeight="1" x14ac:dyDescent="0.25">
      <c r="A11" s="226"/>
      <c r="B11" s="226"/>
      <c r="C11" s="226"/>
      <c r="D11" s="226"/>
      <c r="E11" s="226"/>
      <c r="F11" s="226"/>
      <c r="G11" s="226"/>
      <c r="H11" s="226"/>
      <c r="I11" s="226"/>
      <c r="J11" s="226"/>
      <c r="K11" s="226"/>
      <c r="L11" s="226"/>
    </row>
    <row r="12" spans="1:12" ht="15.75" thickBot="1" x14ac:dyDescent="0.3"/>
    <row r="13" spans="1:12" ht="15.75" thickBot="1" x14ac:dyDescent="0.3">
      <c r="A13" s="82" t="s">
        <v>66</v>
      </c>
      <c r="B13" s="227" t="s">
        <v>89</v>
      </c>
      <c r="C13" s="228"/>
      <c r="D13" s="228"/>
      <c r="E13" s="228"/>
      <c r="F13" s="228"/>
      <c r="G13" s="228"/>
      <c r="H13" s="228"/>
      <c r="I13" s="228"/>
      <c r="J13" s="228"/>
      <c r="K13" s="228"/>
      <c r="L13" s="228"/>
    </row>
    <row r="14" spans="1:12" ht="15.75" thickBot="1" x14ac:dyDescent="0.3">
      <c r="A14" s="83">
        <v>1</v>
      </c>
      <c r="B14" s="224"/>
      <c r="C14" s="224"/>
      <c r="D14" s="224"/>
      <c r="E14" s="224"/>
      <c r="F14" s="224"/>
      <c r="G14" s="224"/>
      <c r="H14" s="224"/>
      <c r="I14" s="224"/>
      <c r="J14" s="224"/>
      <c r="K14" s="224"/>
      <c r="L14" s="224"/>
    </row>
    <row r="15" spans="1:12" ht="15.75" thickBot="1" x14ac:dyDescent="0.3">
      <c r="A15" s="83">
        <v>2</v>
      </c>
      <c r="B15" s="224"/>
      <c r="C15" s="224"/>
      <c r="D15" s="224"/>
      <c r="E15" s="224"/>
      <c r="F15" s="224"/>
      <c r="G15" s="224"/>
      <c r="H15" s="224"/>
      <c r="I15" s="224"/>
      <c r="J15" s="224"/>
      <c r="K15" s="224"/>
      <c r="L15" s="224"/>
    </row>
    <row r="16" spans="1:12" ht="15.75" thickBot="1" x14ac:dyDescent="0.3">
      <c r="A16" s="83">
        <v>3</v>
      </c>
      <c r="B16" s="224"/>
      <c r="C16" s="224"/>
      <c r="D16" s="224"/>
      <c r="E16" s="224"/>
      <c r="F16" s="224"/>
      <c r="G16" s="224"/>
      <c r="H16" s="224"/>
      <c r="I16" s="224"/>
      <c r="J16" s="224"/>
      <c r="K16" s="224"/>
      <c r="L16" s="224"/>
    </row>
    <row r="17" spans="1:12" ht="15.75" thickBot="1" x14ac:dyDescent="0.3">
      <c r="A17" s="83">
        <v>4</v>
      </c>
      <c r="B17" s="224"/>
      <c r="C17" s="224"/>
      <c r="D17" s="224"/>
      <c r="E17" s="224"/>
      <c r="F17" s="224"/>
      <c r="G17" s="224"/>
      <c r="H17" s="224"/>
      <c r="I17" s="224"/>
      <c r="J17" s="224"/>
      <c r="K17" s="224"/>
      <c r="L17" s="224"/>
    </row>
    <row r="18" spans="1:12" ht="15.75" thickBot="1" x14ac:dyDescent="0.3">
      <c r="A18" s="83">
        <v>5</v>
      </c>
      <c r="B18" s="224"/>
      <c r="C18" s="224"/>
      <c r="D18" s="224"/>
      <c r="E18" s="224"/>
      <c r="F18" s="224"/>
      <c r="G18" s="224"/>
      <c r="H18" s="224"/>
      <c r="I18" s="224"/>
      <c r="J18" s="224"/>
      <c r="K18" s="224"/>
      <c r="L18" s="224"/>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15" t="s">
        <v>300</v>
      </c>
      <c r="B21" s="215"/>
      <c r="C21" s="215"/>
      <c r="D21" s="215"/>
      <c r="E21" s="215"/>
      <c r="F21" s="215"/>
      <c r="G21" s="215"/>
      <c r="H21" s="215"/>
      <c r="I21" s="215"/>
      <c r="J21" s="215"/>
      <c r="K21" s="215"/>
      <c r="L21" s="215"/>
    </row>
    <row r="23" spans="1:12" ht="27" customHeight="1" x14ac:dyDescent="0.25">
      <c r="A23" s="216" t="s">
        <v>67</v>
      </c>
      <c r="B23" s="216"/>
      <c r="C23" s="216"/>
      <c r="D23" s="216"/>
      <c r="E23" s="85" t="s">
        <v>68</v>
      </c>
      <c r="F23" s="198" t="s">
        <v>69</v>
      </c>
      <c r="G23" s="84" t="s">
        <v>70</v>
      </c>
      <c r="H23" s="216" t="s">
        <v>3</v>
      </c>
      <c r="I23" s="216"/>
      <c r="J23" s="216"/>
      <c r="K23" s="216"/>
      <c r="L23" s="216"/>
    </row>
    <row r="24" spans="1:12" ht="30.75" customHeight="1" x14ac:dyDescent="0.25">
      <c r="A24" s="217" t="s">
        <v>97</v>
      </c>
      <c r="B24" s="218"/>
      <c r="C24" s="218"/>
      <c r="D24" s="219"/>
      <c r="E24" s="86" t="s">
        <v>301</v>
      </c>
      <c r="F24" s="197" t="s">
        <v>176</v>
      </c>
      <c r="G24" s="1"/>
      <c r="H24" s="205"/>
      <c r="I24" s="205"/>
      <c r="J24" s="205"/>
      <c r="K24" s="205"/>
      <c r="L24" s="205"/>
    </row>
    <row r="25" spans="1:12" ht="35.25" customHeight="1" x14ac:dyDescent="0.25">
      <c r="A25" s="202" t="s">
        <v>98</v>
      </c>
      <c r="B25" s="203"/>
      <c r="C25" s="203"/>
      <c r="D25" s="204"/>
      <c r="E25" s="200">
        <v>36</v>
      </c>
      <c r="F25" s="197" t="s">
        <v>176</v>
      </c>
      <c r="G25" s="1"/>
      <c r="H25" s="205"/>
      <c r="I25" s="205"/>
      <c r="J25" s="205"/>
      <c r="K25" s="205"/>
      <c r="L25" s="205"/>
    </row>
    <row r="26" spans="1:12" ht="24.75" customHeight="1" x14ac:dyDescent="0.25">
      <c r="A26" s="202" t="s">
        <v>134</v>
      </c>
      <c r="B26" s="203"/>
      <c r="C26" s="203"/>
      <c r="D26" s="204"/>
      <c r="E26" s="87" t="s">
        <v>302</v>
      </c>
      <c r="F26" s="197" t="s">
        <v>176</v>
      </c>
      <c r="G26" s="1"/>
      <c r="H26" s="205"/>
      <c r="I26" s="205"/>
      <c r="J26" s="205"/>
      <c r="K26" s="205"/>
      <c r="L26" s="205"/>
    </row>
    <row r="27" spans="1:12" ht="27" customHeight="1" x14ac:dyDescent="0.25">
      <c r="A27" s="212" t="s">
        <v>71</v>
      </c>
      <c r="B27" s="213"/>
      <c r="C27" s="213"/>
      <c r="D27" s="214"/>
      <c r="E27" s="88" t="s">
        <v>303</v>
      </c>
      <c r="F27" s="197" t="s">
        <v>176</v>
      </c>
      <c r="G27" s="1"/>
      <c r="H27" s="205"/>
      <c r="I27" s="205"/>
      <c r="J27" s="205"/>
      <c r="K27" s="205"/>
      <c r="L27" s="205"/>
    </row>
    <row r="28" spans="1:12" ht="20.25" customHeight="1" x14ac:dyDescent="0.25">
      <c r="A28" s="212" t="s">
        <v>92</v>
      </c>
      <c r="B28" s="213"/>
      <c r="C28" s="213"/>
      <c r="D28" s="214"/>
      <c r="E28" s="88"/>
      <c r="F28" s="1"/>
      <c r="G28" s="1"/>
      <c r="H28" s="206" t="s">
        <v>304</v>
      </c>
      <c r="I28" s="207"/>
      <c r="J28" s="207"/>
      <c r="K28" s="207"/>
      <c r="L28" s="208"/>
    </row>
    <row r="29" spans="1:12" ht="28.5" customHeight="1" x14ac:dyDescent="0.25">
      <c r="A29" s="212" t="s">
        <v>135</v>
      </c>
      <c r="B29" s="213"/>
      <c r="C29" s="213"/>
      <c r="D29" s="214"/>
      <c r="E29" s="88"/>
      <c r="F29" s="1"/>
      <c r="G29" s="1"/>
      <c r="H29" s="205" t="s">
        <v>304</v>
      </c>
      <c r="I29" s="205"/>
      <c r="J29" s="205"/>
      <c r="K29" s="205"/>
      <c r="L29" s="205"/>
    </row>
    <row r="30" spans="1:12" ht="28.5" customHeight="1" x14ac:dyDescent="0.25">
      <c r="A30" s="212" t="s">
        <v>95</v>
      </c>
      <c r="B30" s="213"/>
      <c r="C30" s="213"/>
      <c r="D30" s="214"/>
      <c r="E30" s="88"/>
      <c r="F30" s="1"/>
      <c r="G30" s="1"/>
      <c r="H30" s="206" t="s">
        <v>304</v>
      </c>
      <c r="I30" s="207"/>
      <c r="J30" s="207"/>
      <c r="K30" s="207"/>
      <c r="L30" s="208"/>
    </row>
    <row r="31" spans="1:12" ht="15.75" customHeight="1" x14ac:dyDescent="0.25">
      <c r="A31" s="202" t="s">
        <v>72</v>
      </c>
      <c r="B31" s="203"/>
      <c r="C31" s="203"/>
      <c r="D31" s="204"/>
      <c r="E31" s="87" t="s">
        <v>305</v>
      </c>
      <c r="F31" s="1" t="s">
        <v>176</v>
      </c>
      <c r="G31" s="1"/>
      <c r="H31" s="205"/>
      <c r="I31" s="205"/>
      <c r="J31" s="205"/>
      <c r="K31" s="205"/>
      <c r="L31" s="205"/>
    </row>
    <row r="32" spans="1:12" ht="19.5" customHeight="1" x14ac:dyDescent="0.25">
      <c r="A32" s="202" t="s">
        <v>73</v>
      </c>
      <c r="B32" s="203"/>
      <c r="C32" s="203"/>
      <c r="D32" s="204"/>
      <c r="E32" s="87" t="s">
        <v>306</v>
      </c>
      <c r="F32" s="1" t="s">
        <v>176</v>
      </c>
      <c r="G32" s="1"/>
      <c r="H32" s="205"/>
      <c r="I32" s="205"/>
      <c r="J32" s="205"/>
      <c r="K32" s="205"/>
      <c r="L32" s="205"/>
    </row>
    <row r="33" spans="1:12" ht="27.75" customHeight="1" x14ac:dyDescent="0.25">
      <c r="A33" s="202" t="s">
        <v>74</v>
      </c>
      <c r="B33" s="203"/>
      <c r="C33" s="203"/>
      <c r="D33" s="204"/>
      <c r="E33" s="87" t="s">
        <v>307</v>
      </c>
      <c r="F33" s="1" t="s">
        <v>176</v>
      </c>
      <c r="G33" s="1"/>
      <c r="H33" s="205"/>
      <c r="I33" s="205"/>
      <c r="J33" s="205"/>
      <c r="K33" s="205"/>
      <c r="L33" s="205"/>
    </row>
    <row r="34" spans="1:12" ht="61.5" customHeight="1" x14ac:dyDescent="0.25">
      <c r="A34" s="202" t="s">
        <v>75</v>
      </c>
      <c r="B34" s="203"/>
      <c r="C34" s="203"/>
      <c r="D34" s="204"/>
      <c r="E34" s="87" t="s">
        <v>308</v>
      </c>
      <c r="F34" s="1" t="s">
        <v>176</v>
      </c>
      <c r="G34" s="1"/>
      <c r="H34" s="205"/>
      <c r="I34" s="205"/>
      <c r="J34" s="205"/>
      <c r="K34" s="205"/>
      <c r="L34" s="205"/>
    </row>
    <row r="35" spans="1:12" ht="17.25" customHeight="1" x14ac:dyDescent="0.25">
      <c r="A35" s="202" t="s">
        <v>76</v>
      </c>
      <c r="B35" s="203"/>
      <c r="C35" s="203"/>
      <c r="D35" s="204"/>
      <c r="E35" s="87" t="s">
        <v>309</v>
      </c>
      <c r="F35" s="1" t="s">
        <v>176</v>
      </c>
      <c r="G35" s="1"/>
      <c r="H35" s="205"/>
      <c r="I35" s="205"/>
      <c r="J35" s="205"/>
      <c r="K35" s="205"/>
      <c r="L35" s="205"/>
    </row>
    <row r="36" spans="1:12" ht="24" customHeight="1" x14ac:dyDescent="0.25">
      <c r="A36" s="209" t="s">
        <v>94</v>
      </c>
      <c r="B36" s="210"/>
      <c r="C36" s="210"/>
      <c r="D36" s="211"/>
      <c r="E36" s="87">
        <v>39.49</v>
      </c>
      <c r="F36" s="1" t="s">
        <v>176</v>
      </c>
      <c r="G36" s="1"/>
      <c r="H36" s="220" t="s">
        <v>310</v>
      </c>
      <c r="I36" s="221"/>
      <c r="J36" s="221"/>
      <c r="K36" s="221"/>
      <c r="L36" s="222"/>
    </row>
    <row r="37" spans="1:12" ht="24" customHeight="1" x14ac:dyDescent="0.25">
      <c r="A37" s="202" t="s">
        <v>99</v>
      </c>
      <c r="B37" s="203"/>
      <c r="C37" s="203"/>
      <c r="D37" s="204"/>
      <c r="E37" s="87" t="s">
        <v>311</v>
      </c>
      <c r="F37" s="1" t="s">
        <v>176</v>
      </c>
      <c r="G37" s="1"/>
      <c r="H37" s="206"/>
      <c r="I37" s="207"/>
      <c r="J37" s="207"/>
      <c r="K37" s="207"/>
      <c r="L37" s="208"/>
    </row>
    <row r="38" spans="1:12" ht="28.5" customHeight="1" x14ac:dyDescent="0.25">
      <c r="A38" s="202" t="s">
        <v>100</v>
      </c>
      <c r="B38" s="203"/>
      <c r="C38" s="203"/>
      <c r="D38" s="204"/>
      <c r="E38" s="89"/>
      <c r="F38" s="1"/>
      <c r="G38" s="1"/>
      <c r="H38" s="205"/>
      <c r="I38" s="205"/>
      <c r="J38" s="205"/>
      <c r="K38" s="205"/>
      <c r="L38" s="205"/>
    </row>
    <row r="41" spans="1:12" x14ac:dyDescent="0.25">
      <c r="A41" s="215" t="s">
        <v>96</v>
      </c>
      <c r="B41" s="215"/>
      <c r="C41" s="215"/>
      <c r="D41" s="215"/>
      <c r="E41" s="215"/>
      <c r="F41" s="215"/>
      <c r="G41" s="215"/>
      <c r="H41" s="215"/>
      <c r="I41" s="215"/>
      <c r="J41" s="215"/>
      <c r="K41" s="215"/>
      <c r="L41" s="215"/>
    </row>
    <row r="43" spans="1:12" ht="15" customHeight="1" x14ac:dyDescent="0.25">
      <c r="A43" s="216" t="s">
        <v>67</v>
      </c>
      <c r="B43" s="216"/>
      <c r="C43" s="216"/>
      <c r="D43" s="216"/>
      <c r="E43" s="85" t="s">
        <v>68</v>
      </c>
      <c r="F43" s="92" t="s">
        <v>69</v>
      </c>
      <c r="G43" s="92" t="s">
        <v>70</v>
      </c>
      <c r="H43" s="216" t="s">
        <v>3</v>
      </c>
      <c r="I43" s="216"/>
      <c r="J43" s="216"/>
      <c r="K43" s="216"/>
      <c r="L43" s="216"/>
    </row>
    <row r="44" spans="1:12" ht="30" customHeight="1" x14ac:dyDescent="0.25">
      <c r="A44" s="217" t="s">
        <v>97</v>
      </c>
      <c r="B44" s="218"/>
      <c r="C44" s="218"/>
      <c r="D44" s="219"/>
      <c r="E44" s="86"/>
      <c r="F44" s="1"/>
      <c r="G44" s="1"/>
      <c r="H44" s="205"/>
      <c r="I44" s="205"/>
      <c r="J44" s="205"/>
      <c r="K44" s="205"/>
      <c r="L44" s="205"/>
    </row>
    <row r="45" spans="1:12" ht="15" customHeight="1" x14ac:dyDescent="0.25">
      <c r="A45" s="202" t="s">
        <v>98</v>
      </c>
      <c r="B45" s="203"/>
      <c r="C45" s="203"/>
      <c r="D45" s="204"/>
      <c r="E45" s="87"/>
      <c r="F45" s="1"/>
      <c r="G45" s="1"/>
      <c r="H45" s="205"/>
      <c r="I45" s="205"/>
      <c r="J45" s="205"/>
      <c r="K45" s="205"/>
      <c r="L45" s="205"/>
    </row>
    <row r="46" spans="1:12" ht="15" customHeight="1" x14ac:dyDescent="0.25">
      <c r="A46" s="202" t="s">
        <v>134</v>
      </c>
      <c r="B46" s="203"/>
      <c r="C46" s="203"/>
      <c r="D46" s="204"/>
      <c r="E46" s="87"/>
      <c r="F46" s="1"/>
      <c r="G46" s="1"/>
      <c r="H46" s="205"/>
      <c r="I46" s="205"/>
      <c r="J46" s="205"/>
      <c r="K46" s="205"/>
      <c r="L46" s="205"/>
    </row>
    <row r="47" spans="1:12" ht="15" customHeight="1" x14ac:dyDescent="0.25">
      <c r="A47" s="212" t="s">
        <v>71</v>
      </c>
      <c r="B47" s="213"/>
      <c r="C47" s="213"/>
      <c r="D47" s="214"/>
      <c r="E47" s="88"/>
      <c r="F47" s="1"/>
      <c r="G47" s="1"/>
      <c r="H47" s="205"/>
      <c r="I47" s="205"/>
      <c r="J47" s="205"/>
      <c r="K47" s="205"/>
      <c r="L47" s="205"/>
    </row>
    <row r="48" spans="1:12" ht="15" customHeight="1" x14ac:dyDescent="0.25">
      <c r="A48" s="212" t="s">
        <v>92</v>
      </c>
      <c r="B48" s="213"/>
      <c r="C48" s="213"/>
      <c r="D48" s="214"/>
      <c r="E48" s="88"/>
      <c r="F48" s="1"/>
      <c r="G48" s="1"/>
      <c r="H48" s="206"/>
      <c r="I48" s="207"/>
      <c r="J48" s="207"/>
      <c r="K48" s="207"/>
      <c r="L48" s="208"/>
    </row>
    <row r="49" spans="1:12" ht="37.5" customHeight="1" x14ac:dyDescent="0.25">
      <c r="A49" s="212" t="s">
        <v>135</v>
      </c>
      <c r="B49" s="213"/>
      <c r="C49" s="213"/>
      <c r="D49" s="214"/>
      <c r="E49" s="88"/>
      <c r="F49" s="1"/>
      <c r="G49" s="1"/>
      <c r="H49" s="205"/>
      <c r="I49" s="205"/>
      <c r="J49" s="205"/>
      <c r="K49" s="205"/>
      <c r="L49" s="205"/>
    </row>
    <row r="50" spans="1:12" ht="15" customHeight="1" x14ac:dyDescent="0.25">
      <c r="A50" s="212" t="s">
        <v>95</v>
      </c>
      <c r="B50" s="213"/>
      <c r="C50" s="213"/>
      <c r="D50" s="214"/>
      <c r="E50" s="88"/>
      <c r="F50" s="1"/>
      <c r="G50" s="1"/>
      <c r="H50" s="206"/>
      <c r="I50" s="207"/>
      <c r="J50" s="207"/>
      <c r="K50" s="207"/>
      <c r="L50" s="208"/>
    </row>
    <row r="51" spans="1:12" ht="15" customHeight="1" x14ac:dyDescent="0.25">
      <c r="A51" s="202" t="s">
        <v>72</v>
      </c>
      <c r="B51" s="203"/>
      <c r="C51" s="203"/>
      <c r="D51" s="204"/>
      <c r="E51" s="87"/>
      <c r="F51" s="1"/>
      <c r="G51" s="1"/>
      <c r="H51" s="205"/>
      <c r="I51" s="205"/>
      <c r="J51" s="205"/>
      <c r="K51" s="205"/>
      <c r="L51" s="205"/>
    </row>
    <row r="52" spans="1:12" ht="15" customHeight="1" x14ac:dyDescent="0.25">
      <c r="A52" s="202" t="s">
        <v>73</v>
      </c>
      <c r="B52" s="203"/>
      <c r="C52" s="203"/>
      <c r="D52" s="204"/>
      <c r="E52" s="87"/>
      <c r="F52" s="1"/>
      <c r="G52" s="1"/>
      <c r="H52" s="205"/>
      <c r="I52" s="205"/>
      <c r="J52" s="205"/>
      <c r="K52" s="205"/>
      <c r="L52" s="205"/>
    </row>
    <row r="53" spans="1:12" ht="15" customHeight="1" x14ac:dyDescent="0.25">
      <c r="A53" s="202" t="s">
        <v>74</v>
      </c>
      <c r="B53" s="203"/>
      <c r="C53" s="203"/>
      <c r="D53" s="204"/>
      <c r="E53" s="87"/>
      <c r="F53" s="1"/>
      <c r="G53" s="1"/>
      <c r="H53" s="205"/>
      <c r="I53" s="205"/>
      <c r="J53" s="205"/>
      <c r="K53" s="205"/>
      <c r="L53" s="205"/>
    </row>
    <row r="54" spans="1:12" ht="15" customHeight="1" x14ac:dyDescent="0.25">
      <c r="A54" s="202" t="s">
        <v>75</v>
      </c>
      <c r="B54" s="203"/>
      <c r="C54" s="203"/>
      <c r="D54" s="204"/>
      <c r="E54" s="87"/>
      <c r="F54" s="1"/>
      <c r="G54" s="1"/>
      <c r="H54" s="205"/>
      <c r="I54" s="205"/>
      <c r="J54" s="205"/>
      <c r="K54" s="205"/>
      <c r="L54" s="205"/>
    </row>
    <row r="55" spans="1:12" ht="15" customHeight="1" x14ac:dyDescent="0.25">
      <c r="A55" s="202" t="s">
        <v>76</v>
      </c>
      <c r="B55" s="203"/>
      <c r="C55" s="203"/>
      <c r="D55" s="204"/>
      <c r="E55" s="87"/>
      <c r="F55" s="1"/>
      <c r="G55" s="1"/>
      <c r="H55" s="205"/>
      <c r="I55" s="205"/>
      <c r="J55" s="205"/>
      <c r="K55" s="205"/>
      <c r="L55" s="205"/>
    </row>
    <row r="56" spans="1:12" ht="15" customHeight="1" x14ac:dyDescent="0.25">
      <c r="A56" s="209" t="s">
        <v>94</v>
      </c>
      <c r="B56" s="210"/>
      <c r="C56" s="210"/>
      <c r="D56" s="211"/>
      <c r="E56" s="87"/>
      <c r="F56" s="1"/>
      <c r="G56" s="1"/>
      <c r="H56" s="206"/>
      <c r="I56" s="207"/>
      <c r="J56" s="207"/>
      <c r="K56" s="207"/>
      <c r="L56" s="208"/>
    </row>
    <row r="57" spans="1:12" ht="15" customHeight="1" x14ac:dyDescent="0.25">
      <c r="A57" s="202" t="s">
        <v>99</v>
      </c>
      <c r="B57" s="203"/>
      <c r="C57" s="203"/>
      <c r="D57" s="204"/>
      <c r="E57" s="87"/>
      <c r="F57" s="1"/>
      <c r="G57" s="1"/>
      <c r="H57" s="206"/>
      <c r="I57" s="207"/>
      <c r="J57" s="207"/>
      <c r="K57" s="207"/>
      <c r="L57" s="208"/>
    </row>
    <row r="58" spans="1:12" ht="15" customHeight="1" x14ac:dyDescent="0.25">
      <c r="A58" s="202" t="s">
        <v>100</v>
      </c>
      <c r="B58" s="203"/>
      <c r="C58" s="203"/>
      <c r="D58" s="204"/>
      <c r="E58" s="89"/>
      <c r="F58" s="1"/>
      <c r="G58" s="1"/>
      <c r="H58" s="205"/>
      <c r="I58" s="205"/>
      <c r="J58" s="205"/>
      <c r="K58" s="205"/>
      <c r="L58" s="205"/>
    </row>
  </sheetData>
  <customSheetViews>
    <customSheetView guid="{24C11B57-6F06-4B57-90B0-594DD5DC21E8}" topLeftCell="A19">
      <selection activeCell="E25" sqref="E25"/>
      <pageMargins left="0.7" right="0.7" top="0.75" bottom="0.75" header="0.3" footer="0.3"/>
      <pageSetup orientation="portrait" horizontalDpi="4294967295" verticalDpi="4294967295" r:id="rId1"/>
    </customSheetView>
    <customSheetView guid="{13369912-79C0-4B15-B5C5-18C247C40190}" topLeftCell="A19">
      <selection activeCell="F25" sqref="F25"/>
      <pageMargins left="0.7" right="0.7" top="0.75" bottom="0.75" header="0.3" footer="0.3"/>
      <pageSetup orientation="portrait" horizontalDpi="4294967295" verticalDpi="4294967295" r:id="rId2"/>
    </customSheetView>
    <customSheetView guid="{C1184D98-DAA4-4AA2-8410-4667F00D7282}">
      <selection activeCell="A46" sqref="A46:D46"/>
      <pageMargins left="0.7" right="0.7" top="0.75" bottom="0.75" header="0.3" footer="0.3"/>
      <pageSetup orientation="portrait" horizontalDpi="4294967295" verticalDpi="4294967295" r:id="rId3"/>
    </customSheetView>
    <customSheetView guid="{848D8915-EF00-4A47-8C65-1785E3EADCCB}">
      <selection activeCell="A46" sqref="A46:D46"/>
      <pageMargins left="0.7" right="0.7" top="0.75" bottom="0.75" header="0.3" footer="0.3"/>
      <pageSetup orientation="portrait" horizontalDpi="4294967295" verticalDpi="4294967295" r:id="rId4"/>
    </customSheetView>
    <customSheetView guid="{E66AFF75-6E30-46BB-BC68-E6CB0BE5452E}">
      <selection activeCell="A46" sqref="A46:D46"/>
      <pageMargins left="0.7" right="0.7" top="0.75" bottom="0.75" header="0.3" footer="0.3"/>
      <pageSetup orientation="portrait" horizontalDpi="4294967295" verticalDpi="4294967295" r:id="rId5"/>
    </customSheetView>
    <customSheetView guid="{9CD627F8-7877-4332-93AD-58BF935D9C16}">
      <selection activeCell="A46" sqref="A46:D46"/>
      <pageMargins left="0.7" right="0.7" top="0.75" bottom="0.75" header="0.3" footer="0.3"/>
      <pageSetup orientation="portrait" horizontalDpi="4294967295" verticalDpi="4294967295" r:id="rId6"/>
    </customSheetView>
    <customSheetView guid="{E0CD5972-B934-4F34-82E4-294F80867A91}">
      <selection activeCell="A46" sqref="A46:D46"/>
      <pageMargins left="0.7" right="0.7" top="0.75" bottom="0.75" header="0.3" footer="0.3"/>
      <pageSetup orientation="portrait" horizontalDpi="4294967295" verticalDpi="4294967295" r:id="rId7"/>
    </customSheetView>
    <customSheetView guid="{E9080779-B305-47D8-BF15-E7F8224790C9}">
      <selection activeCell="A46" sqref="A46:D46"/>
      <pageMargins left="0.7" right="0.7" top="0.75" bottom="0.75" header="0.3" footer="0.3"/>
      <pageSetup orientation="portrait" horizontalDpi="4294967295" verticalDpi="4294967295" r:id="rId8"/>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abSelected="1" zoomScale="70" zoomScaleNormal="70" workbookViewId="0">
      <selection activeCell="D41" sqref="D41"/>
    </sheetView>
  </sheetViews>
  <sheetFormatPr baseColWidth="10" defaultRowHeight="15" x14ac:dyDescent="0.25"/>
  <cols>
    <col min="1" max="1" width="3.140625" style="9" bestFit="1" customWidth="1"/>
    <col min="2" max="2" width="102.7109375" style="9" bestFit="1" customWidth="1"/>
    <col min="3" max="3" width="31.140625" style="9" customWidth="1"/>
    <col min="4" max="4" width="39.4257812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28.140625" style="9" customWidth="1"/>
    <col min="13" max="13" width="18.7109375" style="9" customWidth="1"/>
    <col min="14" max="14" width="22.140625" style="9" customWidth="1"/>
    <col min="15" max="15" width="26.140625" style="9" customWidth="1"/>
    <col min="16" max="16" width="27.140625" style="193"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4" t="s">
        <v>63</v>
      </c>
      <c r="C2" s="255"/>
      <c r="D2" s="255"/>
      <c r="E2" s="255"/>
      <c r="F2" s="255"/>
      <c r="G2" s="255"/>
      <c r="H2" s="255"/>
      <c r="I2" s="255"/>
      <c r="J2" s="255"/>
      <c r="K2" s="255"/>
      <c r="L2" s="255"/>
      <c r="M2" s="255"/>
      <c r="N2" s="255"/>
      <c r="O2" s="255"/>
      <c r="P2" s="255"/>
    </row>
    <row r="4" spans="2:16" ht="26.25" x14ac:dyDescent="0.25">
      <c r="B4" s="254" t="s">
        <v>48</v>
      </c>
      <c r="C4" s="255"/>
      <c r="D4" s="255"/>
      <c r="E4" s="255"/>
      <c r="F4" s="255"/>
      <c r="G4" s="255"/>
      <c r="H4" s="255"/>
      <c r="I4" s="255"/>
      <c r="J4" s="255"/>
      <c r="K4" s="255"/>
      <c r="L4" s="255"/>
      <c r="M4" s="255"/>
      <c r="N4" s="255"/>
      <c r="O4" s="255"/>
      <c r="P4" s="255"/>
    </row>
    <row r="5" spans="2:16" ht="15.75" thickBot="1" x14ac:dyDescent="0.3"/>
    <row r="6" spans="2:16" ht="21.75" thickBot="1" x14ac:dyDescent="0.3">
      <c r="B6" s="11" t="s">
        <v>4</v>
      </c>
      <c r="C6" s="236" t="s">
        <v>159</v>
      </c>
      <c r="D6" s="236"/>
      <c r="E6" s="236"/>
      <c r="F6" s="236"/>
      <c r="G6" s="236"/>
      <c r="H6" s="236"/>
      <c r="I6" s="236"/>
      <c r="J6" s="236"/>
      <c r="K6" s="236"/>
      <c r="L6" s="236"/>
      <c r="M6" s="236"/>
      <c r="N6" s="237"/>
    </row>
    <row r="7" spans="2:16" ht="16.5" thickBot="1" x14ac:dyDescent="0.3">
      <c r="B7" s="12" t="s">
        <v>5</v>
      </c>
      <c r="C7" s="236"/>
      <c r="D7" s="236"/>
      <c r="E7" s="236"/>
      <c r="F7" s="236"/>
      <c r="G7" s="236"/>
      <c r="H7" s="236"/>
      <c r="I7" s="236"/>
      <c r="J7" s="236"/>
      <c r="K7" s="236"/>
      <c r="L7" s="236"/>
      <c r="M7" s="236"/>
      <c r="N7" s="237"/>
    </row>
    <row r="8" spans="2:16" ht="16.5" thickBot="1" x14ac:dyDescent="0.3">
      <c r="B8" s="12" t="s">
        <v>6</v>
      </c>
      <c r="C8" s="236"/>
      <c r="D8" s="236"/>
      <c r="E8" s="236"/>
      <c r="F8" s="236"/>
      <c r="G8" s="236"/>
      <c r="H8" s="236"/>
      <c r="I8" s="236"/>
      <c r="J8" s="236"/>
      <c r="K8" s="236"/>
      <c r="L8" s="236"/>
      <c r="M8" s="236"/>
      <c r="N8" s="237"/>
    </row>
    <row r="9" spans="2:16" ht="16.5" thickBot="1" x14ac:dyDescent="0.3">
      <c r="B9" s="12" t="s">
        <v>7</v>
      </c>
      <c r="C9" s="236"/>
      <c r="D9" s="236"/>
      <c r="E9" s="236"/>
      <c r="F9" s="236"/>
      <c r="G9" s="236"/>
      <c r="H9" s="236"/>
      <c r="I9" s="236"/>
      <c r="J9" s="236"/>
      <c r="K9" s="236"/>
      <c r="L9" s="236"/>
      <c r="M9" s="236"/>
      <c r="N9" s="237"/>
    </row>
    <row r="10" spans="2:16" ht="16.5" thickBot="1" x14ac:dyDescent="0.3">
      <c r="B10" s="12" t="s">
        <v>8</v>
      </c>
      <c r="C10" s="238"/>
      <c r="D10" s="238"/>
      <c r="E10" s="239"/>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1" t="s">
        <v>101</v>
      </c>
      <c r="C14" s="231"/>
      <c r="D14" s="53" t="s">
        <v>12</v>
      </c>
      <c r="E14" s="53" t="s">
        <v>13</v>
      </c>
      <c r="F14" s="53" t="s">
        <v>29</v>
      </c>
      <c r="G14" s="95"/>
      <c r="I14" s="38"/>
      <c r="J14" s="38"/>
      <c r="K14" s="38"/>
      <c r="L14" s="38"/>
      <c r="M14" s="38"/>
      <c r="N14" s="21"/>
    </row>
    <row r="15" spans="2:16" x14ac:dyDescent="0.25">
      <c r="B15" s="231"/>
      <c r="C15" s="231"/>
      <c r="D15" s="53">
        <v>27</v>
      </c>
      <c r="E15" s="36">
        <v>1876203768</v>
      </c>
      <c r="F15" s="173">
        <v>816</v>
      </c>
      <c r="G15" s="96"/>
      <c r="I15" s="39"/>
      <c r="J15" s="39"/>
      <c r="K15" s="39"/>
      <c r="L15" s="39"/>
      <c r="M15" s="39"/>
      <c r="N15" s="21"/>
    </row>
    <row r="16" spans="2:16" x14ac:dyDescent="0.25">
      <c r="B16" s="231"/>
      <c r="C16" s="231"/>
      <c r="D16" s="53"/>
      <c r="E16" s="36"/>
      <c r="F16" s="36"/>
      <c r="G16" s="96"/>
      <c r="I16" s="39"/>
      <c r="J16" s="39"/>
      <c r="K16" s="39"/>
      <c r="L16" s="39"/>
      <c r="M16" s="39"/>
      <c r="N16" s="21"/>
    </row>
    <row r="17" spans="1:14" x14ac:dyDescent="0.25">
      <c r="B17" s="231"/>
      <c r="C17" s="231"/>
      <c r="D17" s="53"/>
      <c r="E17" s="36"/>
      <c r="F17" s="36"/>
      <c r="G17" s="96"/>
      <c r="I17" s="39"/>
      <c r="J17" s="39"/>
      <c r="K17" s="39"/>
      <c r="L17" s="39"/>
      <c r="M17" s="39"/>
      <c r="N17" s="21"/>
    </row>
    <row r="18" spans="1:14" x14ac:dyDescent="0.25">
      <c r="B18" s="231"/>
      <c r="C18" s="231"/>
      <c r="D18" s="53"/>
      <c r="E18" s="37"/>
      <c r="F18" s="36"/>
      <c r="G18" s="96"/>
      <c r="H18" s="22"/>
      <c r="I18" s="39"/>
      <c r="J18" s="39"/>
      <c r="K18" s="39"/>
      <c r="L18" s="39"/>
      <c r="M18" s="39"/>
      <c r="N18" s="20"/>
    </row>
    <row r="19" spans="1:14" x14ac:dyDescent="0.25">
      <c r="B19" s="231"/>
      <c r="C19" s="231"/>
      <c r="D19" s="53"/>
      <c r="E19" s="37"/>
      <c r="F19" s="36"/>
      <c r="G19" s="96"/>
      <c r="H19" s="22"/>
      <c r="I19" s="41"/>
      <c r="J19" s="41"/>
      <c r="K19" s="41"/>
      <c r="L19" s="41"/>
      <c r="M19" s="41"/>
      <c r="N19" s="20"/>
    </row>
    <row r="20" spans="1:14" x14ac:dyDescent="0.25">
      <c r="B20" s="231"/>
      <c r="C20" s="231"/>
      <c r="D20" s="53"/>
      <c r="E20" s="37"/>
      <c r="F20" s="36"/>
      <c r="G20" s="96"/>
      <c r="H20" s="22"/>
      <c r="I20" s="8"/>
      <c r="J20" s="8"/>
      <c r="K20" s="8"/>
      <c r="L20" s="8"/>
      <c r="M20" s="8"/>
      <c r="N20" s="20"/>
    </row>
    <row r="21" spans="1:14" x14ac:dyDescent="0.25">
      <c r="B21" s="231"/>
      <c r="C21" s="231"/>
      <c r="D21" s="53"/>
      <c r="E21" s="37"/>
      <c r="F21" s="36"/>
      <c r="G21" s="96"/>
      <c r="H21" s="22"/>
      <c r="I21" s="8"/>
      <c r="J21" s="8"/>
      <c r="K21" s="8"/>
      <c r="L21" s="8"/>
      <c r="M21" s="8"/>
      <c r="N21" s="20"/>
    </row>
    <row r="22" spans="1:14" ht="15.75" thickBot="1" x14ac:dyDescent="0.3">
      <c r="B22" s="262" t="s">
        <v>14</v>
      </c>
      <c r="C22" s="263"/>
      <c r="D22" s="53"/>
      <c r="E22" s="65"/>
      <c r="F22" s="36"/>
      <c r="G22" s="96"/>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652.80000000000007</v>
      </c>
      <c r="D24" s="42"/>
      <c r="E24" s="45">
        <f>E15</f>
        <v>1876203768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5" t="s">
        <v>136</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8" t="s">
        <v>33</v>
      </c>
      <c r="C29" s="128" t="s">
        <v>137</v>
      </c>
      <c r="D29" s="128" t="s">
        <v>138</v>
      </c>
      <c r="E29" s="108"/>
      <c r="F29" s="108"/>
      <c r="G29" s="108"/>
      <c r="H29" s="108"/>
      <c r="I29" s="111"/>
      <c r="J29" s="111"/>
      <c r="K29" s="111"/>
      <c r="L29" s="111"/>
      <c r="M29" s="111"/>
      <c r="N29" s="112"/>
    </row>
    <row r="30" spans="1:14" x14ac:dyDescent="0.25">
      <c r="A30" s="103"/>
      <c r="B30" s="124" t="s">
        <v>139</v>
      </c>
      <c r="C30" s="170" t="s">
        <v>176</v>
      </c>
      <c r="D30" s="124"/>
      <c r="E30" s="108"/>
      <c r="F30" s="108"/>
      <c r="G30" s="108"/>
      <c r="H30" s="108"/>
      <c r="I30" s="111"/>
      <c r="J30" s="111"/>
      <c r="K30" s="111"/>
      <c r="L30" s="111"/>
      <c r="M30" s="111"/>
      <c r="N30" s="112"/>
    </row>
    <row r="31" spans="1:14" x14ac:dyDescent="0.25">
      <c r="A31" s="103"/>
      <c r="B31" s="124" t="s">
        <v>140</v>
      </c>
      <c r="C31" s="170" t="s">
        <v>176</v>
      </c>
      <c r="D31" s="124"/>
      <c r="E31" s="108"/>
      <c r="F31" s="108"/>
      <c r="G31" s="108"/>
      <c r="H31" s="108"/>
      <c r="I31" s="111"/>
      <c r="J31" s="111"/>
      <c r="K31" s="111"/>
      <c r="L31" s="111"/>
      <c r="M31" s="111"/>
      <c r="N31" s="112"/>
    </row>
    <row r="32" spans="1:14" x14ac:dyDescent="0.25">
      <c r="A32" s="103"/>
      <c r="B32" s="124" t="s">
        <v>141</v>
      </c>
      <c r="C32" s="124"/>
      <c r="D32" s="171" t="s">
        <v>176</v>
      </c>
      <c r="E32" s="108"/>
      <c r="F32" s="108"/>
      <c r="G32" s="108"/>
      <c r="H32" s="108"/>
      <c r="I32" s="111"/>
      <c r="J32" s="111"/>
      <c r="K32" s="111"/>
      <c r="L32" s="111"/>
      <c r="M32" s="111"/>
      <c r="N32" s="112"/>
    </row>
    <row r="33" spans="1:17" x14ac:dyDescent="0.25">
      <c r="A33" s="103"/>
      <c r="B33" s="124" t="s">
        <v>142</v>
      </c>
      <c r="C33" s="124"/>
      <c r="D33" s="199" t="s">
        <v>176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5" t="s">
        <v>143</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8" t="s">
        <v>33</v>
      </c>
      <c r="C39" s="128" t="s">
        <v>58</v>
      </c>
      <c r="D39" s="127" t="s">
        <v>51</v>
      </c>
      <c r="E39" s="127" t="s">
        <v>16</v>
      </c>
      <c r="F39" s="108"/>
      <c r="G39" s="108"/>
      <c r="H39" s="108"/>
      <c r="I39" s="111"/>
      <c r="J39" s="111"/>
      <c r="K39" s="111"/>
      <c r="L39" s="111"/>
      <c r="M39" s="111"/>
      <c r="N39" s="112"/>
    </row>
    <row r="40" spans="1:17" ht="28.5" x14ac:dyDescent="0.25">
      <c r="A40" s="103"/>
      <c r="B40" s="109" t="s">
        <v>144</v>
      </c>
      <c r="C40" s="110">
        <v>40</v>
      </c>
      <c r="D40" s="126">
        <v>30</v>
      </c>
      <c r="E40" s="246">
        <f>+D40+D41</f>
        <v>80</v>
      </c>
      <c r="F40" s="108"/>
      <c r="G40" s="108"/>
      <c r="H40" s="108"/>
      <c r="I40" s="111"/>
      <c r="J40" s="111"/>
      <c r="K40" s="111"/>
      <c r="L40" s="111"/>
      <c r="M40" s="111"/>
      <c r="N40" s="112"/>
    </row>
    <row r="41" spans="1:17" ht="42.75" x14ac:dyDescent="0.25">
      <c r="A41" s="103"/>
      <c r="B41" s="109" t="s">
        <v>145</v>
      </c>
      <c r="C41" s="110">
        <v>60</v>
      </c>
      <c r="D41" s="126">
        <v>50</v>
      </c>
      <c r="E41" s="247"/>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33" t="s">
        <v>35</v>
      </c>
      <c r="N45" s="233"/>
    </row>
    <row r="46" spans="1:17" x14ac:dyDescent="0.25">
      <c r="B46" s="67" t="s">
        <v>30</v>
      </c>
      <c r="M46" s="66"/>
      <c r="N46" s="66"/>
    </row>
    <row r="47" spans="1:17" ht="15.75" thickBot="1" x14ac:dyDescent="0.3">
      <c r="M47" s="66"/>
      <c r="N47" s="66"/>
    </row>
    <row r="48" spans="1:17" s="8" customFormat="1" ht="109.5" customHeight="1" x14ac:dyDescent="0.25">
      <c r="B48" s="121" t="s">
        <v>146</v>
      </c>
      <c r="C48" s="121" t="s">
        <v>147</v>
      </c>
      <c r="D48" s="121" t="s">
        <v>148</v>
      </c>
      <c r="E48" s="55" t="s">
        <v>45</v>
      </c>
      <c r="F48" s="55" t="s">
        <v>22</v>
      </c>
      <c r="G48" s="55" t="s">
        <v>103</v>
      </c>
      <c r="H48" s="55" t="s">
        <v>17</v>
      </c>
      <c r="I48" s="55" t="s">
        <v>10</v>
      </c>
      <c r="J48" s="55" t="s">
        <v>31</v>
      </c>
      <c r="K48" s="55" t="s">
        <v>61</v>
      </c>
      <c r="L48" s="55" t="s">
        <v>20</v>
      </c>
      <c r="M48" s="107" t="s">
        <v>26</v>
      </c>
      <c r="N48" s="121" t="s">
        <v>149</v>
      </c>
      <c r="O48" s="55" t="s">
        <v>36</v>
      </c>
      <c r="P48" s="122" t="s">
        <v>11</v>
      </c>
      <c r="Q48" s="56" t="s">
        <v>19</v>
      </c>
    </row>
    <row r="49" spans="1:26" s="29" customFormat="1" x14ac:dyDescent="0.25">
      <c r="A49" s="47">
        <v>1</v>
      </c>
      <c r="B49" s="48" t="s">
        <v>159</v>
      </c>
      <c r="C49" s="117" t="s">
        <v>159</v>
      </c>
      <c r="D49" s="48" t="s">
        <v>162</v>
      </c>
      <c r="E49" s="174" t="s">
        <v>163</v>
      </c>
      <c r="F49" s="25" t="s">
        <v>137</v>
      </c>
      <c r="G49" s="152"/>
      <c r="H49" s="52">
        <v>40575</v>
      </c>
      <c r="I49" s="26">
        <v>40908</v>
      </c>
      <c r="J49" s="26" t="s">
        <v>138</v>
      </c>
      <c r="K49" s="26" t="s">
        <v>164</v>
      </c>
      <c r="L49" s="26"/>
      <c r="M49" s="106">
        <v>2059</v>
      </c>
      <c r="N49" s="106"/>
      <c r="O49" s="27">
        <v>1326672178</v>
      </c>
      <c r="P49" s="27" t="s">
        <v>165</v>
      </c>
      <c r="Q49" s="153"/>
      <c r="R49" s="28"/>
      <c r="S49" s="28"/>
      <c r="T49" s="28"/>
      <c r="U49" s="28"/>
      <c r="V49" s="28"/>
      <c r="W49" s="28"/>
      <c r="X49" s="28"/>
      <c r="Y49" s="28"/>
      <c r="Z49" s="28"/>
    </row>
    <row r="50" spans="1:26" s="29" customFormat="1" x14ac:dyDescent="0.25">
      <c r="A50" s="47">
        <f>+A49+1</f>
        <v>2</v>
      </c>
      <c r="B50" s="117" t="s">
        <v>159</v>
      </c>
      <c r="C50" s="117" t="s">
        <v>159</v>
      </c>
      <c r="D50" s="117" t="s">
        <v>162</v>
      </c>
      <c r="E50" s="174" t="s">
        <v>166</v>
      </c>
      <c r="F50" s="25" t="s">
        <v>137</v>
      </c>
      <c r="G50" s="25"/>
      <c r="H50" s="120">
        <v>40922</v>
      </c>
      <c r="I50" s="26">
        <v>41273</v>
      </c>
      <c r="J50" s="26" t="s">
        <v>138</v>
      </c>
      <c r="K50" s="26" t="s">
        <v>168</v>
      </c>
      <c r="L50" s="26"/>
      <c r="M50" s="106">
        <v>2555</v>
      </c>
      <c r="N50" s="106"/>
      <c r="O50" s="27">
        <v>1792347395</v>
      </c>
      <c r="P50" s="27" t="s">
        <v>167</v>
      </c>
      <c r="Q50" s="153"/>
      <c r="R50" s="28"/>
      <c r="S50" s="28"/>
      <c r="T50" s="28"/>
      <c r="U50" s="28"/>
      <c r="V50" s="28"/>
      <c r="W50" s="28"/>
      <c r="X50" s="28"/>
      <c r="Y50" s="28"/>
      <c r="Z50" s="28"/>
    </row>
    <row r="51" spans="1:26" s="29" customFormat="1" x14ac:dyDescent="0.25">
      <c r="A51" s="47">
        <f t="shared" ref="A51:A56" si="0">+A50+1</f>
        <v>3</v>
      </c>
      <c r="B51" s="117" t="s">
        <v>159</v>
      </c>
      <c r="C51" s="117" t="s">
        <v>159</v>
      </c>
      <c r="D51" s="117" t="s">
        <v>162</v>
      </c>
      <c r="E51" s="174" t="s">
        <v>169</v>
      </c>
      <c r="F51" s="25" t="s">
        <v>137</v>
      </c>
      <c r="G51" s="25"/>
      <c r="H51" s="120">
        <v>41295</v>
      </c>
      <c r="I51" s="26">
        <v>41639</v>
      </c>
      <c r="J51" s="26" t="s">
        <v>138</v>
      </c>
      <c r="K51" s="26" t="s">
        <v>170</v>
      </c>
      <c r="L51" s="26"/>
      <c r="M51" s="106">
        <v>1150</v>
      </c>
      <c r="N51" s="106"/>
      <c r="O51" s="27">
        <v>1092437399</v>
      </c>
      <c r="P51" s="27" t="s">
        <v>173</v>
      </c>
      <c r="Q51" s="153"/>
      <c r="R51" s="28"/>
      <c r="S51" s="28"/>
      <c r="T51" s="28"/>
      <c r="U51" s="28"/>
      <c r="V51" s="28"/>
      <c r="W51" s="28"/>
      <c r="X51" s="28"/>
      <c r="Y51" s="28"/>
      <c r="Z51" s="28"/>
    </row>
    <row r="52" spans="1:26" s="29" customFormat="1" x14ac:dyDescent="0.25">
      <c r="A52" s="47">
        <f t="shared" si="0"/>
        <v>4</v>
      </c>
      <c r="B52" s="117" t="s">
        <v>159</v>
      </c>
      <c r="C52" s="117" t="s">
        <v>159</v>
      </c>
      <c r="D52" s="117" t="s">
        <v>162</v>
      </c>
      <c r="E52" s="174" t="s">
        <v>171</v>
      </c>
      <c r="F52" s="25" t="s">
        <v>137</v>
      </c>
      <c r="G52" s="25"/>
      <c r="H52" s="120">
        <v>41671</v>
      </c>
      <c r="I52" s="26">
        <v>41912</v>
      </c>
      <c r="J52" s="26"/>
      <c r="K52" s="26" t="s">
        <v>172</v>
      </c>
      <c r="L52" s="26"/>
      <c r="M52" s="106">
        <v>1539</v>
      </c>
      <c r="N52" s="106"/>
      <c r="O52" s="27">
        <v>2049002456</v>
      </c>
      <c r="P52" s="27">
        <v>87</v>
      </c>
      <c r="Q52" s="153"/>
      <c r="R52" s="28"/>
      <c r="S52" s="28"/>
      <c r="T52" s="28"/>
      <c r="U52" s="28"/>
      <c r="V52" s="28"/>
      <c r="W52" s="28"/>
      <c r="X52" s="28"/>
      <c r="Y52" s="28"/>
      <c r="Z52" s="28"/>
    </row>
    <row r="53" spans="1:26" s="29" customFormat="1" x14ac:dyDescent="0.25">
      <c r="A53" s="47">
        <f t="shared" si="0"/>
        <v>5</v>
      </c>
      <c r="B53" s="48"/>
      <c r="C53" s="49"/>
      <c r="D53" s="48"/>
      <c r="E53" s="174"/>
      <c r="F53" s="25"/>
      <c r="G53" s="25"/>
      <c r="H53" s="25"/>
      <c r="I53" s="26"/>
      <c r="J53" s="26"/>
      <c r="K53" s="26"/>
      <c r="L53" s="26"/>
      <c r="M53" s="106"/>
      <c r="N53" s="106"/>
      <c r="O53" s="27"/>
      <c r="P53" s="27"/>
      <c r="Q53" s="153"/>
      <c r="R53" s="28"/>
      <c r="S53" s="28"/>
      <c r="T53" s="28"/>
      <c r="U53" s="28"/>
      <c r="V53" s="28"/>
      <c r="W53" s="28"/>
      <c r="X53" s="28"/>
      <c r="Y53" s="28"/>
      <c r="Z53" s="28"/>
    </row>
    <row r="54" spans="1:26" s="29" customFormat="1" x14ac:dyDescent="0.25">
      <c r="A54" s="47">
        <f t="shared" si="0"/>
        <v>6</v>
      </c>
      <c r="B54" s="48"/>
      <c r="C54" s="49"/>
      <c r="D54" s="48"/>
      <c r="E54" s="174"/>
      <c r="F54" s="25"/>
      <c r="G54" s="25"/>
      <c r="H54" s="25"/>
      <c r="I54" s="26"/>
      <c r="J54" s="26"/>
      <c r="K54" s="26"/>
      <c r="L54" s="26"/>
      <c r="M54" s="106"/>
      <c r="N54" s="106"/>
      <c r="O54" s="27"/>
      <c r="P54" s="27"/>
      <c r="Q54" s="153"/>
      <c r="R54" s="28"/>
      <c r="S54" s="28"/>
      <c r="T54" s="28"/>
      <c r="U54" s="28"/>
      <c r="V54" s="28"/>
      <c r="W54" s="28"/>
      <c r="X54" s="28"/>
      <c r="Y54" s="28"/>
      <c r="Z54" s="28"/>
    </row>
    <row r="55" spans="1:26" s="29" customFormat="1" x14ac:dyDescent="0.25">
      <c r="A55" s="47">
        <f t="shared" si="0"/>
        <v>7</v>
      </c>
      <c r="B55" s="48"/>
      <c r="C55" s="49"/>
      <c r="D55" s="48"/>
      <c r="E55" s="174"/>
      <c r="F55" s="25"/>
      <c r="G55" s="25"/>
      <c r="H55" s="25"/>
      <c r="I55" s="26"/>
      <c r="J55" s="26"/>
      <c r="K55" s="26"/>
      <c r="L55" s="26"/>
      <c r="M55" s="106"/>
      <c r="N55" s="106"/>
      <c r="O55" s="27"/>
      <c r="P55" s="27"/>
      <c r="Q55" s="153"/>
      <c r="R55" s="28"/>
      <c r="S55" s="28"/>
      <c r="T55" s="28"/>
      <c r="U55" s="28"/>
      <c r="V55" s="28"/>
      <c r="W55" s="28"/>
      <c r="X55" s="28"/>
      <c r="Y55" s="28"/>
      <c r="Z55" s="28"/>
    </row>
    <row r="56" spans="1:26" s="29" customFormat="1" x14ac:dyDescent="0.25">
      <c r="A56" s="47">
        <f t="shared" si="0"/>
        <v>8</v>
      </c>
      <c r="B56" s="48"/>
      <c r="C56" s="49"/>
      <c r="D56" s="48"/>
      <c r="E56" s="174"/>
      <c r="F56" s="25"/>
      <c r="G56" s="25"/>
      <c r="H56" s="25"/>
      <c r="I56" s="26"/>
      <c r="J56" s="26"/>
      <c r="K56" s="26"/>
      <c r="L56" s="26"/>
      <c r="M56" s="106"/>
      <c r="N56" s="106"/>
      <c r="O56" s="27"/>
      <c r="P56" s="27"/>
      <c r="Q56" s="153"/>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174</v>
      </c>
      <c r="L57" s="51">
        <f t="shared" ref="L57:N57" si="1">SUM(L49:L56)</f>
        <v>0</v>
      </c>
      <c r="M57" s="151">
        <f t="shared" si="1"/>
        <v>7303</v>
      </c>
      <c r="N57" s="51">
        <f t="shared" si="1"/>
        <v>0</v>
      </c>
      <c r="O57" s="27"/>
      <c r="P57" s="27"/>
      <c r="Q57" s="154"/>
    </row>
    <row r="58" spans="1:26" s="30" customFormat="1" x14ac:dyDescent="0.25">
      <c r="E58" s="31"/>
      <c r="P58" s="194"/>
    </row>
    <row r="59" spans="1:26" s="30" customFormat="1" x14ac:dyDescent="0.25">
      <c r="B59" s="234" t="s">
        <v>28</v>
      </c>
      <c r="C59" s="234" t="s">
        <v>27</v>
      </c>
      <c r="D59" s="232" t="s">
        <v>34</v>
      </c>
      <c r="E59" s="232"/>
      <c r="P59" s="194"/>
    </row>
    <row r="60" spans="1:26" s="30" customFormat="1" x14ac:dyDescent="0.25">
      <c r="B60" s="235"/>
      <c r="C60" s="235"/>
      <c r="D60" s="62" t="s">
        <v>23</v>
      </c>
      <c r="E60" s="63" t="s">
        <v>24</v>
      </c>
      <c r="P60" s="194"/>
    </row>
    <row r="61" spans="1:26" s="30" customFormat="1" ht="30.6" customHeight="1" x14ac:dyDescent="0.25">
      <c r="B61" s="60" t="s">
        <v>21</v>
      </c>
      <c r="C61" s="61" t="str">
        <f>+K57</f>
        <v>41 MESES 28 DIAS</v>
      </c>
      <c r="D61" s="58" t="s">
        <v>176</v>
      </c>
      <c r="E61" s="59"/>
      <c r="F61" s="32"/>
      <c r="G61" s="32"/>
      <c r="H61" s="32"/>
      <c r="I61" s="32"/>
      <c r="J61" s="32"/>
      <c r="K61" s="32"/>
      <c r="L61" s="32"/>
      <c r="M61" s="32"/>
      <c r="P61" s="194"/>
    </row>
    <row r="62" spans="1:26" s="30" customFormat="1" ht="30" customHeight="1" x14ac:dyDescent="0.25">
      <c r="B62" s="60" t="s">
        <v>25</v>
      </c>
      <c r="C62" s="61" t="s">
        <v>175</v>
      </c>
      <c r="D62" s="58" t="s">
        <v>176</v>
      </c>
      <c r="E62" s="59"/>
      <c r="P62" s="194"/>
    </row>
    <row r="63" spans="1:26" s="30" customFormat="1" x14ac:dyDescent="0.25">
      <c r="B63" s="33"/>
      <c r="C63" s="230"/>
      <c r="D63" s="230"/>
      <c r="E63" s="230"/>
      <c r="F63" s="230"/>
      <c r="G63" s="230"/>
      <c r="H63" s="230"/>
      <c r="I63" s="230"/>
      <c r="J63" s="230"/>
      <c r="K63" s="230"/>
      <c r="L63" s="230"/>
      <c r="M63" s="230"/>
      <c r="N63" s="230"/>
      <c r="P63" s="194"/>
    </row>
    <row r="64" spans="1:26" ht="28.15" customHeight="1" thickBot="1" x14ac:dyDescent="0.3"/>
    <row r="65" spans="2:17" ht="27" thickBot="1" x14ac:dyDescent="0.3">
      <c r="B65" s="229" t="s">
        <v>104</v>
      </c>
      <c r="C65" s="229"/>
      <c r="D65" s="229"/>
      <c r="E65" s="229"/>
      <c r="F65" s="229"/>
      <c r="G65" s="229"/>
      <c r="H65" s="229"/>
      <c r="I65" s="229"/>
      <c r="J65" s="229"/>
      <c r="K65" s="229"/>
      <c r="L65" s="229"/>
      <c r="M65" s="229"/>
      <c r="N65" s="229"/>
    </row>
    <row r="68" spans="2:17" ht="109.5" customHeight="1" x14ac:dyDescent="0.25">
      <c r="B68" s="123" t="s">
        <v>150</v>
      </c>
      <c r="C68" s="69" t="s">
        <v>2</v>
      </c>
      <c r="D68" s="69" t="s">
        <v>106</v>
      </c>
      <c r="E68" s="69" t="s">
        <v>105</v>
      </c>
      <c r="F68" s="69" t="s">
        <v>107</v>
      </c>
      <c r="G68" s="69" t="s">
        <v>108</v>
      </c>
      <c r="H68" s="69" t="s">
        <v>109</v>
      </c>
      <c r="I68" s="69" t="s">
        <v>110</v>
      </c>
      <c r="J68" s="69" t="s">
        <v>111</v>
      </c>
      <c r="K68" s="69" t="s">
        <v>112</v>
      </c>
      <c r="L68" s="69" t="s">
        <v>113</v>
      </c>
      <c r="M68" s="99" t="s">
        <v>114</v>
      </c>
      <c r="N68" s="99" t="s">
        <v>115</v>
      </c>
      <c r="O68" s="250" t="s">
        <v>3</v>
      </c>
      <c r="P68" s="252"/>
      <c r="Q68" s="69" t="s">
        <v>18</v>
      </c>
    </row>
    <row r="69" spans="2:17" x14ac:dyDescent="0.25">
      <c r="B69" s="175" t="s">
        <v>197</v>
      </c>
      <c r="C69" s="175" t="s">
        <v>199</v>
      </c>
      <c r="D69" s="47" t="s">
        <v>205</v>
      </c>
      <c r="E69" s="176">
        <v>24</v>
      </c>
      <c r="F69" s="4"/>
      <c r="G69" s="4" t="s">
        <v>137</v>
      </c>
      <c r="H69" s="4"/>
      <c r="I69" s="100"/>
      <c r="J69" s="100" t="s">
        <v>137</v>
      </c>
      <c r="K69" s="100" t="s">
        <v>137</v>
      </c>
      <c r="L69" s="100" t="s">
        <v>137</v>
      </c>
      <c r="M69" s="100" t="s">
        <v>137</v>
      </c>
      <c r="N69" s="100" t="s">
        <v>137</v>
      </c>
      <c r="O69" s="248"/>
      <c r="P69" s="249"/>
      <c r="Q69" s="64" t="s">
        <v>137</v>
      </c>
    </row>
    <row r="70" spans="2:17" x14ac:dyDescent="0.25">
      <c r="B70" s="175" t="s">
        <v>210</v>
      </c>
      <c r="C70" s="175" t="s">
        <v>200</v>
      </c>
      <c r="D70" s="47" t="s">
        <v>206</v>
      </c>
      <c r="E70" s="176">
        <v>24</v>
      </c>
      <c r="F70" s="4"/>
      <c r="G70" s="4" t="s">
        <v>138</v>
      </c>
      <c r="H70" s="4"/>
      <c r="I70" s="100"/>
      <c r="J70" s="100" t="s">
        <v>137</v>
      </c>
      <c r="K70" s="100" t="s">
        <v>137</v>
      </c>
      <c r="L70" s="100" t="s">
        <v>137</v>
      </c>
      <c r="M70" s="100" t="s">
        <v>137</v>
      </c>
      <c r="N70" s="100" t="s">
        <v>137</v>
      </c>
      <c r="O70" s="248" t="s">
        <v>211</v>
      </c>
      <c r="P70" s="249"/>
      <c r="Q70" s="64" t="s">
        <v>138</v>
      </c>
    </row>
    <row r="71" spans="2:17" x14ac:dyDescent="0.25">
      <c r="B71" s="175" t="s">
        <v>197</v>
      </c>
      <c r="C71" s="175" t="s">
        <v>201</v>
      </c>
      <c r="D71" s="175" t="s">
        <v>205</v>
      </c>
      <c r="E71" s="176">
        <v>48</v>
      </c>
      <c r="F71" s="4"/>
      <c r="G71" s="4" t="s">
        <v>137</v>
      </c>
      <c r="H71" s="4"/>
      <c r="I71" s="100"/>
      <c r="J71" s="100" t="s">
        <v>137</v>
      </c>
      <c r="K71" s="100" t="s">
        <v>137</v>
      </c>
      <c r="L71" s="100" t="s">
        <v>137</v>
      </c>
      <c r="M71" s="100" t="s">
        <v>137</v>
      </c>
      <c r="N71" s="100" t="s">
        <v>137</v>
      </c>
      <c r="O71" s="172"/>
      <c r="P71" s="195"/>
      <c r="Q71" s="124" t="s">
        <v>137</v>
      </c>
    </row>
    <row r="72" spans="2:17" x14ac:dyDescent="0.25">
      <c r="B72" s="175" t="s">
        <v>197</v>
      </c>
      <c r="C72" s="175" t="s">
        <v>202</v>
      </c>
      <c r="D72" s="47" t="s">
        <v>209</v>
      </c>
      <c r="E72" s="176">
        <v>60</v>
      </c>
      <c r="F72" s="4"/>
      <c r="G72" s="4" t="s">
        <v>137</v>
      </c>
      <c r="H72" s="4"/>
      <c r="I72" s="100"/>
      <c r="J72" s="100" t="s">
        <v>137</v>
      </c>
      <c r="K72" s="100" t="s">
        <v>137</v>
      </c>
      <c r="L72" s="100" t="s">
        <v>137</v>
      </c>
      <c r="M72" s="100" t="s">
        <v>137</v>
      </c>
      <c r="N72" s="100" t="s">
        <v>137</v>
      </c>
      <c r="O72" s="172"/>
      <c r="P72" s="195"/>
      <c r="Q72" s="124" t="s">
        <v>137</v>
      </c>
    </row>
    <row r="73" spans="2:17" x14ac:dyDescent="0.25">
      <c r="B73" s="175" t="s">
        <v>198</v>
      </c>
      <c r="C73" s="175" t="s">
        <v>203</v>
      </c>
      <c r="D73" s="177" t="s">
        <v>207</v>
      </c>
      <c r="E73" s="176">
        <v>36</v>
      </c>
      <c r="F73" s="4"/>
      <c r="G73" s="4" t="s">
        <v>137</v>
      </c>
      <c r="H73" s="4"/>
      <c r="I73" s="100"/>
      <c r="J73" s="100" t="s">
        <v>137</v>
      </c>
      <c r="K73" s="100" t="s">
        <v>137</v>
      </c>
      <c r="L73" s="100" t="s">
        <v>137</v>
      </c>
      <c r="M73" s="100" t="s">
        <v>137</v>
      </c>
      <c r="N73" s="100" t="s">
        <v>137</v>
      </c>
      <c r="O73" s="172"/>
      <c r="P73" s="195"/>
      <c r="Q73" s="124" t="s">
        <v>137</v>
      </c>
    </row>
    <row r="74" spans="2:17" x14ac:dyDescent="0.25">
      <c r="B74" s="175" t="s">
        <v>197</v>
      </c>
      <c r="C74" s="175" t="s">
        <v>204</v>
      </c>
      <c r="D74" s="47" t="s">
        <v>208</v>
      </c>
      <c r="E74" s="176">
        <v>24</v>
      </c>
      <c r="F74" s="4"/>
      <c r="G74" s="4" t="s">
        <v>137</v>
      </c>
      <c r="H74" s="4"/>
      <c r="I74" s="100"/>
      <c r="J74" s="100" t="s">
        <v>137</v>
      </c>
      <c r="K74" s="100" t="s">
        <v>137</v>
      </c>
      <c r="L74" s="100" t="s">
        <v>137</v>
      </c>
      <c r="M74" s="100" t="s">
        <v>137</v>
      </c>
      <c r="N74" s="100" t="s">
        <v>137</v>
      </c>
      <c r="O74" s="248"/>
      <c r="P74" s="249"/>
      <c r="Q74" s="124" t="s">
        <v>137</v>
      </c>
    </row>
    <row r="75" spans="2:17" x14ac:dyDescent="0.25">
      <c r="B75" s="64"/>
      <c r="C75" s="64"/>
      <c r="D75" s="64"/>
      <c r="E75" s="64"/>
      <c r="F75" s="64"/>
      <c r="G75" s="64"/>
      <c r="H75" s="64"/>
      <c r="I75" s="64"/>
      <c r="J75" s="64"/>
      <c r="K75" s="64"/>
      <c r="L75" s="64"/>
      <c r="M75" s="64"/>
      <c r="N75" s="64"/>
      <c r="O75" s="248"/>
      <c r="P75" s="249"/>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6" t="s">
        <v>38</v>
      </c>
      <c r="C81" s="257"/>
      <c r="D81" s="257"/>
      <c r="E81" s="257"/>
      <c r="F81" s="257"/>
      <c r="G81" s="257"/>
      <c r="H81" s="257"/>
      <c r="I81" s="257"/>
      <c r="J81" s="257"/>
      <c r="K81" s="257"/>
      <c r="L81" s="257"/>
      <c r="M81" s="257"/>
      <c r="N81" s="258"/>
    </row>
    <row r="86" spans="2:17" ht="76.5" customHeight="1" x14ac:dyDescent="0.25">
      <c r="B86" s="57" t="s">
        <v>0</v>
      </c>
      <c r="C86" s="57" t="s">
        <v>39</v>
      </c>
      <c r="D86" s="57" t="s">
        <v>40</v>
      </c>
      <c r="E86" s="57" t="s">
        <v>116</v>
      </c>
      <c r="F86" s="57" t="s">
        <v>118</v>
      </c>
      <c r="G86" s="57" t="s">
        <v>119</v>
      </c>
      <c r="H86" s="57" t="s">
        <v>120</v>
      </c>
      <c r="I86" s="57" t="s">
        <v>117</v>
      </c>
      <c r="J86" s="250" t="s">
        <v>121</v>
      </c>
      <c r="K86" s="251"/>
      <c r="L86" s="252"/>
      <c r="M86" s="57" t="s">
        <v>122</v>
      </c>
      <c r="N86" s="57" t="s">
        <v>41</v>
      </c>
      <c r="O86" s="57" t="s">
        <v>42</v>
      </c>
      <c r="P86" s="250" t="s">
        <v>3</v>
      </c>
      <c r="Q86" s="252"/>
    </row>
    <row r="87" spans="2:17" ht="37.5" customHeight="1" x14ac:dyDescent="0.25">
      <c r="B87" s="70" t="s">
        <v>44</v>
      </c>
      <c r="C87" s="70">
        <f>(216/200)+600/300*2</f>
        <v>5.08</v>
      </c>
      <c r="D87" s="124" t="s">
        <v>219</v>
      </c>
      <c r="E87" s="124">
        <v>37087656</v>
      </c>
      <c r="F87" s="70" t="s">
        <v>220</v>
      </c>
      <c r="G87" s="70" t="s">
        <v>221</v>
      </c>
      <c r="H87" s="191">
        <v>41265</v>
      </c>
      <c r="I87" s="59" t="s">
        <v>138</v>
      </c>
      <c r="J87" s="70" t="s">
        <v>222</v>
      </c>
      <c r="K87" s="192" t="s">
        <v>223</v>
      </c>
      <c r="L87" s="59" t="s">
        <v>224</v>
      </c>
      <c r="M87" s="124" t="s">
        <v>137</v>
      </c>
      <c r="N87" s="124" t="s">
        <v>137</v>
      </c>
      <c r="O87" s="124" t="s">
        <v>138</v>
      </c>
      <c r="P87" s="190" t="s">
        <v>225</v>
      </c>
      <c r="Q87" s="180"/>
    </row>
    <row r="88" spans="2:17" ht="37.5" customHeight="1" x14ac:dyDescent="0.25">
      <c r="B88" s="70" t="s">
        <v>44</v>
      </c>
      <c r="C88" s="70">
        <f>(216/200)+600/300*2</f>
        <v>5.08</v>
      </c>
      <c r="D88" s="124" t="s">
        <v>219</v>
      </c>
      <c r="E88" s="124">
        <v>37087656</v>
      </c>
      <c r="F88" s="70" t="s">
        <v>220</v>
      </c>
      <c r="G88" s="70" t="s">
        <v>221</v>
      </c>
      <c r="H88" s="191">
        <v>41265</v>
      </c>
      <c r="I88" s="59" t="s">
        <v>138</v>
      </c>
      <c r="J88" s="70" t="s">
        <v>226</v>
      </c>
      <c r="K88" s="192" t="s">
        <v>227</v>
      </c>
      <c r="L88" s="59" t="s">
        <v>224</v>
      </c>
      <c r="M88" s="124" t="s">
        <v>137</v>
      </c>
      <c r="N88" s="124" t="s">
        <v>137</v>
      </c>
      <c r="O88" s="124" t="s">
        <v>138</v>
      </c>
      <c r="P88" s="190" t="s">
        <v>225</v>
      </c>
      <c r="Q88" s="180"/>
    </row>
    <row r="89" spans="2:17" ht="37.5" customHeight="1" x14ac:dyDescent="0.25">
      <c r="B89" s="70" t="s">
        <v>44</v>
      </c>
      <c r="C89" s="70">
        <f>(216/200)+600/300*2</f>
        <v>5.08</v>
      </c>
      <c r="D89" s="124" t="s">
        <v>219</v>
      </c>
      <c r="E89" s="124">
        <v>37087656</v>
      </c>
      <c r="F89" s="70" t="s">
        <v>220</v>
      </c>
      <c r="G89" s="70" t="s">
        <v>221</v>
      </c>
      <c r="H89" s="191">
        <v>41265</v>
      </c>
      <c r="I89" s="59" t="s">
        <v>138</v>
      </c>
      <c r="J89" s="70" t="s">
        <v>228</v>
      </c>
      <c r="K89" s="192" t="s">
        <v>229</v>
      </c>
      <c r="L89" s="192" t="s">
        <v>230</v>
      </c>
      <c r="M89" s="124" t="s">
        <v>137</v>
      </c>
      <c r="N89" s="124" t="s">
        <v>137</v>
      </c>
      <c r="O89" s="124" t="s">
        <v>138</v>
      </c>
      <c r="P89" s="190" t="s">
        <v>225</v>
      </c>
      <c r="Q89" s="180"/>
    </row>
    <row r="90" spans="2:17" ht="37.5" customHeight="1" x14ac:dyDescent="0.25">
      <c r="B90" s="178" t="s">
        <v>43</v>
      </c>
      <c r="C90" s="178">
        <f t="shared" ref="C90:C91" si="2">(216/200)+600/300</f>
        <v>3.08</v>
      </c>
      <c r="D90" s="124" t="s">
        <v>231</v>
      </c>
      <c r="E90" s="124">
        <v>37085836</v>
      </c>
      <c r="F90" s="70" t="s">
        <v>220</v>
      </c>
      <c r="G90" s="70" t="s">
        <v>232</v>
      </c>
      <c r="H90" s="191">
        <v>39431</v>
      </c>
      <c r="I90" s="59" t="s">
        <v>137</v>
      </c>
      <c r="J90" s="70" t="s">
        <v>228</v>
      </c>
      <c r="K90" s="192" t="s">
        <v>233</v>
      </c>
      <c r="L90" s="59" t="s">
        <v>230</v>
      </c>
      <c r="M90" s="124" t="s">
        <v>137</v>
      </c>
      <c r="N90" s="124" t="s">
        <v>137</v>
      </c>
      <c r="O90" s="124" t="s">
        <v>138</v>
      </c>
      <c r="P90" s="190"/>
      <c r="Q90" s="180"/>
    </row>
    <row r="91" spans="2:17" ht="37.5" customHeight="1" x14ac:dyDescent="0.25">
      <c r="B91" s="178" t="s">
        <v>43</v>
      </c>
      <c r="C91" s="178">
        <f t="shared" si="2"/>
        <v>3.08</v>
      </c>
      <c r="D91" s="124" t="s">
        <v>231</v>
      </c>
      <c r="E91" s="124">
        <v>37085836</v>
      </c>
      <c r="F91" s="70" t="s">
        <v>220</v>
      </c>
      <c r="G91" s="70" t="s">
        <v>232</v>
      </c>
      <c r="H91" s="191">
        <v>39431</v>
      </c>
      <c r="I91" s="59" t="s">
        <v>137</v>
      </c>
      <c r="J91" s="70" t="s">
        <v>234</v>
      </c>
      <c r="K91" s="192" t="s">
        <v>236</v>
      </c>
      <c r="L91" s="59" t="s">
        <v>235</v>
      </c>
      <c r="M91" s="124" t="s">
        <v>137</v>
      </c>
      <c r="N91" s="124" t="s">
        <v>137</v>
      </c>
      <c r="O91" s="124" t="s">
        <v>138</v>
      </c>
      <c r="P91" s="190"/>
      <c r="Q91" s="180"/>
    </row>
    <row r="92" spans="2:17" ht="37.5" customHeight="1" x14ac:dyDescent="0.25">
      <c r="B92" s="70" t="s">
        <v>44</v>
      </c>
      <c r="C92" s="70">
        <f t="shared" ref="C92:C104" si="3">(216/200)+600/300*2</f>
        <v>5.08</v>
      </c>
      <c r="D92" s="124" t="s">
        <v>237</v>
      </c>
      <c r="E92" s="124">
        <v>27276720</v>
      </c>
      <c r="F92" s="70" t="s">
        <v>238</v>
      </c>
      <c r="G92" s="70" t="s">
        <v>239</v>
      </c>
      <c r="H92" s="191">
        <v>40961</v>
      </c>
      <c r="I92" s="59" t="s">
        <v>137</v>
      </c>
      <c r="J92" s="70" t="s">
        <v>240</v>
      </c>
      <c r="K92" s="192" t="s">
        <v>241</v>
      </c>
      <c r="L92" s="59" t="s">
        <v>238</v>
      </c>
      <c r="M92" s="124" t="s">
        <v>137</v>
      </c>
      <c r="N92" s="124" t="s">
        <v>137</v>
      </c>
      <c r="O92" s="124" t="s">
        <v>138</v>
      </c>
      <c r="P92" s="190"/>
      <c r="Q92" s="180"/>
    </row>
    <row r="93" spans="2:17" ht="37.5" customHeight="1" x14ac:dyDescent="0.25">
      <c r="B93" s="70" t="s">
        <v>44</v>
      </c>
      <c r="C93" s="70">
        <f t="shared" si="3"/>
        <v>5.08</v>
      </c>
      <c r="D93" s="124" t="s">
        <v>237</v>
      </c>
      <c r="E93" s="124">
        <v>27276720</v>
      </c>
      <c r="F93" s="70" t="s">
        <v>238</v>
      </c>
      <c r="G93" s="70" t="s">
        <v>239</v>
      </c>
      <c r="H93" s="191">
        <v>40961</v>
      </c>
      <c r="I93" s="59" t="s">
        <v>137</v>
      </c>
      <c r="J93" s="70" t="s">
        <v>243</v>
      </c>
      <c r="K93" s="196" t="s">
        <v>242</v>
      </c>
      <c r="L93" s="59" t="s">
        <v>238</v>
      </c>
      <c r="M93" s="124" t="s">
        <v>137</v>
      </c>
      <c r="N93" s="124" t="s">
        <v>137</v>
      </c>
      <c r="O93" s="124" t="s">
        <v>138</v>
      </c>
      <c r="P93" s="190"/>
      <c r="Q93" s="180"/>
    </row>
    <row r="94" spans="2:17" ht="37.5" customHeight="1" x14ac:dyDescent="0.25">
      <c r="B94" s="70" t="s">
        <v>44</v>
      </c>
      <c r="C94" s="70">
        <f t="shared" si="3"/>
        <v>5.08</v>
      </c>
      <c r="D94" s="124" t="s">
        <v>237</v>
      </c>
      <c r="E94" s="124">
        <v>27276720</v>
      </c>
      <c r="F94" s="70" t="s">
        <v>238</v>
      </c>
      <c r="G94" s="70" t="s">
        <v>239</v>
      </c>
      <c r="H94" s="191">
        <v>40961</v>
      </c>
      <c r="I94" s="59" t="s">
        <v>137</v>
      </c>
      <c r="J94" s="70" t="s">
        <v>244</v>
      </c>
      <c r="K94" s="192" t="s">
        <v>245</v>
      </c>
      <c r="L94" s="59" t="s">
        <v>238</v>
      </c>
      <c r="M94" s="124" t="s">
        <v>137</v>
      </c>
      <c r="N94" s="124" t="s">
        <v>137</v>
      </c>
      <c r="O94" s="124" t="s">
        <v>138</v>
      </c>
      <c r="P94" s="190"/>
      <c r="Q94" s="180"/>
    </row>
    <row r="95" spans="2:17" ht="37.5" customHeight="1" x14ac:dyDescent="0.25">
      <c r="B95" s="70" t="s">
        <v>44</v>
      </c>
      <c r="C95" s="70">
        <f t="shared" si="3"/>
        <v>5.08</v>
      </c>
      <c r="D95" s="124" t="s">
        <v>246</v>
      </c>
      <c r="E95" s="124">
        <v>36861212</v>
      </c>
      <c r="F95" s="70" t="s">
        <v>220</v>
      </c>
      <c r="G95" s="70" t="s">
        <v>232</v>
      </c>
      <c r="H95" s="191">
        <v>39067</v>
      </c>
      <c r="I95" s="59" t="s">
        <v>138</v>
      </c>
      <c r="J95" s="70" t="s">
        <v>159</v>
      </c>
      <c r="K95" s="192" t="s">
        <v>247</v>
      </c>
      <c r="L95" s="59" t="s">
        <v>248</v>
      </c>
      <c r="M95" s="124" t="s">
        <v>137</v>
      </c>
      <c r="N95" s="124" t="s">
        <v>137</v>
      </c>
      <c r="O95" s="124" t="s">
        <v>138</v>
      </c>
      <c r="P95" s="190" t="s">
        <v>225</v>
      </c>
      <c r="Q95" s="180"/>
    </row>
    <row r="96" spans="2:17" ht="37.5" customHeight="1" x14ac:dyDescent="0.25">
      <c r="B96" s="70" t="s">
        <v>44</v>
      </c>
      <c r="C96" s="70">
        <f t="shared" si="3"/>
        <v>5.08</v>
      </c>
      <c r="D96" s="124" t="s">
        <v>249</v>
      </c>
      <c r="E96" s="124">
        <v>37081750</v>
      </c>
      <c r="F96" s="70" t="s">
        <v>220</v>
      </c>
      <c r="G96" s="70" t="s">
        <v>232</v>
      </c>
      <c r="H96" s="191">
        <v>40527</v>
      </c>
      <c r="I96" s="59" t="s">
        <v>138</v>
      </c>
      <c r="J96" s="124" t="s">
        <v>250</v>
      </c>
      <c r="K96" s="192" t="s">
        <v>251</v>
      </c>
      <c r="L96" s="59" t="s">
        <v>252</v>
      </c>
      <c r="M96" s="124" t="s">
        <v>137</v>
      </c>
      <c r="N96" s="124" t="s">
        <v>137</v>
      </c>
      <c r="O96" s="124" t="s">
        <v>138</v>
      </c>
      <c r="P96" s="190" t="s">
        <v>225</v>
      </c>
      <c r="Q96" s="180"/>
    </row>
    <row r="97" spans="2:17" ht="37.5" customHeight="1" x14ac:dyDescent="0.25">
      <c r="B97" s="70" t="s">
        <v>44</v>
      </c>
      <c r="C97" s="70">
        <f t="shared" si="3"/>
        <v>5.08</v>
      </c>
      <c r="D97" s="124" t="s">
        <v>253</v>
      </c>
      <c r="E97" s="124">
        <v>1085264452</v>
      </c>
      <c r="F97" s="70" t="s">
        <v>220</v>
      </c>
      <c r="G97" s="70" t="s">
        <v>232</v>
      </c>
      <c r="H97" s="191">
        <v>41083</v>
      </c>
      <c r="I97" s="59" t="s">
        <v>137</v>
      </c>
      <c r="J97" s="124" t="s">
        <v>254</v>
      </c>
      <c r="K97" s="192" t="s">
        <v>255</v>
      </c>
      <c r="L97" s="59" t="s">
        <v>256</v>
      </c>
      <c r="M97" s="124" t="s">
        <v>137</v>
      </c>
      <c r="N97" s="124" t="s">
        <v>137</v>
      </c>
      <c r="O97" s="124" t="s">
        <v>138</v>
      </c>
      <c r="P97" s="190"/>
      <c r="Q97" s="180"/>
    </row>
    <row r="98" spans="2:17" ht="37.5" customHeight="1" x14ac:dyDescent="0.25">
      <c r="B98" s="70" t="s">
        <v>44</v>
      </c>
      <c r="C98" s="70">
        <f t="shared" si="3"/>
        <v>5.08</v>
      </c>
      <c r="D98" s="124" t="s">
        <v>271</v>
      </c>
      <c r="E98" s="124">
        <v>59653329</v>
      </c>
      <c r="F98" s="70" t="s">
        <v>220</v>
      </c>
      <c r="G98" s="70" t="s">
        <v>232</v>
      </c>
      <c r="H98" s="191">
        <v>40810</v>
      </c>
      <c r="I98" s="59" t="s">
        <v>137</v>
      </c>
      <c r="J98" s="124" t="s">
        <v>272</v>
      </c>
      <c r="K98" s="192" t="s">
        <v>273</v>
      </c>
      <c r="L98" s="59" t="s">
        <v>274</v>
      </c>
      <c r="M98" s="124" t="s">
        <v>138</v>
      </c>
      <c r="N98" s="124" t="s">
        <v>137</v>
      </c>
      <c r="O98" s="124" t="s">
        <v>138</v>
      </c>
      <c r="P98" s="190" t="s">
        <v>277</v>
      </c>
      <c r="Q98" s="180"/>
    </row>
    <row r="99" spans="2:17" ht="37.5" customHeight="1" x14ac:dyDescent="0.25">
      <c r="B99" s="70" t="s">
        <v>44</v>
      </c>
      <c r="C99" s="70">
        <f t="shared" si="3"/>
        <v>5.08</v>
      </c>
      <c r="D99" s="124" t="s">
        <v>271</v>
      </c>
      <c r="E99" s="124">
        <v>59653329</v>
      </c>
      <c r="F99" s="70" t="s">
        <v>220</v>
      </c>
      <c r="G99" s="70" t="s">
        <v>232</v>
      </c>
      <c r="H99" s="191">
        <v>40810</v>
      </c>
      <c r="I99" s="59" t="s">
        <v>137</v>
      </c>
      <c r="J99" s="124" t="s">
        <v>276</v>
      </c>
      <c r="K99" s="192" t="s">
        <v>275</v>
      </c>
      <c r="L99" s="59" t="s">
        <v>274</v>
      </c>
      <c r="M99" s="124" t="s">
        <v>138</v>
      </c>
      <c r="N99" s="124" t="s">
        <v>137</v>
      </c>
      <c r="O99" s="124" t="s">
        <v>138</v>
      </c>
      <c r="P99" s="190" t="s">
        <v>277</v>
      </c>
      <c r="Q99" s="180"/>
    </row>
    <row r="100" spans="2:17" ht="37.5" customHeight="1" x14ac:dyDescent="0.25">
      <c r="B100" s="70" t="s">
        <v>44</v>
      </c>
      <c r="C100" s="70">
        <f t="shared" si="3"/>
        <v>5.08</v>
      </c>
      <c r="D100" s="124" t="s">
        <v>287</v>
      </c>
      <c r="E100" s="124">
        <v>24327397</v>
      </c>
      <c r="F100" s="70" t="s">
        <v>238</v>
      </c>
      <c r="G100" s="70" t="s">
        <v>288</v>
      </c>
      <c r="H100" s="191">
        <v>29938</v>
      </c>
      <c r="I100" s="59" t="s">
        <v>138</v>
      </c>
      <c r="J100" s="124" t="s">
        <v>289</v>
      </c>
      <c r="K100" s="192" t="s">
        <v>294</v>
      </c>
      <c r="L100" s="59" t="s">
        <v>290</v>
      </c>
      <c r="M100" s="124" t="s">
        <v>137</v>
      </c>
      <c r="N100" s="124" t="s">
        <v>137</v>
      </c>
      <c r="O100" s="124" t="s">
        <v>138</v>
      </c>
      <c r="P100" s="190"/>
      <c r="Q100" s="180"/>
    </row>
    <row r="101" spans="2:17" ht="37.5" customHeight="1" x14ac:dyDescent="0.25">
      <c r="B101" s="70" t="s">
        <v>44</v>
      </c>
      <c r="C101" s="70">
        <f t="shared" si="3"/>
        <v>5.08</v>
      </c>
      <c r="D101" s="124" t="s">
        <v>287</v>
      </c>
      <c r="E101" s="124">
        <v>24327397</v>
      </c>
      <c r="F101" s="70" t="s">
        <v>238</v>
      </c>
      <c r="G101" s="70" t="s">
        <v>288</v>
      </c>
      <c r="H101" s="191">
        <v>29938</v>
      </c>
      <c r="I101" s="59" t="s">
        <v>138</v>
      </c>
      <c r="J101" s="124" t="s">
        <v>291</v>
      </c>
      <c r="K101" s="192" t="s">
        <v>292</v>
      </c>
      <c r="L101" s="59" t="s">
        <v>293</v>
      </c>
      <c r="M101" s="124" t="s">
        <v>137</v>
      </c>
      <c r="N101" s="124" t="s">
        <v>137</v>
      </c>
      <c r="O101" s="124" t="s">
        <v>138</v>
      </c>
      <c r="P101" s="190"/>
      <c r="Q101" s="180"/>
    </row>
    <row r="102" spans="2:17" ht="37.5" customHeight="1" x14ac:dyDescent="0.25">
      <c r="B102" s="70" t="s">
        <v>44</v>
      </c>
      <c r="C102" s="70">
        <f t="shared" si="3"/>
        <v>5.08</v>
      </c>
      <c r="D102" s="124" t="s">
        <v>295</v>
      </c>
      <c r="E102" s="124">
        <v>27280955</v>
      </c>
      <c r="F102" s="70" t="s">
        <v>220</v>
      </c>
      <c r="G102" s="70" t="s">
        <v>221</v>
      </c>
      <c r="H102" s="191">
        <v>38212</v>
      </c>
      <c r="I102" s="59" t="s">
        <v>137</v>
      </c>
      <c r="J102" s="124" t="s">
        <v>162</v>
      </c>
      <c r="K102" s="192" t="s">
        <v>296</v>
      </c>
      <c r="L102" s="59" t="s">
        <v>220</v>
      </c>
      <c r="M102" s="124" t="s">
        <v>137</v>
      </c>
      <c r="N102" s="124" t="s">
        <v>137</v>
      </c>
      <c r="O102" s="124" t="s">
        <v>138</v>
      </c>
      <c r="P102" s="190"/>
      <c r="Q102" s="180"/>
    </row>
    <row r="103" spans="2:17" ht="37.5" customHeight="1" x14ac:dyDescent="0.25">
      <c r="B103" s="70" t="s">
        <v>44</v>
      </c>
      <c r="C103" s="70">
        <f t="shared" si="3"/>
        <v>5.08</v>
      </c>
      <c r="D103" s="124" t="s">
        <v>295</v>
      </c>
      <c r="E103" s="124">
        <v>27280955</v>
      </c>
      <c r="F103" s="70" t="s">
        <v>220</v>
      </c>
      <c r="G103" s="70" t="s">
        <v>221</v>
      </c>
      <c r="H103" s="191">
        <v>38212</v>
      </c>
      <c r="I103" s="59" t="s">
        <v>137</v>
      </c>
      <c r="J103" s="1" t="s">
        <v>162</v>
      </c>
      <c r="K103" s="101" t="s">
        <v>297</v>
      </c>
      <c r="L103" s="59" t="s">
        <v>220</v>
      </c>
      <c r="M103" s="124" t="s">
        <v>137</v>
      </c>
      <c r="N103" s="124" t="s">
        <v>137</v>
      </c>
      <c r="O103" s="124" t="s">
        <v>138</v>
      </c>
      <c r="P103" s="190"/>
      <c r="Q103" s="180"/>
    </row>
    <row r="104" spans="2:17" ht="37.5" customHeight="1" x14ac:dyDescent="0.25">
      <c r="B104" s="70" t="s">
        <v>44</v>
      </c>
      <c r="C104" s="70">
        <f t="shared" si="3"/>
        <v>5.08</v>
      </c>
      <c r="D104" s="124" t="s">
        <v>295</v>
      </c>
      <c r="E104" s="124">
        <v>27280955</v>
      </c>
      <c r="F104" s="70" t="s">
        <v>220</v>
      </c>
      <c r="G104" s="70" t="s">
        <v>221</v>
      </c>
      <c r="H104" s="191">
        <v>38212</v>
      </c>
      <c r="I104" s="59" t="s">
        <v>137</v>
      </c>
      <c r="J104" s="1" t="s">
        <v>162</v>
      </c>
      <c r="K104" s="101" t="s">
        <v>298</v>
      </c>
      <c r="L104" s="59" t="s">
        <v>220</v>
      </c>
      <c r="M104" s="124" t="s">
        <v>137</v>
      </c>
      <c r="N104" s="124" t="s">
        <v>137</v>
      </c>
      <c r="O104" s="124" t="s">
        <v>138</v>
      </c>
      <c r="P104" s="190"/>
      <c r="Q104" s="180"/>
    </row>
    <row r="105" spans="2:17" ht="37.5" customHeight="1" x14ac:dyDescent="0.25">
      <c r="B105" s="184"/>
      <c r="C105" s="184"/>
      <c r="D105" s="185"/>
      <c r="E105" s="185"/>
      <c r="F105" s="184"/>
      <c r="G105" s="184"/>
      <c r="H105" s="185"/>
      <c r="I105" s="186"/>
      <c r="J105" s="187"/>
      <c r="K105" s="188"/>
      <c r="L105" s="188"/>
      <c r="M105" s="10"/>
      <c r="N105" s="10"/>
      <c r="O105" s="10"/>
      <c r="P105" s="190"/>
      <c r="Q105" s="180"/>
    </row>
    <row r="107" spans="2:17" ht="15.75" thickBot="1" x14ac:dyDescent="0.3"/>
    <row r="108" spans="2:17" ht="27" thickBot="1" x14ac:dyDescent="0.3">
      <c r="B108" s="256" t="s">
        <v>46</v>
      </c>
      <c r="C108" s="257"/>
      <c r="D108" s="257"/>
      <c r="E108" s="257"/>
      <c r="F108" s="257"/>
      <c r="G108" s="257"/>
      <c r="H108" s="257"/>
      <c r="I108" s="257"/>
      <c r="J108" s="257"/>
      <c r="K108" s="257"/>
      <c r="L108" s="257"/>
      <c r="M108" s="257"/>
      <c r="N108" s="258"/>
    </row>
    <row r="111" spans="2:17" ht="46.15" customHeight="1" x14ac:dyDescent="0.25">
      <c r="B111" s="69" t="s">
        <v>33</v>
      </c>
      <c r="C111" s="69" t="s">
        <v>47</v>
      </c>
      <c r="D111" s="250" t="s">
        <v>3</v>
      </c>
      <c r="E111" s="252"/>
    </row>
    <row r="112" spans="2:17" ht="46.9" customHeight="1" x14ac:dyDescent="0.25">
      <c r="B112" s="70" t="s">
        <v>123</v>
      </c>
      <c r="C112" s="126" t="s">
        <v>137</v>
      </c>
      <c r="D112" s="253"/>
      <c r="E112" s="253"/>
    </row>
    <row r="115" spans="1:26" ht="26.25" x14ac:dyDescent="0.25">
      <c r="B115" s="254" t="s">
        <v>64</v>
      </c>
      <c r="C115" s="255"/>
      <c r="D115" s="255"/>
      <c r="E115" s="255"/>
      <c r="F115" s="255"/>
      <c r="G115" s="255"/>
      <c r="H115" s="255"/>
      <c r="I115" s="255"/>
      <c r="J115" s="255"/>
      <c r="K115" s="255"/>
      <c r="L115" s="255"/>
      <c r="M115" s="255"/>
      <c r="N115" s="255"/>
      <c r="O115" s="255"/>
      <c r="P115" s="255"/>
    </row>
    <row r="117" spans="1:26" ht="15.75" thickBot="1" x14ac:dyDescent="0.3"/>
    <row r="118" spans="1:26" ht="27" thickBot="1" x14ac:dyDescent="0.3">
      <c r="B118" s="256" t="s">
        <v>54</v>
      </c>
      <c r="C118" s="257"/>
      <c r="D118" s="257"/>
      <c r="E118" s="257"/>
      <c r="F118" s="257"/>
      <c r="G118" s="257"/>
      <c r="H118" s="257"/>
      <c r="I118" s="257"/>
      <c r="J118" s="257"/>
      <c r="K118" s="257"/>
      <c r="L118" s="257"/>
      <c r="M118" s="257"/>
      <c r="N118" s="258"/>
    </row>
    <row r="120" spans="1:26" ht="15.75" thickBot="1" x14ac:dyDescent="0.3">
      <c r="M120" s="66"/>
      <c r="N120" s="66"/>
    </row>
    <row r="121" spans="1:26" s="111" customFormat="1" ht="109.5" customHeight="1" x14ac:dyDescent="0.25">
      <c r="B121" s="121" t="s">
        <v>146</v>
      </c>
      <c r="C121" s="121" t="s">
        <v>147</v>
      </c>
      <c r="D121" s="121" t="s">
        <v>148</v>
      </c>
      <c r="E121" s="121" t="s">
        <v>45</v>
      </c>
      <c r="F121" s="121" t="s">
        <v>22</v>
      </c>
      <c r="G121" s="121" t="s">
        <v>103</v>
      </c>
      <c r="H121" s="121" t="s">
        <v>17</v>
      </c>
      <c r="I121" s="121" t="s">
        <v>10</v>
      </c>
      <c r="J121" s="121" t="s">
        <v>31</v>
      </c>
      <c r="K121" s="121" t="s">
        <v>61</v>
      </c>
      <c r="L121" s="121" t="s">
        <v>20</v>
      </c>
      <c r="M121" s="107" t="s">
        <v>26</v>
      </c>
      <c r="N121" s="121" t="s">
        <v>149</v>
      </c>
      <c r="O121" s="121" t="s">
        <v>36</v>
      </c>
      <c r="P121" s="122" t="s">
        <v>11</v>
      </c>
      <c r="Q121" s="122" t="s">
        <v>19</v>
      </c>
    </row>
    <row r="122" spans="1:26" s="116" customFormat="1" x14ac:dyDescent="0.25">
      <c r="A122" s="47">
        <v>1</v>
      </c>
      <c r="B122" s="117" t="s">
        <v>159</v>
      </c>
      <c r="C122" s="118" t="s">
        <v>159</v>
      </c>
      <c r="D122" s="117" t="s">
        <v>162</v>
      </c>
      <c r="E122" s="174" t="s">
        <v>177</v>
      </c>
      <c r="F122" s="113" t="s">
        <v>137</v>
      </c>
      <c r="G122" s="152"/>
      <c r="H122" s="120">
        <v>39834</v>
      </c>
      <c r="I122" s="114">
        <v>40178</v>
      </c>
      <c r="J122" s="114" t="s">
        <v>138</v>
      </c>
      <c r="K122" s="114" t="s">
        <v>170</v>
      </c>
      <c r="L122" s="114"/>
      <c r="M122" s="106">
        <v>1543</v>
      </c>
      <c r="N122" s="106">
        <f>+M122*G122</f>
        <v>0</v>
      </c>
      <c r="O122" s="27">
        <v>924673755</v>
      </c>
      <c r="P122" s="27">
        <v>93</v>
      </c>
      <c r="Q122" s="153"/>
      <c r="R122" s="115"/>
      <c r="S122" s="115"/>
      <c r="T122" s="115"/>
      <c r="U122" s="115"/>
      <c r="V122" s="115"/>
      <c r="W122" s="115"/>
      <c r="X122" s="115"/>
      <c r="Y122" s="115"/>
      <c r="Z122" s="115"/>
    </row>
    <row r="123" spans="1:26" s="116" customFormat="1" x14ac:dyDescent="0.25">
      <c r="A123" s="47">
        <f>+A122+1</f>
        <v>2</v>
      </c>
      <c r="B123" s="117" t="s">
        <v>159</v>
      </c>
      <c r="C123" s="118" t="s">
        <v>159</v>
      </c>
      <c r="D123" s="117" t="s">
        <v>162</v>
      </c>
      <c r="E123" s="174" t="s">
        <v>178</v>
      </c>
      <c r="F123" s="113" t="s">
        <v>137</v>
      </c>
      <c r="G123" s="113"/>
      <c r="H123" s="120">
        <v>40194</v>
      </c>
      <c r="I123" s="114">
        <v>40543</v>
      </c>
      <c r="J123" s="114" t="s">
        <v>138</v>
      </c>
      <c r="K123" s="114"/>
      <c r="L123" s="114"/>
      <c r="M123" s="106">
        <v>1519</v>
      </c>
      <c r="N123" s="106"/>
      <c r="O123" s="27">
        <v>956884802</v>
      </c>
      <c r="P123" s="27" t="s">
        <v>179</v>
      </c>
      <c r="Q123" s="153"/>
      <c r="R123" s="115"/>
      <c r="S123" s="115"/>
      <c r="T123" s="115"/>
      <c r="U123" s="115"/>
      <c r="V123" s="115"/>
      <c r="W123" s="115"/>
      <c r="X123" s="115"/>
      <c r="Y123" s="115"/>
      <c r="Z123" s="115"/>
    </row>
    <row r="124" spans="1:26" s="116" customFormat="1" x14ac:dyDescent="0.25">
      <c r="A124" s="47">
        <f t="shared" ref="A124:A129" si="4">+A123+1</f>
        <v>3</v>
      </c>
      <c r="B124" s="117" t="s">
        <v>159</v>
      </c>
      <c r="C124" s="118" t="s">
        <v>159</v>
      </c>
      <c r="D124" s="117" t="s">
        <v>162</v>
      </c>
      <c r="E124" s="174" t="s">
        <v>180</v>
      </c>
      <c r="F124" s="113" t="s">
        <v>137</v>
      </c>
      <c r="G124" s="113"/>
      <c r="H124" s="120">
        <v>41089</v>
      </c>
      <c r="I124" s="114">
        <v>41273</v>
      </c>
      <c r="J124" s="114" t="s">
        <v>138</v>
      </c>
      <c r="K124" s="114"/>
      <c r="L124" s="114" t="s">
        <v>188</v>
      </c>
      <c r="M124" s="106">
        <v>96</v>
      </c>
      <c r="N124" s="106"/>
      <c r="O124" s="27">
        <v>129392640</v>
      </c>
      <c r="P124" s="27">
        <v>96</v>
      </c>
      <c r="Q124" s="153"/>
      <c r="R124" s="115"/>
      <c r="S124" s="115"/>
      <c r="T124" s="115"/>
      <c r="U124" s="115"/>
      <c r="V124" s="115"/>
      <c r="W124" s="115"/>
      <c r="X124" s="115"/>
      <c r="Y124" s="115"/>
      <c r="Z124" s="115"/>
    </row>
    <row r="125" spans="1:26" s="116" customFormat="1" x14ac:dyDescent="0.25">
      <c r="A125" s="47">
        <f t="shared" si="4"/>
        <v>4</v>
      </c>
      <c r="B125" s="117" t="s">
        <v>159</v>
      </c>
      <c r="C125" s="118" t="s">
        <v>159</v>
      </c>
      <c r="D125" s="117" t="s">
        <v>162</v>
      </c>
      <c r="E125" s="174" t="s">
        <v>181</v>
      </c>
      <c r="F125" s="113" t="s">
        <v>137</v>
      </c>
      <c r="G125" s="113"/>
      <c r="H125" s="120">
        <v>41212</v>
      </c>
      <c r="I125" s="114">
        <v>41274</v>
      </c>
      <c r="J125" s="114" t="s">
        <v>138</v>
      </c>
      <c r="K125" s="114"/>
      <c r="L125" s="114" t="s">
        <v>189</v>
      </c>
      <c r="M125" s="106">
        <v>100</v>
      </c>
      <c r="N125" s="106"/>
      <c r="O125" s="27">
        <v>62640000</v>
      </c>
      <c r="P125" s="27">
        <v>97</v>
      </c>
      <c r="Q125" s="153"/>
      <c r="R125" s="115"/>
      <c r="S125" s="115"/>
      <c r="T125" s="115"/>
      <c r="U125" s="115"/>
      <c r="V125" s="115"/>
      <c r="W125" s="115"/>
      <c r="X125" s="115"/>
      <c r="Y125" s="115"/>
      <c r="Z125" s="115"/>
    </row>
    <row r="126" spans="1:26" s="116" customFormat="1" x14ac:dyDescent="0.25">
      <c r="A126" s="47">
        <f t="shared" si="4"/>
        <v>5</v>
      </c>
      <c r="B126" s="117" t="s">
        <v>159</v>
      </c>
      <c r="C126" s="118" t="s">
        <v>159</v>
      </c>
      <c r="D126" s="117" t="s">
        <v>162</v>
      </c>
      <c r="E126" s="174" t="s">
        <v>182</v>
      </c>
      <c r="F126" s="113" t="s">
        <v>137</v>
      </c>
      <c r="G126" s="113"/>
      <c r="H126" s="120">
        <v>40940</v>
      </c>
      <c r="I126" s="114">
        <v>41090</v>
      </c>
      <c r="J126" s="114" t="s">
        <v>138</v>
      </c>
      <c r="K126" s="114"/>
      <c r="L126" s="114" t="s">
        <v>190</v>
      </c>
      <c r="M126" s="106">
        <v>96</v>
      </c>
      <c r="N126" s="106"/>
      <c r="O126" s="27">
        <v>36851968</v>
      </c>
      <c r="P126" s="27">
        <v>98</v>
      </c>
      <c r="Q126" s="153"/>
      <c r="R126" s="115"/>
      <c r="S126" s="115"/>
      <c r="T126" s="115"/>
      <c r="U126" s="115"/>
      <c r="V126" s="115"/>
      <c r="W126" s="115"/>
      <c r="X126" s="115"/>
      <c r="Y126" s="115"/>
      <c r="Z126" s="115"/>
    </row>
    <row r="127" spans="1:26" s="116" customFormat="1" x14ac:dyDescent="0.25">
      <c r="A127" s="47">
        <f t="shared" si="4"/>
        <v>6</v>
      </c>
      <c r="B127" s="117" t="s">
        <v>159</v>
      </c>
      <c r="C127" s="118" t="s">
        <v>159</v>
      </c>
      <c r="D127" s="117" t="s">
        <v>162</v>
      </c>
      <c r="E127" s="174" t="s">
        <v>183</v>
      </c>
      <c r="F127" s="113" t="s">
        <v>137</v>
      </c>
      <c r="G127" s="113"/>
      <c r="H127" s="120">
        <v>41302</v>
      </c>
      <c r="I127" s="114">
        <v>41851</v>
      </c>
      <c r="J127" s="114" t="s">
        <v>138</v>
      </c>
      <c r="K127" s="114" t="s">
        <v>191</v>
      </c>
      <c r="L127" s="114" t="s">
        <v>192</v>
      </c>
      <c r="M127" s="106">
        <v>136</v>
      </c>
      <c r="N127" s="106"/>
      <c r="O127" s="27">
        <v>561660328</v>
      </c>
      <c r="P127" s="27" t="s">
        <v>184</v>
      </c>
      <c r="Q127" s="153"/>
      <c r="R127" s="115"/>
      <c r="S127" s="115"/>
      <c r="T127" s="115"/>
      <c r="U127" s="115"/>
      <c r="V127" s="115"/>
      <c r="W127" s="115"/>
      <c r="X127" s="115"/>
      <c r="Y127" s="115"/>
      <c r="Z127" s="115"/>
    </row>
    <row r="128" spans="1:26" s="116" customFormat="1" x14ac:dyDescent="0.25">
      <c r="A128" s="47">
        <f t="shared" si="4"/>
        <v>7</v>
      </c>
      <c r="B128" s="117" t="s">
        <v>159</v>
      </c>
      <c r="C128" s="118" t="s">
        <v>159</v>
      </c>
      <c r="D128" s="117" t="s">
        <v>162</v>
      </c>
      <c r="E128" s="174" t="s">
        <v>185</v>
      </c>
      <c r="F128" s="113" t="s">
        <v>137</v>
      </c>
      <c r="G128" s="113"/>
      <c r="H128" s="120">
        <v>41518</v>
      </c>
      <c r="I128" s="114">
        <v>41851</v>
      </c>
      <c r="J128" s="114" t="s">
        <v>138</v>
      </c>
      <c r="K128" s="114" t="s">
        <v>191</v>
      </c>
      <c r="L128" s="114" t="s">
        <v>193</v>
      </c>
      <c r="M128" s="106">
        <v>250</v>
      </c>
      <c r="N128" s="106"/>
      <c r="O128" s="27">
        <v>683850583</v>
      </c>
      <c r="P128" s="27" t="s">
        <v>186</v>
      </c>
      <c r="Q128" s="153"/>
      <c r="R128" s="115"/>
      <c r="S128" s="115"/>
      <c r="T128" s="115"/>
      <c r="U128" s="115"/>
      <c r="V128" s="115"/>
      <c r="W128" s="115"/>
      <c r="X128" s="115"/>
      <c r="Y128" s="115"/>
      <c r="Z128" s="115"/>
    </row>
    <row r="129" spans="1:26" s="116" customFormat="1" x14ac:dyDescent="0.25">
      <c r="A129" s="47">
        <f t="shared" si="4"/>
        <v>8</v>
      </c>
      <c r="B129" s="117" t="s">
        <v>159</v>
      </c>
      <c r="C129" s="118" t="s">
        <v>159</v>
      </c>
      <c r="D129" s="117" t="s">
        <v>162</v>
      </c>
      <c r="E129" s="174" t="s">
        <v>187</v>
      </c>
      <c r="F129" s="113" t="s">
        <v>137</v>
      </c>
      <c r="G129" s="113"/>
      <c r="H129" s="120">
        <v>41529</v>
      </c>
      <c r="I129" s="114">
        <v>41851</v>
      </c>
      <c r="J129" s="114" t="s">
        <v>138</v>
      </c>
      <c r="K129" s="114" t="s">
        <v>191</v>
      </c>
      <c r="L129" s="114" t="s">
        <v>194</v>
      </c>
      <c r="M129" s="106">
        <v>300</v>
      </c>
      <c r="N129" s="106"/>
      <c r="O129" s="27">
        <v>548765324</v>
      </c>
      <c r="P129" s="27">
        <v>103</v>
      </c>
      <c r="Q129" s="153"/>
      <c r="R129" s="115"/>
      <c r="S129" s="115"/>
      <c r="T129" s="115"/>
      <c r="U129" s="115"/>
      <c r="V129" s="115"/>
      <c r="W129" s="115"/>
      <c r="X129" s="115"/>
      <c r="Y129" s="115"/>
      <c r="Z129" s="115"/>
    </row>
    <row r="130" spans="1:26" s="116" customFormat="1" x14ac:dyDescent="0.25">
      <c r="A130" s="47"/>
      <c r="B130" s="117"/>
      <c r="C130" s="118"/>
      <c r="D130" s="117"/>
      <c r="E130" s="174"/>
      <c r="F130" s="113"/>
      <c r="G130" s="113"/>
      <c r="H130" s="120"/>
      <c r="I130" s="114"/>
      <c r="J130" s="114"/>
      <c r="K130" s="114"/>
      <c r="L130" s="114"/>
      <c r="M130" s="106"/>
      <c r="N130" s="106"/>
      <c r="O130" s="27"/>
      <c r="P130" s="27"/>
      <c r="Q130" s="153"/>
      <c r="R130" s="115"/>
      <c r="S130" s="115"/>
      <c r="T130" s="115"/>
      <c r="U130" s="115"/>
      <c r="V130" s="115"/>
      <c r="W130" s="115"/>
      <c r="X130" s="115"/>
      <c r="Y130" s="115"/>
      <c r="Z130" s="115"/>
    </row>
    <row r="131" spans="1:26" s="116" customFormat="1" ht="22.5" customHeight="1" x14ac:dyDescent="0.25">
      <c r="A131" s="47"/>
      <c r="B131" s="50" t="s">
        <v>16</v>
      </c>
      <c r="C131" s="118"/>
      <c r="D131" s="117"/>
      <c r="E131" s="174"/>
      <c r="F131" s="113"/>
      <c r="G131" s="113"/>
      <c r="H131" s="113"/>
      <c r="I131" s="114"/>
      <c r="J131" s="114"/>
      <c r="K131" s="119" t="s">
        <v>195</v>
      </c>
      <c r="L131" s="119" t="s">
        <v>196</v>
      </c>
      <c r="M131" s="151">
        <f>SUM(M122:M129)</f>
        <v>4040</v>
      </c>
      <c r="N131" s="119">
        <f t="shared" ref="N131" si="5">SUM(N122:N129)</f>
        <v>0</v>
      </c>
      <c r="O131" s="27"/>
      <c r="P131" s="27"/>
      <c r="Q131" s="154"/>
    </row>
    <row r="132" spans="1:26" x14ac:dyDescent="0.25">
      <c r="B132" s="30"/>
      <c r="C132" s="30"/>
      <c r="D132" s="30"/>
      <c r="E132" s="31"/>
      <c r="F132" s="30"/>
      <c r="G132" s="30"/>
      <c r="H132" s="30"/>
      <c r="I132" s="30"/>
      <c r="J132" s="30"/>
      <c r="K132" s="30"/>
      <c r="L132" s="30"/>
      <c r="M132" s="30"/>
      <c r="N132" s="30"/>
      <c r="O132" s="30"/>
      <c r="P132" s="194"/>
    </row>
    <row r="133" spans="1:26" ht="18.75" x14ac:dyDescent="0.25">
      <c r="B133" s="60" t="s">
        <v>32</v>
      </c>
      <c r="C133" s="74" t="str">
        <f>+K131</f>
        <v>15 MESES 11 DIAS</v>
      </c>
      <c r="H133" s="32"/>
      <c r="I133" s="32"/>
      <c r="J133" s="32"/>
      <c r="K133" s="32"/>
      <c r="L133" s="32"/>
      <c r="M133" s="32"/>
      <c r="N133" s="30"/>
      <c r="O133" s="30"/>
      <c r="P133" s="194"/>
    </row>
    <row r="135" spans="1:26" ht="15.75" thickBot="1" x14ac:dyDescent="0.3"/>
    <row r="136" spans="1:26" ht="37.15" customHeight="1" thickBot="1" x14ac:dyDescent="0.3">
      <c r="B136" s="77" t="s">
        <v>49</v>
      </c>
      <c r="C136" s="78" t="s">
        <v>50</v>
      </c>
      <c r="D136" s="77" t="s">
        <v>51</v>
      </c>
      <c r="E136" s="78" t="s">
        <v>55</v>
      </c>
    </row>
    <row r="137" spans="1:26" ht="41.45" customHeight="1" x14ac:dyDescent="0.25">
      <c r="B137" s="68" t="s">
        <v>124</v>
      </c>
      <c r="C137" s="71">
        <v>20</v>
      </c>
      <c r="D137" s="71">
        <v>0</v>
      </c>
      <c r="E137" s="259">
        <f>+D137+D138+D139</f>
        <v>30</v>
      </c>
    </row>
    <row r="138" spans="1:26" x14ac:dyDescent="0.25">
      <c r="B138" s="68" t="s">
        <v>125</v>
      </c>
      <c r="C138" s="58">
        <v>30</v>
      </c>
      <c r="D138" s="72">
        <v>30</v>
      </c>
      <c r="E138" s="260"/>
    </row>
    <row r="139" spans="1:26" ht="15.75" thickBot="1" x14ac:dyDescent="0.3">
      <c r="B139" s="68" t="s">
        <v>126</v>
      </c>
      <c r="C139" s="73">
        <v>40</v>
      </c>
      <c r="D139" s="73">
        <v>0</v>
      </c>
      <c r="E139" s="261"/>
    </row>
    <row r="141" spans="1:26" ht="15.75" thickBot="1" x14ac:dyDescent="0.3"/>
    <row r="142" spans="1:26" ht="27" thickBot="1" x14ac:dyDescent="0.3">
      <c r="B142" s="256" t="s">
        <v>52</v>
      </c>
      <c r="C142" s="257"/>
      <c r="D142" s="257"/>
      <c r="E142" s="257"/>
      <c r="F142" s="257"/>
      <c r="G142" s="257"/>
      <c r="H142" s="257"/>
      <c r="I142" s="257"/>
      <c r="J142" s="257"/>
      <c r="K142" s="257"/>
      <c r="L142" s="257"/>
      <c r="M142" s="257"/>
      <c r="N142" s="258"/>
    </row>
    <row r="144" spans="1:26" ht="76.5" customHeight="1" x14ac:dyDescent="0.25">
      <c r="B144" s="57" t="s">
        <v>0</v>
      </c>
      <c r="C144" s="57" t="s">
        <v>39</v>
      </c>
      <c r="D144" s="57" t="s">
        <v>40</v>
      </c>
      <c r="E144" s="57" t="s">
        <v>116</v>
      </c>
      <c r="F144" s="57" t="s">
        <v>118</v>
      </c>
      <c r="G144" s="57" t="s">
        <v>119</v>
      </c>
      <c r="H144" s="57" t="s">
        <v>120</v>
      </c>
      <c r="I144" s="57" t="s">
        <v>117</v>
      </c>
      <c r="J144" s="250" t="s">
        <v>121</v>
      </c>
      <c r="K144" s="251"/>
      <c r="L144" s="252"/>
      <c r="M144" s="57" t="s">
        <v>122</v>
      </c>
      <c r="N144" s="57" t="s">
        <v>41</v>
      </c>
      <c r="O144" s="57" t="s">
        <v>42</v>
      </c>
      <c r="P144" s="250" t="s">
        <v>3</v>
      </c>
      <c r="Q144" s="252"/>
    </row>
    <row r="145" spans="2:17" ht="60.75" customHeight="1" x14ac:dyDescent="0.25">
      <c r="B145" s="93" t="s">
        <v>130</v>
      </c>
      <c r="C145" s="93">
        <f>816/1000</f>
        <v>0.81599999999999995</v>
      </c>
      <c r="D145" s="3" t="s">
        <v>257</v>
      </c>
      <c r="E145" s="3">
        <v>36756104</v>
      </c>
      <c r="F145" s="3" t="s">
        <v>220</v>
      </c>
      <c r="G145" s="3" t="s">
        <v>232</v>
      </c>
      <c r="H145" s="189">
        <v>38990</v>
      </c>
      <c r="I145" s="5" t="s">
        <v>138</v>
      </c>
      <c r="J145" s="178" t="s">
        <v>159</v>
      </c>
      <c r="K145" s="101" t="s">
        <v>258</v>
      </c>
      <c r="L145" s="100" t="s">
        <v>269</v>
      </c>
      <c r="M145" s="64" t="s">
        <v>137</v>
      </c>
      <c r="N145" s="64" t="s">
        <v>137</v>
      </c>
      <c r="O145" s="64"/>
      <c r="P145" s="253" t="s">
        <v>225</v>
      </c>
      <c r="Q145" s="253"/>
    </row>
    <row r="146" spans="2:17" ht="60.75" customHeight="1" x14ac:dyDescent="0.25">
      <c r="B146" s="93" t="s">
        <v>131</v>
      </c>
      <c r="C146" s="201">
        <f t="shared" ref="C146:C150" si="6">816/1000</f>
        <v>0.81599999999999995</v>
      </c>
      <c r="D146" s="3" t="s">
        <v>259</v>
      </c>
      <c r="E146" s="3">
        <v>59787328</v>
      </c>
      <c r="F146" s="3" t="s">
        <v>260</v>
      </c>
      <c r="G146" s="3" t="s">
        <v>221</v>
      </c>
      <c r="H146" s="189">
        <v>39052</v>
      </c>
      <c r="I146" s="5" t="s">
        <v>261</v>
      </c>
      <c r="J146" s="178" t="s">
        <v>262</v>
      </c>
      <c r="K146" s="101" t="s">
        <v>263</v>
      </c>
      <c r="L146" s="100" t="s">
        <v>264</v>
      </c>
      <c r="M146" s="64" t="s">
        <v>137</v>
      </c>
      <c r="N146" s="64" t="s">
        <v>137</v>
      </c>
      <c r="O146" s="64"/>
      <c r="P146" s="75"/>
      <c r="Q146" s="94"/>
    </row>
    <row r="147" spans="2:17" ht="60.75" customHeight="1" x14ac:dyDescent="0.25">
      <c r="B147" s="178" t="s">
        <v>131</v>
      </c>
      <c r="C147" s="201">
        <f t="shared" si="6"/>
        <v>0.81599999999999995</v>
      </c>
      <c r="D147" s="124" t="s">
        <v>278</v>
      </c>
      <c r="E147" s="124">
        <v>98399774</v>
      </c>
      <c r="F147" s="70" t="s">
        <v>279</v>
      </c>
      <c r="G147" s="70" t="s">
        <v>280</v>
      </c>
      <c r="H147" s="191">
        <v>39258</v>
      </c>
      <c r="I147" s="5" t="s">
        <v>137</v>
      </c>
      <c r="J147" s="124" t="s">
        <v>281</v>
      </c>
      <c r="K147" s="192" t="s">
        <v>282</v>
      </c>
      <c r="L147" s="59" t="s">
        <v>283</v>
      </c>
      <c r="M147" s="124" t="s">
        <v>137</v>
      </c>
      <c r="N147" s="124" t="s">
        <v>137</v>
      </c>
      <c r="O147" s="124"/>
      <c r="P147" s="75"/>
      <c r="Q147" s="179"/>
    </row>
    <row r="148" spans="2:17" ht="60.75" customHeight="1" x14ac:dyDescent="0.25">
      <c r="B148" s="178" t="s">
        <v>131</v>
      </c>
      <c r="C148" s="201">
        <f t="shared" si="6"/>
        <v>0.81599999999999995</v>
      </c>
      <c r="D148" s="124" t="s">
        <v>278</v>
      </c>
      <c r="E148" s="124">
        <v>98399774</v>
      </c>
      <c r="F148" s="70" t="s">
        <v>279</v>
      </c>
      <c r="G148" s="70" t="s">
        <v>280</v>
      </c>
      <c r="H148" s="191">
        <v>39258</v>
      </c>
      <c r="I148" s="5" t="s">
        <v>137</v>
      </c>
      <c r="J148" s="124" t="s">
        <v>284</v>
      </c>
      <c r="K148" s="192" t="s">
        <v>285</v>
      </c>
      <c r="L148" s="59" t="s">
        <v>286</v>
      </c>
      <c r="M148" s="124" t="s">
        <v>137</v>
      </c>
      <c r="N148" s="124" t="s">
        <v>137</v>
      </c>
      <c r="O148" s="124"/>
      <c r="P148" s="75"/>
      <c r="Q148" s="179"/>
    </row>
    <row r="149" spans="2:17" ht="60.75" customHeight="1" x14ac:dyDescent="0.25">
      <c r="B149" s="178" t="s">
        <v>131</v>
      </c>
      <c r="C149" s="201">
        <f t="shared" si="6"/>
        <v>0.81599999999999995</v>
      </c>
      <c r="D149" s="124" t="s">
        <v>271</v>
      </c>
      <c r="E149" s="124">
        <v>59653329</v>
      </c>
      <c r="F149" s="70" t="s">
        <v>220</v>
      </c>
      <c r="G149" s="70" t="s">
        <v>232</v>
      </c>
      <c r="H149" s="191">
        <v>40810</v>
      </c>
      <c r="I149" s="59" t="s">
        <v>137</v>
      </c>
      <c r="J149" s="124" t="s">
        <v>272</v>
      </c>
      <c r="K149" s="192" t="s">
        <v>273</v>
      </c>
      <c r="L149" s="59" t="s">
        <v>274</v>
      </c>
      <c r="M149" s="124" t="s">
        <v>138</v>
      </c>
      <c r="N149" s="124" t="s">
        <v>137</v>
      </c>
      <c r="O149" s="124"/>
      <c r="P149" s="190" t="s">
        <v>277</v>
      </c>
      <c r="Q149" s="179"/>
    </row>
    <row r="150" spans="2:17" ht="60.75" customHeight="1" x14ac:dyDescent="0.25">
      <c r="B150" s="178" t="s">
        <v>131</v>
      </c>
      <c r="C150" s="201">
        <f t="shared" si="6"/>
        <v>0.81599999999999995</v>
      </c>
      <c r="D150" s="124" t="s">
        <v>271</v>
      </c>
      <c r="E150" s="124">
        <v>59653329</v>
      </c>
      <c r="F150" s="70" t="s">
        <v>220</v>
      </c>
      <c r="G150" s="70" t="s">
        <v>232</v>
      </c>
      <c r="H150" s="191">
        <v>40810</v>
      </c>
      <c r="I150" s="59" t="s">
        <v>137</v>
      </c>
      <c r="J150" s="124" t="s">
        <v>276</v>
      </c>
      <c r="K150" s="192" t="s">
        <v>275</v>
      </c>
      <c r="L150" s="59" t="s">
        <v>274</v>
      </c>
      <c r="M150" s="124" t="s">
        <v>138</v>
      </c>
      <c r="N150" s="124" t="s">
        <v>137</v>
      </c>
      <c r="O150" s="124"/>
      <c r="P150" s="190" t="s">
        <v>277</v>
      </c>
      <c r="Q150" s="179"/>
    </row>
    <row r="151" spans="2:17" ht="33.6" customHeight="1" x14ac:dyDescent="0.25">
      <c r="B151" s="178" t="s">
        <v>132</v>
      </c>
      <c r="C151" s="178">
        <f>816/5000</f>
        <v>0.16320000000000001</v>
      </c>
      <c r="D151" s="3" t="s">
        <v>265</v>
      </c>
      <c r="E151" s="3">
        <v>1085283209</v>
      </c>
      <c r="F151" s="3" t="s">
        <v>266</v>
      </c>
      <c r="G151" s="3" t="s">
        <v>221</v>
      </c>
      <c r="H151" s="189">
        <v>41145</v>
      </c>
      <c r="I151" s="5" t="s">
        <v>138</v>
      </c>
      <c r="J151" s="178" t="s">
        <v>270</v>
      </c>
      <c r="K151" s="101" t="s">
        <v>267</v>
      </c>
      <c r="L151" s="100" t="s">
        <v>268</v>
      </c>
      <c r="M151" s="64" t="s">
        <v>137</v>
      </c>
      <c r="N151" s="64" t="s">
        <v>137</v>
      </c>
      <c r="O151" s="64"/>
      <c r="P151" s="253" t="s">
        <v>225</v>
      </c>
      <c r="Q151" s="253"/>
    </row>
    <row r="154" spans="2:17" ht="15.75" thickBot="1" x14ac:dyDescent="0.3"/>
    <row r="155" spans="2:17" ht="54" customHeight="1" x14ac:dyDescent="0.25">
      <c r="B155" s="127" t="s">
        <v>33</v>
      </c>
      <c r="C155" s="127" t="s">
        <v>49</v>
      </c>
      <c r="D155" s="57" t="s">
        <v>50</v>
      </c>
      <c r="E155" s="76" t="s">
        <v>51</v>
      </c>
      <c r="F155" s="78" t="s">
        <v>56</v>
      </c>
      <c r="G155" s="97"/>
    </row>
    <row r="156" spans="2:17" ht="120.75" customHeight="1" x14ac:dyDescent="0.2">
      <c r="B156" s="240" t="s">
        <v>53</v>
      </c>
      <c r="C156" s="6" t="s">
        <v>127</v>
      </c>
      <c r="D156" s="72">
        <v>25</v>
      </c>
      <c r="E156" s="72">
        <v>25</v>
      </c>
      <c r="F156" s="243">
        <f>+E156+E157+E158</f>
        <v>50</v>
      </c>
      <c r="G156" s="98"/>
    </row>
    <row r="157" spans="2:17" ht="76.150000000000006" customHeight="1" x14ac:dyDescent="0.2">
      <c r="B157" s="241"/>
      <c r="C157" s="6" t="s">
        <v>128</v>
      </c>
      <c r="D157" s="75">
        <v>25</v>
      </c>
      <c r="E157" s="72">
        <v>25</v>
      </c>
      <c r="F157" s="244"/>
      <c r="G157" s="98"/>
    </row>
    <row r="158" spans="2:17" ht="69" customHeight="1" x14ac:dyDescent="0.2">
      <c r="B158" s="242"/>
      <c r="C158" s="6" t="s">
        <v>129</v>
      </c>
      <c r="D158" s="72">
        <v>10</v>
      </c>
      <c r="E158" s="72">
        <v>0</v>
      </c>
      <c r="F158" s="245"/>
      <c r="G158" s="98"/>
    </row>
    <row r="159" spans="2:17" x14ac:dyDescent="0.25">
      <c r="C159" s="108"/>
    </row>
    <row r="162" spans="2:5" x14ac:dyDescent="0.25">
      <c r="B162" s="67" t="s">
        <v>57</v>
      </c>
    </row>
    <row r="165" spans="2:5" x14ac:dyDescent="0.25">
      <c r="B165" s="79" t="s">
        <v>33</v>
      </c>
      <c r="C165" s="79" t="s">
        <v>58</v>
      </c>
      <c r="D165" s="76" t="s">
        <v>51</v>
      </c>
      <c r="E165" s="76" t="s">
        <v>16</v>
      </c>
    </row>
    <row r="166" spans="2:5" ht="28.5" x14ac:dyDescent="0.25">
      <c r="B166" s="2" t="s">
        <v>59</v>
      </c>
      <c r="C166" s="7">
        <v>40</v>
      </c>
      <c r="D166" s="72">
        <f>+E137</f>
        <v>30</v>
      </c>
      <c r="E166" s="246">
        <f>+D166+D167</f>
        <v>80</v>
      </c>
    </row>
    <row r="167" spans="2:5" ht="42.75" x14ac:dyDescent="0.25">
      <c r="B167" s="2" t="s">
        <v>60</v>
      </c>
      <c r="C167" s="7">
        <v>60</v>
      </c>
      <c r="D167" s="72">
        <f>+F156</f>
        <v>50</v>
      </c>
      <c r="E167" s="247"/>
    </row>
  </sheetData>
  <customSheetViews>
    <customSheetView guid="{24C11B57-6F06-4B57-90B0-594DD5DC21E8}" scale="70" hiddenColumns="1">
      <selection activeCell="D41" sqref="D41"/>
      <pageMargins left="0.7" right="0.7" top="0.75" bottom="0.75" header="0.3" footer="0.3"/>
      <pageSetup orientation="portrait" horizontalDpi="4294967295" verticalDpi="4294967295" r:id="rId1"/>
    </customSheetView>
    <customSheetView guid="{13369912-79C0-4B15-B5C5-18C247C40190}" scale="70" hiddenColumns="1">
      <selection activeCell="A140" sqref="A140"/>
      <pageMargins left="0.7" right="0.7" top="0.75" bottom="0.75" header="0.3" footer="0.3"/>
      <pageSetup orientation="portrait" horizontalDpi="4294967295" verticalDpi="4294967295" r:id="rId2"/>
    </customSheetView>
    <customSheetView guid="{C1184D98-DAA4-4AA2-8410-4667F00D7282}" scale="70" hiddenColumns="1" topLeftCell="A103">
      <selection activeCell="B111" sqref="B111"/>
      <pageMargins left="0.7" right="0.7" top="0.75" bottom="0.75" header="0.3" footer="0.3"/>
      <pageSetup orientation="portrait" horizontalDpi="4294967295" verticalDpi="4294967295" r:id="rId3"/>
    </customSheetView>
    <customSheetView guid="{848D8915-EF00-4A47-8C65-1785E3EADCCB}" scale="70" hiddenColumns="1" topLeftCell="A78">
      <selection activeCell="F97" sqref="F97"/>
      <pageMargins left="0.7" right="0.7" top="0.75" bottom="0.75" header="0.3" footer="0.3"/>
      <pageSetup orientation="portrait" horizontalDpi="4294967295" verticalDpi="4294967295" r:id="rId4"/>
    </customSheetView>
    <customSheetView guid="{E66AFF75-6E30-46BB-BC68-E6CB0BE5452E}" scale="70" hiddenColumns="1" topLeftCell="A103">
      <selection activeCell="B111" sqref="B111"/>
      <pageMargins left="0.7" right="0.7" top="0.75" bottom="0.75" header="0.3" footer="0.3"/>
      <pageSetup orientation="portrait" horizontalDpi="4294967295" verticalDpi="4294967295" r:id="rId5"/>
    </customSheetView>
    <customSheetView guid="{9CD627F8-7877-4332-93AD-58BF935D9C16}" scale="70" hiddenColumns="1" topLeftCell="A21">
      <selection activeCell="E29" sqref="E29"/>
      <pageMargins left="0.7" right="0.7" top="0.75" bottom="0.75" header="0.3" footer="0.3"/>
      <pageSetup orientation="portrait" horizontalDpi="4294967295" verticalDpi="4294967295" r:id="rId6"/>
    </customSheetView>
    <customSheetView guid="{E0CD5972-B934-4F34-82E4-294F80867A91}" scale="70" hiddenColumns="1" topLeftCell="C85">
      <selection activeCell="O100" sqref="O100"/>
      <pageMargins left="0.7" right="0.7" top="0.75" bottom="0.75" header="0.3" footer="0.3"/>
      <pageSetup orientation="portrait" horizontalDpi="4294967295" verticalDpi="4294967295" r:id="rId7"/>
    </customSheetView>
    <customSheetView guid="{E9080779-B305-47D8-BF15-E7F8224790C9}" scale="70" hiddenColumns="1" topLeftCell="A146">
      <selection activeCell="C153" sqref="C153"/>
      <pageMargins left="0.7" right="0.7" top="0.75" bottom="0.75" header="0.3" footer="0.3"/>
      <pageSetup orientation="portrait" horizontalDpi="4294967295" verticalDpi="4294967295" r:id="rId8"/>
    </customSheetView>
  </customSheetViews>
  <mergeCells count="38">
    <mergeCell ref="B2:P2"/>
    <mergeCell ref="B115:P115"/>
    <mergeCell ref="B142:N142"/>
    <mergeCell ref="E137:E139"/>
    <mergeCell ref="B108:N108"/>
    <mergeCell ref="D111:E111"/>
    <mergeCell ref="D112:E112"/>
    <mergeCell ref="B118:N118"/>
    <mergeCell ref="P86:Q86"/>
    <mergeCell ref="B81:N81"/>
    <mergeCell ref="E40:E41"/>
    <mergeCell ref="O68:P68"/>
    <mergeCell ref="C59:C60"/>
    <mergeCell ref="O69:P69"/>
    <mergeCell ref="B4:P4"/>
    <mergeCell ref="B22:C22"/>
    <mergeCell ref="B156:B158"/>
    <mergeCell ref="F156:F158"/>
    <mergeCell ref="E166:E167"/>
    <mergeCell ref="O75:P75"/>
    <mergeCell ref="O70:P70"/>
    <mergeCell ref="O74:P74"/>
    <mergeCell ref="J144:L144"/>
    <mergeCell ref="P144:Q144"/>
    <mergeCell ref="P145:Q145"/>
    <mergeCell ref="P151:Q151"/>
    <mergeCell ref="J86:L86"/>
    <mergeCell ref="C6:N6"/>
    <mergeCell ref="C7:N7"/>
    <mergeCell ref="C8:N8"/>
    <mergeCell ref="C9:N9"/>
    <mergeCell ref="C10:E10"/>
    <mergeCell ref="B65:N65"/>
    <mergeCell ref="C63:N63"/>
    <mergeCell ref="B14:C21"/>
    <mergeCell ref="D59:E59"/>
    <mergeCell ref="M45:N45"/>
    <mergeCell ref="B59:B60"/>
  </mergeCells>
  <dataValidations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workbookViewId="0">
      <selection activeCell="E13" sqref="E13"/>
    </sheetView>
  </sheetViews>
  <sheetFormatPr baseColWidth="10" defaultRowHeight="15.75" x14ac:dyDescent="0.25"/>
  <cols>
    <col min="1" max="1" width="24.85546875" style="149" customWidth="1"/>
    <col min="2" max="2" width="55.5703125" style="149" customWidth="1"/>
    <col min="3" max="3" width="41.28515625" style="149" customWidth="1"/>
    <col min="4" max="4" width="29.42578125" style="149" customWidth="1"/>
    <col min="5" max="5" width="29.140625" style="149" customWidth="1"/>
    <col min="6" max="6" width="23.42578125" style="108" customWidth="1"/>
    <col min="7" max="16384" width="11.42578125" style="108"/>
  </cols>
  <sheetData>
    <row r="1" spans="1:5" x14ac:dyDescent="0.25">
      <c r="A1" s="268" t="s">
        <v>91</v>
      </c>
      <c r="B1" s="269"/>
      <c r="C1" s="269"/>
      <c r="D1" s="269"/>
      <c r="E1" s="130"/>
    </row>
    <row r="2" spans="1:5" ht="27.75" customHeight="1" x14ac:dyDescent="0.25">
      <c r="A2" s="131"/>
      <c r="B2" s="270" t="s">
        <v>77</v>
      </c>
      <c r="C2" s="270"/>
      <c r="D2" s="270"/>
      <c r="E2" s="132"/>
    </row>
    <row r="3" spans="1:5" ht="21" customHeight="1" x14ac:dyDescent="0.25">
      <c r="A3" s="133"/>
      <c r="B3" s="270" t="s">
        <v>151</v>
      </c>
      <c r="C3" s="270"/>
      <c r="D3" s="270"/>
      <c r="E3" s="134"/>
    </row>
    <row r="4" spans="1:5" thickBot="1" x14ac:dyDescent="0.3">
      <c r="A4" s="135"/>
      <c r="B4" s="136"/>
      <c r="C4" s="136"/>
      <c r="D4" s="136"/>
      <c r="E4" s="137"/>
    </row>
    <row r="5" spans="1:5" ht="30" customHeight="1" thickBot="1" x14ac:dyDescent="0.3">
      <c r="A5" s="135"/>
      <c r="B5" s="138" t="s">
        <v>78</v>
      </c>
      <c r="C5" s="271" t="s">
        <v>159</v>
      </c>
      <c r="D5" s="271"/>
      <c r="E5" s="164" t="s">
        <v>3</v>
      </c>
    </row>
    <row r="6" spans="1:5" ht="79.5" thickBot="1" x14ac:dyDescent="0.3">
      <c r="A6" s="135"/>
      <c r="B6" s="155" t="s">
        <v>79</v>
      </c>
      <c r="C6" s="272" t="s">
        <v>160</v>
      </c>
      <c r="D6" s="272"/>
      <c r="E6" s="182" t="s">
        <v>212</v>
      </c>
    </row>
    <row r="7" spans="1:5" ht="29.25" customHeight="1" thickBot="1" x14ac:dyDescent="0.3">
      <c r="A7" s="135"/>
      <c r="B7" s="155" t="s">
        <v>152</v>
      </c>
      <c r="C7" s="267" t="s">
        <v>153</v>
      </c>
      <c r="D7" s="267"/>
      <c r="E7" s="167"/>
    </row>
    <row r="8" spans="1:5" ht="16.5" thickBot="1" x14ac:dyDescent="0.3">
      <c r="A8" s="135"/>
      <c r="B8" s="156">
        <v>27</v>
      </c>
      <c r="C8" s="264">
        <v>1876203768</v>
      </c>
      <c r="D8" s="264"/>
      <c r="E8" s="167"/>
    </row>
    <row r="9" spans="1:5" ht="23.25" customHeight="1" thickBot="1" x14ac:dyDescent="0.3">
      <c r="A9" s="135"/>
      <c r="B9" s="156"/>
      <c r="C9" s="264"/>
      <c r="D9" s="264"/>
      <c r="E9" s="102"/>
    </row>
    <row r="10" spans="1:5" ht="26.25" customHeight="1" thickBot="1" x14ac:dyDescent="0.3">
      <c r="A10" s="135"/>
      <c r="B10" s="156"/>
      <c r="C10" s="264"/>
      <c r="D10" s="264"/>
      <c r="E10" s="102"/>
    </row>
    <row r="11" spans="1:5" ht="21.75" customHeight="1" thickBot="1" x14ac:dyDescent="0.3">
      <c r="A11" s="135"/>
      <c r="B11" s="156"/>
      <c r="C11" s="264"/>
      <c r="D11" s="264"/>
      <c r="E11" s="102"/>
    </row>
    <row r="12" spans="1:5" ht="32.25" thickBot="1" x14ac:dyDescent="0.3">
      <c r="A12" s="135"/>
      <c r="B12" s="157" t="s">
        <v>154</v>
      </c>
      <c r="C12" s="264">
        <f>SUM(C8:D11)</f>
        <v>1876203768</v>
      </c>
      <c r="D12" s="264"/>
      <c r="E12" s="102"/>
    </row>
    <row r="13" spans="1:5" ht="33.75" customHeight="1" thickBot="1" x14ac:dyDescent="0.3">
      <c r="A13" s="135"/>
      <c r="B13" s="157" t="s">
        <v>155</v>
      </c>
      <c r="C13" s="264">
        <f>+C12/616000</f>
        <v>3045.7853376623375</v>
      </c>
      <c r="D13" s="264"/>
      <c r="E13" s="168"/>
    </row>
    <row r="14" spans="1:5" ht="24" customHeight="1" x14ac:dyDescent="0.25">
      <c r="A14" s="135"/>
      <c r="B14" s="136"/>
      <c r="C14" s="140"/>
      <c r="D14" s="158"/>
      <c r="E14" s="168"/>
    </row>
    <row r="15" spans="1:5" ht="33.75" customHeight="1" thickBot="1" x14ac:dyDescent="0.3">
      <c r="A15" s="135"/>
      <c r="B15" s="136" t="s">
        <v>156</v>
      </c>
      <c r="C15" s="140"/>
      <c r="D15" s="158"/>
      <c r="E15" s="169"/>
    </row>
    <row r="16" spans="1:5" ht="27" customHeight="1" x14ac:dyDescent="0.25">
      <c r="A16" s="135"/>
      <c r="B16" s="141" t="s">
        <v>80</v>
      </c>
      <c r="C16" s="165">
        <v>429345633</v>
      </c>
      <c r="D16" s="159"/>
      <c r="E16" s="102"/>
    </row>
    <row r="17" spans="1:6" ht="28.5" customHeight="1" x14ac:dyDescent="0.25">
      <c r="A17" s="135"/>
      <c r="B17" s="135" t="s">
        <v>81</v>
      </c>
      <c r="C17" s="166">
        <v>463335285</v>
      </c>
      <c r="D17" s="160"/>
      <c r="E17" s="102"/>
    </row>
    <row r="18" spans="1:6" ht="15" x14ac:dyDescent="0.25">
      <c r="A18" s="135"/>
      <c r="B18" s="135" t="s">
        <v>82</v>
      </c>
      <c r="C18" s="166">
        <v>286226557</v>
      </c>
      <c r="D18" s="160"/>
      <c r="E18" s="102"/>
    </row>
    <row r="19" spans="1:6" ht="27" customHeight="1" thickBot="1" x14ac:dyDescent="0.3">
      <c r="A19" s="135"/>
      <c r="B19" s="142" t="s">
        <v>83</v>
      </c>
      <c r="C19" s="166">
        <v>286226557</v>
      </c>
      <c r="D19" s="161"/>
      <c r="E19" s="102"/>
    </row>
    <row r="20" spans="1:6" ht="27" customHeight="1" thickBot="1" x14ac:dyDescent="0.3">
      <c r="A20" s="135"/>
      <c r="B20" s="265" t="s">
        <v>84</v>
      </c>
      <c r="C20" s="266"/>
      <c r="D20" s="266"/>
      <c r="E20" s="102"/>
    </row>
    <row r="21" spans="1:6" ht="16.5" thickBot="1" x14ac:dyDescent="0.3">
      <c r="A21" s="135"/>
      <c r="B21" s="265" t="s">
        <v>85</v>
      </c>
      <c r="C21" s="266"/>
      <c r="D21" s="266"/>
      <c r="E21" s="102"/>
    </row>
    <row r="22" spans="1:6" x14ac:dyDescent="0.25">
      <c r="A22" s="135"/>
      <c r="B22" s="144" t="s">
        <v>157</v>
      </c>
      <c r="C22" s="181">
        <f>+C16/C18</f>
        <v>1.5000202549339263</v>
      </c>
      <c r="D22" s="158" t="s">
        <v>69</v>
      </c>
      <c r="E22" s="102"/>
    </row>
    <row r="23" spans="1:6" ht="16.5" thickBot="1" x14ac:dyDescent="0.3">
      <c r="A23" s="135"/>
      <c r="B23" s="139" t="s">
        <v>86</v>
      </c>
      <c r="C23" s="183">
        <f>+C19/C17</f>
        <v>0.61775255687681974</v>
      </c>
      <c r="D23" s="162" t="s">
        <v>69</v>
      </c>
      <c r="E23" s="163"/>
    </row>
    <row r="24" spans="1:6" ht="16.5" thickBot="1" x14ac:dyDescent="0.3">
      <c r="A24" s="135"/>
      <c r="B24" s="145"/>
      <c r="C24" s="146"/>
      <c r="D24" s="136"/>
      <c r="E24" s="147"/>
    </row>
    <row r="25" spans="1:6" x14ac:dyDescent="0.25">
      <c r="A25" s="276"/>
      <c r="B25" s="277" t="s">
        <v>87</v>
      </c>
      <c r="C25" s="279" t="s">
        <v>161</v>
      </c>
      <c r="D25" s="280"/>
      <c r="E25" s="281"/>
      <c r="F25" s="273"/>
    </row>
    <row r="26" spans="1:6" ht="16.5" thickBot="1" x14ac:dyDescent="0.3">
      <c r="A26" s="276"/>
      <c r="B26" s="278"/>
      <c r="C26" s="274" t="s">
        <v>88</v>
      </c>
      <c r="D26" s="275"/>
      <c r="E26" s="281"/>
      <c r="F26" s="273"/>
    </row>
    <row r="27" spans="1:6" thickBot="1" x14ac:dyDescent="0.3">
      <c r="A27" s="142"/>
      <c r="B27" s="148"/>
      <c r="C27" s="148"/>
      <c r="D27" s="148"/>
      <c r="E27" s="143"/>
      <c r="F27" s="129"/>
    </row>
    <row r="28" spans="1:6" x14ac:dyDescent="0.25">
      <c r="B28" s="150" t="s">
        <v>158</v>
      </c>
    </row>
    <row r="31" spans="1:6" x14ac:dyDescent="0.25">
      <c r="B31" s="149" t="s">
        <v>213</v>
      </c>
      <c r="C31" s="149" t="s">
        <v>214</v>
      </c>
      <c r="D31" s="149" t="s">
        <v>215</v>
      </c>
    </row>
    <row r="32" spans="1:6" x14ac:dyDescent="0.25">
      <c r="B32" s="149" t="s">
        <v>216</v>
      </c>
      <c r="C32" s="149" t="s">
        <v>217</v>
      </c>
      <c r="D32" s="149" t="s">
        <v>218</v>
      </c>
    </row>
  </sheetData>
  <customSheetViews>
    <customSheetView guid="{24C11B57-6F06-4B57-90B0-594DD5DC21E8}" fitToPage="1">
      <selection activeCell="E13" sqref="E13"/>
      <pageMargins left="0.7" right="0.7" top="0.75" bottom="0.75" header="0.3" footer="0.3"/>
      <pageSetup scale="45" orientation="portrait" horizontalDpi="300" verticalDpi="300" r:id="rId1"/>
    </customSheetView>
    <customSheetView guid="{13369912-79C0-4B15-B5C5-18C247C40190}" fitToPage="1">
      <selection activeCell="E13" sqref="E13"/>
      <pageMargins left="0.7" right="0.7" top="0.75" bottom="0.75" header="0.3" footer="0.3"/>
      <pageSetup scale="45" orientation="portrait" horizontalDpi="300" verticalDpi="300" r:id="rId2"/>
    </customSheetView>
    <customSheetView guid="{C1184D98-DAA4-4AA2-8410-4667F00D7282}" showPageBreaks="1" fitToPage="1">
      <selection activeCell="E13" sqref="E13"/>
      <pageMargins left="0.7" right="0.7" top="0.75" bottom="0.75" header="0.3" footer="0.3"/>
      <pageSetup scale="45" orientation="portrait" horizontalDpi="300" verticalDpi="300" r:id="rId3"/>
    </customSheetView>
    <customSheetView guid="{848D8915-EF00-4A47-8C65-1785E3EADCCB}" fitToPage="1">
      <selection activeCell="B14" sqref="B14"/>
      <pageMargins left="0.7" right="0.7" top="0.75" bottom="0.75" header="0.3" footer="0.3"/>
      <pageSetup scale="48" orientation="portrait" horizontalDpi="300" verticalDpi="300" r:id="rId4"/>
    </customSheetView>
    <customSheetView guid="{E66AFF75-6E30-46BB-BC68-E6CB0BE5452E}">
      <selection activeCell="E15" sqref="E15"/>
      <pageMargins left="0.7" right="0.7" top="0.75" bottom="0.75" header="0.3" footer="0.3"/>
      <pageSetup orientation="portrait" horizontalDpi="4294967295" verticalDpi="4294967295" r:id="rId5"/>
    </customSheetView>
    <customSheetView guid="{9CD627F8-7877-4332-93AD-58BF935D9C16}">
      <selection activeCell="E15" sqref="E15"/>
      <pageMargins left="0.7" right="0.7" top="0.75" bottom="0.75" header="0.3" footer="0.3"/>
      <pageSetup orientation="portrait" horizontalDpi="4294967295" verticalDpi="4294967295" r:id="rId6"/>
    </customSheetView>
    <customSheetView guid="{E0CD5972-B934-4F34-82E4-294F80867A91}" showPageBreaks="1" fitToPage="1">
      <selection activeCell="C8" sqref="C8:D8"/>
      <pageMargins left="0.7" right="0.7" top="0.75" bottom="0.75" header="0.3" footer="0.3"/>
      <pageSetup scale="60" orientation="landscape" horizontalDpi="4294967295" verticalDpi="4294967295" r:id="rId7"/>
    </customSheetView>
    <customSheetView guid="{E9080779-B305-47D8-BF15-E7F8224790C9}">
      <selection activeCell="E15" sqref="E15"/>
      <pageMargins left="0.7" right="0.7" top="0.75" bottom="0.75" header="0.3" footer="0.3"/>
      <pageSetup orientation="portrait" horizontalDpi="4294967295" verticalDpi="4294967295" r:id="rId8"/>
    </customSheetView>
  </customSheetViews>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scale="45" orientation="portrait" horizontalDpi="300" verticalDpi="300"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2014-12-04T00:00:52Z</cp:lastPrinted>
  <dcterms:created xsi:type="dcterms:W3CDTF">2014-10-22T15:49:24Z</dcterms:created>
  <dcterms:modified xsi:type="dcterms:W3CDTF">2014-12-04T23:48:08Z</dcterms:modified>
</cp:coreProperties>
</file>