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34_FUNDACION LATINA PARA EL DESARROLLO SOCIAL\"/>
    </mc:Choice>
  </mc:AlternateContent>
  <bookViews>
    <workbookView xWindow="0" yWindow="0" windowWidth="15360" windowHeight="7755" tabRatio="598"/>
  </bookViews>
  <sheets>
    <sheet name="JURIDICA" sheetId="9" r:id="rId1"/>
    <sheet name="TECNICA 1" sheetId="8" r:id="rId2"/>
    <sheet name="FINANCIERA" sheetId="10" r:id="rId3"/>
  </sheets>
  <calcPr calcId="152511"/>
</workbook>
</file>

<file path=xl/calcChain.xml><?xml version="1.0" encoding="utf-8"?>
<calcChain xmlns="http://schemas.openxmlformats.org/spreadsheetml/2006/main">
  <c r="C132" i="8" l="1"/>
  <c r="C131" i="8"/>
  <c r="C130" i="8"/>
  <c r="C23" i="10" l="1"/>
  <c r="C22" i="10"/>
  <c r="E24" i="8" l="1"/>
  <c r="C24" i="8"/>
  <c r="C91" i="8" l="1"/>
  <c r="C90" i="8"/>
  <c r="C89" i="8"/>
  <c r="C88" i="8"/>
  <c r="C87" i="8"/>
  <c r="C12" i="10" l="1"/>
  <c r="C13" i="10" s="1"/>
  <c r="M116" i="8"/>
  <c r="L116" i="8"/>
  <c r="K116" i="8"/>
  <c r="A109" i="8"/>
  <c r="A110" i="8" s="1"/>
  <c r="A111" i="8" s="1"/>
  <c r="A112" i="8" s="1"/>
  <c r="A113" i="8" s="1"/>
  <c r="A114" i="8" s="1"/>
  <c r="A115" i="8" s="1"/>
  <c r="N108" i="8"/>
  <c r="N116" i="8" s="1"/>
  <c r="E40" i="8"/>
  <c r="E122" i="8" l="1"/>
  <c r="D148" i="8" s="1"/>
  <c r="F138" i="8"/>
  <c r="D149" i="8" s="1"/>
  <c r="E148" i="8" l="1"/>
  <c r="C118" i="8" l="1"/>
  <c r="C62" i="8"/>
  <c r="L57" i="8"/>
  <c r="K57" i="8"/>
  <c r="C61" i="8" s="1"/>
  <c r="A50" i="8"/>
  <c r="A51" i="8" s="1"/>
  <c r="A52" i="8" s="1"/>
  <c r="A53" i="8" s="1"/>
  <c r="A54" i="8" s="1"/>
  <c r="A55" i="8" s="1"/>
  <c r="A56" i="8" s="1"/>
</calcChain>
</file>

<file path=xl/sharedStrings.xml><?xml version="1.0" encoding="utf-8"?>
<sst xmlns="http://schemas.openxmlformats.org/spreadsheetml/2006/main" count="418" uniqueCount="239">
  <si>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</si>
  <si>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</si>
  <si>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</si>
  <si>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</si>
  <si>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</si>
  <si>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</si>
  <si>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</si>
  <si>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</si>
  <si>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</si>
  <si>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</si>
  <si>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</si>
  <si>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</si>
  <si>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</si>
  <si>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</si>
  <si>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</si>
  <si>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</si>
  <si>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</si>
  <si>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</si>
  <si>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</si>
  <si>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</si>
  <si>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</si>
  <si>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</si>
  <si>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</si>
  <si>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</si>
  <si>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</si>
  <si>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</si>
  <si>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</si>
  <si>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</si>
  <si>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</si>
  <si>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</si>
  <si>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</si>
  <si>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</si>
  <si>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</si>
  <si>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</si>
  <si>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</si>
  <si>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</si>
  <si>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</si>
  <si>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</si>
  <si>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</si>
  <si>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</si>
  <si>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</si>
  <si>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</si>
  <si>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</si>
  <si>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</si>
  <si>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</si>
  <si>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</si>
  <si>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</si>
  <si>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</si>
  <si>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</si>
  <si>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</si>
  <si>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</si>
  <si>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</si>
  <si>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</si>
  <si>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</si>
  <si>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</si>
  <si>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</si>
  <si>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</si>
  <si>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</si>
  <si>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</si>
  <si>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</si>
  <si>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</si>
  <si>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</si>
  <si>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</si>
  <si>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</si>
  <si>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</si>
  <si>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</si>
  <si>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</si>
  <si>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</si>
  <si>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</si>
  <si>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</si>
  <si>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</si>
  <si>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</si>
  <si>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</si>
  <si>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</si>
  <si>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</si>
  <si>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</si>
  <si>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</si>
  <si>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</si>
  <si>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</si>
  <si>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</si>
  <si>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</si>
  <si>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</si>
  <si>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</si>
  <si>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</si>
  <si>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</si>
  <si>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</si>
  <si>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</si>
  <si>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</si>
  <si>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</si>
  <si>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</si>
  <si>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</si>
  <si>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</si>
  <si>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</si>
  <si>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</si>
  <si>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</si>
  <si>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</si>
  <si>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</si>
  <si>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</si>
  <si>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</si>
  <si>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</si>
  <si>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</si>
  <si>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</si>
  <si>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</si>
  <si>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</si>
  <si>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</si>
  <si>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</si>
  <si>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</si>
  <si>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</si>
  <si>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</si>
  <si>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</si>
  <si>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</si>
  <si>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</si>
  <si>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</si>
  <si>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</si>
  <si>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</si>
  <si>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</si>
  <si>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</si>
  <si>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</si>
  <si>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</si>
  <si>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</si>
  <si>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</si>
  <si>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</si>
  <si>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</si>
  <si>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</si>
  <si>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</si>
  <si>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</si>
  <si>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</si>
  <si>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</si>
  <si>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</si>
  <si>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</si>
  <si>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</si>
  <si>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</si>
  <si>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</si>
  <si>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</si>
  <si>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</si>
  <si>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</si>
  <si>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</si>
  <si>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</si>
  <si>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</si>
  <si>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</si>
  <si>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</si>
  <si>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</si>
  <si>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</si>
  <si>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</si>
  <si>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</si>
  <si>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</si>
  <si>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</si>
  <si>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</si>
  <si>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</si>
  <si>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</si>
  <si>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</si>
  <si>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</si>
  <si>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</si>
  <si>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</si>
  <si>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</si>
  <si>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</si>
  <si>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</si>
  <si>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</si>
  <si>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</si>
  <si>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</si>
  <si>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rPr>
        <b/>
        <u/>
        <sz val="11"/>
        <color theme="1"/>
        <rFont val="Calibri"/>
        <family val="2"/>
        <scheme val="minor"/>
      </rPr>
      <t>SUBSANAR</t>
    </r>
    <r>
      <rPr>
        <b/>
        <sz val="11"/>
        <color theme="1"/>
        <rFont val="Calibri"/>
        <family val="2"/>
        <scheme val="minor"/>
      </rPr>
      <t xml:space="preserve">
MODALIDAD INSTITUCIONAL</t>
    </r>
    <r>
      <rPr>
        <sz val="11"/>
        <color theme="1"/>
        <rFont val="Calibri"/>
        <family val="2"/>
        <scheme val="minor"/>
      </rPr>
      <t xml:space="preserve">
COMPONENTE AMBIENTES EDUCATIVOS Y PROTECTORES. No describe que tipo de dotacion de material didactico utilizarian.</t>
    </r>
  </si>
  <si>
    <t>CDI - INSTITUCIONAL CON ARRIENDO</t>
  </si>
  <si>
    <t>SECTOR TEJAR</t>
  </si>
  <si>
    <t>CL 13 N 6 40</t>
  </si>
  <si>
    <t>NO PRESENTA PROMESA DE ARRENDAMIENTO O CARTA DE INTENCIÓN CDI</t>
  </si>
  <si>
    <t>X</t>
  </si>
  <si>
    <t>DILIA ONEIRA RAMIREZ NARVAEZ</t>
  </si>
  <si>
    <t>LICENCIADA EN EDUCACIUON BASICA</t>
  </si>
  <si>
    <t>UNIVERSIDAD MARIANA</t>
  </si>
  <si>
    <t>DIOSESIS DE IPIALES</t>
  </si>
  <si>
    <t>COORDINADORA GENERAL</t>
  </si>
  <si>
    <t>NO TIENE CERTIFICACION LABORAL</t>
  </si>
  <si>
    <t>GOBERNACION DE NARIÑO</t>
  </si>
  <si>
    <t>08/04/2007  25/06/2013</t>
  </si>
  <si>
    <t>DOCENTE ESCUELA RURAL MIXTA</t>
  </si>
  <si>
    <t>11/02/2008  30/11/2008</t>
  </si>
  <si>
    <t>ANA MILENA FAJARDO PAZ</t>
  </si>
  <si>
    <t>PSICOLO</t>
  </si>
  <si>
    <t>EMAS SOCIAL</t>
  </si>
  <si>
    <t>02/01/2008  31/07/2008</t>
  </si>
  <si>
    <t>MANEJO DE PERSONAL</t>
  </si>
  <si>
    <t>COASOANDES</t>
  </si>
  <si>
    <t>03/07/2012  16/08/2013</t>
  </si>
  <si>
    <t>PSICOLOGA</t>
  </si>
  <si>
    <t>MARIA EUGENIA ROSERO ROJAS</t>
  </si>
  <si>
    <t>LICENCIADO EN EDUCACION BASICA PRIMARIA</t>
  </si>
  <si>
    <t>UNIVERSIDA PEDAGOGICA NACINAL</t>
  </si>
  <si>
    <t>INSTITUCION EDUCATIVA GIMNACIO BOLIVARIANO</t>
  </si>
  <si>
    <t>2/05/2010  101/06/2013</t>
  </si>
  <si>
    <t>COORDINADORA</t>
  </si>
  <si>
    <t>EDY LUCIA DAVID ARAUJO</t>
  </si>
  <si>
    <t>ADMINISTARDOR DE EMPRESAS</t>
  </si>
  <si>
    <t>UNIVERSIDAD COOPERATIV A DE COLOMBIA</t>
  </si>
  <si>
    <t>2/05/2010  101/06/2014</t>
  </si>
  <si>
    <t>JUAMN CARLOS SANTACRUZ GENOY</t>
  </si>
  <si>
    <t>ECONOMISTA</t>
  </si>
  <si>
    <t>UNIVERSIDAD DE NARIÑO</t>
  </si>
  <si>
    <t>COORDINADOR ACADEMICO Y AUXILIAR DE PRESUPUESTO</t>
  </si>
  <si>
    <t>FUNDACION LATINOAMERICANA PARA EL DESARROLLO SOCIAL</t>
  </si>
  <si>
    <t>900193429-8</t>
  </si>
  <si>
    <t>EL PROPONENTE CUMPLE ___x___ NO CUMPLE _______</t>
  </si>
  <si>
    <t xml:space="preserve">Rango al que aplica: Valor del </t>
  </si>
  <si>
    <t>presupuesto oficial Ranfo: SMMLV</t>
  </si>
  <si>
    <t>IDL  Mayor o igual a 1,2</t>
  </si>
  <si>
    <t>NDE  Menor o igual 65%</t>
  </si>
  <si>
    <t>FUNDACION LATINOAMERICANA PARA EL DESARROLLO SOCIAL "FUNLATINA"</t>
  </si>
  <si>
    <t>-</t>
  </si>
  <si>
    <t>11 meses y 25 días</t>
  </si>
  <si>
    <t>PRE-ESCOLAR Y PRIMARIA TERNURAS - SEMILLA DE AMOR Y PAZ</t>
  </si>
  <si>
    <t>73-76</t>
  </si>
  <si>
    <t>78-81</t>
  </si>
  <si>
    <t>83-86</t>
  </si>
  <si>
    <t>88-91</t>
  </si>
  <si>
    <t>93-96</t>
  </si>
  <si>
    <t>98-101</t>
  </si>
  <si>
    <t>104-106</t>
  </si>
  <si>
    <t>2 mese</t>
  </si>
  <si>
    <t>Deben adjuntar resolución de funcionamiento como establecimiento educativo con grados de preescolar y certificado de SIMAT expedido por la Secretaria de Educación con el número de cupos atendidos en preescolar por cada año que pretenda hacer valer como experiencia</t>
  </si>
  <si>
    <t>167</t>
  </si>
  <si>
    <t>SUB. 1. Nota 4 especificar son cuentas por cobrar.</t>
  </si>
  <si>
    <t>2. Certificacion expedida por la Junta Central de Contadores sobre vigencia de inscripcion y de antecedentes disciplinarios, del Revisor Fiscal.</t>
  </si>
  <si>
    <t>3. Fotocopia Tarjeta Profesional Revisor Fiscal.</t>
  </si>
  <si>
    <t>CONVOCATORIA PÚBLICA DE APORTE No 003 DE 2014</t>
  </si>
  <si>
    <t xml:space="preserve">PROPONENTE No. 34. FUNDACION LATINA  PARA EL DESARROLLO SOCIAL - FUNLATINA (NO HABILITADO) </t>
  </si>
  <si>
    <t>53 al 57</t>
  </si>
  <si>
    <t>30 y 33</t>
  </si>
  <si>
    <t>5 y 6</t>
  </si>
  <si>
    <t>N/A</t>
  </si>
  <si>
    <t>24 a 26</t>
  </si>
  <si>
    <t xml:space="preserve"> 8 al 11</t>
  </si>
  <si>
    <t>17 y 18</t>
  </si>
  <si>
    <t>14 y 15</t>
  </si>
  <si>
    <t>64 y 65</t>
  </si>
  <si>
    <t>2/05/2010  10/06/2014</t>
  </si>
  <si>
    <t>NO CUMPLE CON EL PERFIL</t>
  </si>
  <si>
    <r>
      <rPr>
        <b/>
        <sz val="9"/>
        <color theme="1"/>
        <rFont val="Arial Narrow"/>
        <family val="2"/>
      </rPr>
      <t xml:space="preserve">. </t>
    </r>
    <r>
      <rPr>
        <sz val="9"/>
        <color theme="1"/>
        <rFont val="Arial Narrow"/>
        <family val="2"/>
      </rPr>
      <t xml:space="preserve">El proponente presenta la carta de presentacion de la propuesta sin firmar. </t>
    </r>
  </si>
  <si>
    <t xml:space="preserve"> El proponente debe  presentar el  formato No 2 certificado de cumplimiento  de aportes a seguridad social y parafiscales suscrito por el revisor fiscal </t>
  </si>
  <si>
    <t xml:space="preserve">El proponente presenta las polizas de seriedad sin firmar </t>
  </si>
  <si>
    <t xml:space="preserve">El proponente no presenta el acto administrativo que reconoce personeria juridica.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</si>
</sst>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quot;$&quot;* #,##0.00_-;_-&quot;$&quot;* &quot;-&quot;??_-;_-@_-"/>
    <numFmt numFmtId="165" formatCode="_-* #,##0.00_-;\-* #,##0.00_-;_-* &quot;-&quot;??_-;_-@_-"/>
    <numFmt numFmtId="166" formatCode="&quot;$&quot;\ #,##0_);[Red]\(&quot;$&quot;\ #,##0\)"/>
    <numFmt numFmtId="167" formatCode="[$$-240A]\ #,##0"/>
    <numFmt numFmtId="168" formatCode="[$$-2C0A]\ #,##0"/>
    <numFmt numFmtId="169" formatCode="[$$-240A]\ #,##0.00"/>
    <numFmt numFmtId="170" formatCode="_-* #,##0\ _€_-;\-* #,##0\ _€_-;_-* &quot;-&quot;??\ _€_-;_-@_-"/>
    <numFmt numFmtId="171"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10"/>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6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6"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9" fillId="6" borderId="25"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7" borderId="34" xfId="0" applyFont="1" applyFill="1" applyBorder="1" applyAlignment="1">
      <alignment vertical="center"/>
    </xf>
    <xf numFmtId="0" fontId="29" fillId="6" borderId="35"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2" fontId="0" fillId="0" borderId="1" xfId="0" applyNumberFormat="1" applyBorder="1" applyAlignment="1">
      <alignment wrapText="1"/>
    </xf>
    <xf numFmtId="0" fontId="14" fillId="0" borderId="1" xfId="0" applyFont="1" applyBorder="1" applyAlignment="1"/>
    <xf numFmtId="14" fontId="0" fillId="0" borderId="1" xfId="0" applyNumberFormat="1" applyBorder="1" applyAlignment="1"/>
    <xf numFmtId="14" fontId="0" fillId="0" borderId="1" xfId="0" applyNumberFormat="1" applyFill="1" applyBorder="1" applyAlignment="1">
      <alignment wrapText="1"/>
    </xf>
    <xf numFmtId="4" fontId="29" fillId="7" borderId="26" xfId="0" applyNumberFormat="1" applyFont="1" applyFill="1" applyBorder="1" applyAlignment="1">
      <alignment vertical="center"/>
    </xf>
    <xf numFmtId="4" fontId="29" fillId="7" borderId="0" xfId="0" applyNumberFormat="1" applyFont="1" applyFill="1" applyAlignment="1">
      <alignment vertical="center"/>
    </xf>
    <xf numFmtId="9" fontId="29" fillId="7" borderId="34" xfId="0" applyNumberFormat="1" applyFont="1" applyFill="1" applyBorder="1" applyAlignment="1">
      <alignment horizontal="center" vertical="center"/>
    </xf>
    <xf numFmtId="0" fontId="28" fillId="6" borderId="0" xfId="0" applyFont="1" applyFill="1" applyBorder="1" applyAlignment="1">
      <alignment horizontal="center" vertical="center"/>
    </xf>
    <xf numFmtId="0" fontId="29" fillId="6" borderId="26" xfId="0" applyFont="1" applyFill="1" applyBorder="1" applyAlignment="1">
      <alignment vertical="center"/>
    </xf>
    <xf numFmtId="0" fontId="29" fillId="6" borderId="0" xfId="0" applyFont="1" applyFill="1" applyBorder="1" applyAlignment="1">
      <alignment vertical="center"/>
    </xf>
    <xf numFmtId="0" fontId="29" fillId="6" borderId="34" xfId="0" applyFont="1" applyFill="1" applyBorder="1" applyAlignment="1">
      <alignment vertical="center"/>
    </xf>
    <xf numFmtId="0" fontId="28" fillId="6" borderId="34" xfId="0" applyFont="1" applyFill="1" applyBorder="1" applyAlignment="1">
      <alignment horizontal="center" vertical="center"/>
    </xf>
    <xf numFmtId="0" fontId="28" fillId="6" borderId="40" xfId="0" applyFont="1" applyFill="1" applyBorder="1" applyAlignment="1">
      <alignment horizontal="center" vertical="center"/>
    </xf>
    <xf numFmtId="0" fontId="38" fillId="6" borderId="37" xfId="0" applyFont="1" applyFill="1" applyBorder="1" applyAlignment="1">
      <alignment vertical="center"/>
    </xf>
    <xf numFmtId="0" fontId="38" fillId="6" borderId="41" xfId="0" applyFont="1" applyFill="1" applyBorder="1" applyAlignment="1">
      <alignment vertical="center"/>
    </xf>
    <xf numFmtId="0" fontId="0" fillId="3" borderId="1" xfId="0" applyNumberFormat="1" applyFill="1" applyBorder="1" applyAlignment="1">
      <alignment horizontal="righ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xf>
    <xf numFmtId="3" fontId="11" fillId="0" borderId="1" xfId="0" applyNumberFormat="1" applyFont="1" applyFill="1" applyBorder="1" applyAlignment="1">
      <alignment horizontal="right" vertical="center" wrapText="1"/>
    </xf>
    <xf numFmtId="168" fontId="0" fillId="0" borderId="1" xfId="0" applyNumberFormat="1" applyFill="1" applyBorder="1" applyAlignment="1" applyProtection="1">
      <alignment vertical="center"/>
      <protection locked="0"/>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0" borderId="5" xfId="0" applyFont="1" applyBorder="1" applyAlignment="1">
      <alignment horizontal="center"/>
    </xf>
    <xf numFmtId="0" fontId="33" fillId="9" borderId="0" xfId="0" applyFont="1" applyFill="1" applyAlignment="1">
      <alignment horizontal="center"/>
    </xf>
    <xf numFmtId="0" fontId="25" fillId="0" borderId="1" xfId="0" applyFont="1" applyBorder="1" applyAlignment="1">
      <alignment horizontal="center" vertical="center" wrapText="1"/>
    </xf>
    <xf numFmtId="0" fontId="26" fillId="0" borderId="1" xfId="0" applyFont="1" applyBorder="1" applyAlignment="1">
      <alignment horizont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wrapText="1"/>
    </xf>
    <xf numFmtId="16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9" fillId="6" borderId="37" xfId="0" applyFont="1" applyFill="1" applyBorder="1" applyAlignment="1">
      <alignment vertical="center"/>
    </xf>
    <xf numFmtId="0" fontId="28" fillId="6" borderId="25" xfId="0" applyFont="1" applyFill="1" applyBorder="1" applyAlignment="1">
      <alignment vertical="center"/>
    </xf>
    <xf numFmtId="0" fontId="28" fillId="6" borderId="32" xfId="0" applyFont="1" applyFill="1" applyBorder="1" applyAlignment="1">
      <alignment vertical="center"/>
    </xf>
    <xf numFmtId="0" fontId="28" fillId="6" borderId="26"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xf numFmtId="0" fontId="1" fillId="0" borderId="1" xfId="0" applyFont="1" applyBorder="1" applyAlignment="1">
      <alignment horizont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abSelected="1" topLeftCell="B12" workbookViewId="0">
      <selection activeCell="G12" sqref="G1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1" t="s">
        <v>90</v>
      </c>
      <c r="B2" s="201"/>
      <c r="C2" s="201"/>
      <c r="D2" s="201"/>
      <c r="E2" s="201"/>
      <c r="F2" s="201"/>
      <c r="G2" s="201"/>
      <c r="H2" s="201"/>
      <c r="I2" s="201"/>
      <c r="J2" s="201"/>
      <c r="K2" s="201"/>
      <c r="L2" s="201"/>
    </row>
    <row r="4" spans="1:12" ht="16.5" x14ac:dyDescent="0.25">
      <c r="A4" s="204" t="s">
        <v>65</v>
      </c>
      <c r="B4" s="204"/>
      <c r="C4" s="204"/>
      <c r="D4" s="204"/>
      <c r="E4" s="204"/>
      <c r="F4" s="204"/>
      <c r="G4" s="204"/>
      <c r="H4" s="204"/>
      <c r="I4" s="204"/>
      <c r="J4" s="204"/>
      <c r="K4" s="204"/>
      <c r="L4" s="204"/>
    </row>
    <row r="5" spans="1:12" ht="16.5" x14ac:dyDescent="0.25">
      <c r="A5" s="78"/>
    </row>
    <row r="6" spans="1:12" ht="16.5" x14ac:dyDescent="0.25">
      <c r="A6" s="204" t="s">
        <v>222</v>
      </c>
      <c r="B6" s="204"/>
      <c r="C6" s="204"/>
      <c r="D6" s="204"/>
      <c r="E6" s="204"/>
      <c r="F6" s="204"/>
      <c r="G6" s="204"/>
      <c r="H6" s="204"/>
      <c r="I6" s="204"/>
      <c r="J6" s="204"/>
      <c r="K6" s="204"/>
      <c r="L6" s="204"/>
    </row>
    <row r="7" spans="1:12" ht="16.5" x14ac:dyDescent="0.25">
      <c r="A7" s="79"/>
    </row>
    <row r="8" spans="1:12" ht="109.5" customHeight="1" x14ac:dyDescent="0.25">
      <c r="A8" s="205" t="s">
        <v>133</v>
      </c>
      <c r="B8" s="205"/>
      <c r="C8" s="205"/>
      <c r="D8" s="205"/>
      <c r="E8" s="205"/>
      <c r="F8" s="205"/>
      <c r="G8" s="205"/>
      <c r="H8" s="205"/>
      <c r="I8" s="205"/>
      <c r="J8" s="205"/>
      <c r="K8" s="205"/>
      <c r="L8" s="205"/>
    </row>
    <row r="9" spans="1:12" ht="45.75" customHeight="1" x14ac:dyDescent="0.25">
      <c r="A9" s="205"/>
      <c r="B9" s="205"/>
      <c r="C9" s="205"/>
      <c r="D9" s="205"/>
      <c r="E9" s="205"/>
      <c r="F9" s="205"/>
      <c r="G9" s="205"/>
      <c r="H9" s="205"/>
      <c r="I9" s="205"/>
      <c r="J9" s="205"/>
      <c r="K9" s="205"/>
      <c r="L9" s="205"/>
    </row>
    <row r="10" spans="1:12" ht="28.5" customHeight="1" x14ac:dyDescent="0.25">
      <c r="A10" s="205" t="s">
        <v>93</v>
      </c>
      <c r="B10" s="205"/>
      <c r="C10" s="205"/>
      <c r="D10" s="205"/>
      <c r="E10" s="205"/>
      <c r="F10" s="205"/>
      <c r="G10" s="205"/>
      <c r="H10" s="205"/>
      <c r="I10" s="205"/>
      <c r="J10" s="205"/>
      <c r="K10" s="205"/>
      <c r="L10" s="205"/>
    </row>
    <row r="11" spans="1:12" ht="28.5" customHeight="1" x14ac:dyDescent="0.25">
      <c r="A11" s="205"/>
      <c r="B11" s="205"/>
      <c r="C11" s="205"/>
      <c r="D11" s="205"/>
      <c r="E11" s="205"/>
      <c r="F11" s="205"/>
      <c r="G11" s="205"/>
      <c r="H11" s="205"/>
      <c r="I11" s="205"/>
      <c r="J11" s="205"/>
      <c r="K11" s="205"/>
      <c r="L11" s="205"/>
    </row>
    <row r="12" spans="1:12" ht="15.75" thickBot="1" x14ac:dyDescent="0.3"/>
    <row r="13" spans="1:12" ht="15.75" thickBot="1" x14ac:dyDescent="0.3">
      <c r="A13" s="80" t="s">
        <v>66</v>
      </c>
      <c r="B13" s="206" t="s">
        <v>89</v>
      </c>
      <c r="C13" s="207"/>
      <c r="D13" s="207"/>
      <c r="E13" s="207"/>
      <c r="F13" s="207"/>
      <c r="G13" s="207"/>
      <c r="H13" s="207"/>
      <c r="I13" s="207"/>
      <c r="J13" s="207"/>
      <c r="K13" s="207"/>
      <c r="L13" s="207"/>
    </row>
    <row r="14" spans="1:12" ht="15.75" thickBot="1" x14ac:dyDescent="0.3">
      <c r="A14" s="81">
        <v>1</v>
      </c>
      <c r="B14" s="202"/>
      <c r="C14" s="202"/>
      <c r="D14" s="202"/>
      <c r="E14" s="202"/>
      <c r="F14" s="202"/>
      <c r="G14" s="202"/>
      <c r="H14" s="202"/>
      <c r="I14" s="202"/>
      <c r="J14" s="202"/>
      <c r="K14" s="202"/>
      <c r="L14" s="202"/>
    </row>
    <row r="15" spans="1:12" ht="15.75" thickBot="1" x14ac:dyDescent="0.3">
      <c r="A15" s="81">
        <v>2</v>
      </c>
      <c r="B15" s="202"/>
      <c r="C15" s="202"/>
      <c r="D15" s="202"/>
      <c r="E15" s="202"/>
      <c r="F15" s="202"/>
      <c r="G15" s="202"/>
      <c r="H15" s="202"/>
      <c r="I15" s="202"/>
      <c r="J15" s="202"/>
      <c r="K15" s="202"/>
      <c r="L15" s="202"/>
    </row>
    <row r="16" spans="1:12" ht="15.75" thickBot="1" x14ac:dyDescent="0.3">
      <c r="A16" s="81">
        <v>3</v>
      </c>
      <c r="B16" s="202"/>
      <c r="C16" s="202"/>
      <c r="D16" s="202"/>
      <c r="E16" s="202"/>
      <c r="F16" s="202"/>
      <c r="G16" s="202"/>
      <c r="H16" s="202"/>
      <c r="I16" s="202"/>
      <c r="J16" s="202"/>
      <c r="K16" s="202"/>
      <c r="L16" s="202"/>
    </row>
    <row r="17" spans="1:12" ht="15.75" thickBot="1" x14ac:dyDescent="0.3">
      <c r="A17" s="81">
        <v>4</v>
      </c>
      <c r="B17" s="202"/>
      <c r="C17" s="202"/>
      <c r="D17" s="202"/>
      <c r="E17" s="202"/>
      <c r="F17" s="202"/>
      <c r="G17" s="202"/>
      <c r="H17" s="202"/>
      <c r="I17" s="202"/>
      <c r="J17" s="202"/>
      <c r="K17" s="202"/>
      <c r="L17" s="202"/>
    </row>
    <row r="18" spans="1:12" ht="15.75" thickBot="1" x14ac:dyDescent="0.3">
      <c r="A18" s="81">
        <v>5</v>
      </c>
      <c r="B18" s="202"/>
      <c r="C18" s="202"/>
      <c r="D18" s="202"/>
      <c r="E18" s="202"/>
      <c r="F18" s="202"/>
      <c r="G18" s="202"/>
      <c r="H18" s="202"/>
      <c r="I18" s="202"/>
      <c r="J18" s="202"/>
      <c r="K18" s="202"/>
      <c r="L18" s="202"/>
    </row>
    <row r="19" spans="1:12" x14ac:dyDescent="0.25">
      <c r="A19" s="88"/>
      <c r="B19" s="88"/>
      <c r="C19" s="88"/>
      <c r="D19" s="88"/>
      <c r="E19" s="88"/>
      <c r="F19" s="88"/>
      <c r="G19" s="88"/>
      <c r="H19" s="88"/>
      <c r="I19" s="88"/>
      <c r="J19" s="88"/>
      <c r="K19" s="88"/>
      <c r="L19" s="88"/>
    </row>
    <row r="20" spans="1:12" x14ac:dyDescent="0.25">
      <c r="A20" s="89"/>
      <c r="B20" s="88"/>
      <c r="C20" s="88"/>
      <c r="D20" s="88"/>
      <c r="E20" s="88"/>
      <c r="F20" s="88"/>
      <c r="G20" s="88"/>
      <c r="H20" s="88"/>
      <c r="I20" s="88"/>
      <c r="J20" s="88"/>
      <c r="K20" s="88"/>
      <c r="L20" s="88"/>
    </row>
    <row r="21" spans="1:12" x14ac:dyDescent="0.25">
      <c r="A21" s="195" t="s">
        <v>223</v>
      </c>
      <c r="B21" s="195"/>
      <c r="C21" s="195"/>
      <c r="D21" s="195"/>
      <c r="E21" s="195"/>
      <c r="F21" s="195"/>
      <c r="G21" s="195"/>
      <c r="H21" s="195"/>
      <c r="I21" s="195"/>
      <c r="J21" s="195"/>
      <c r="K21" s="195"/>
      <c r="L21" s="195"/>
    </row>
    <row r="23" spans="1:12" ht="27" customHeight="1" x14ac:dyDescent="0.25">
      <c r="A23" s="196" t="s">
        <v>67</v>
      </c>
      <c r="B23" s="196"/>
      <c r="C23" s="196"/>
      <c r="D23" s="196"/>
      <c r="E23" s="83" t="s">
        <v>68</v>
      </c>
      <c r="F23" s="82" t="s">
        <v>69</v>
      </c>
      <c r="G23" s="82" t="s">
        <v>70</v>
      </c>
      <c r="H23" s="196" t="s">
        <v>3</v>
      </c>
      <c r="I23" s="196"/>
      <c r="J23" s="196"/>
      <c r="K23" s="196"/>
      <c r="L23" s="196"/>
    </row>
    <row r="24" spans="1:12" ht="30.75" customHeight="1" x14ac:dyDescent="0.25">
      <c r="A24" s="197" t="s">
        <v>97</v>
      </c>
      <c r="B24" s="198"/>
      <c r="C24" s="198"/>
      <c r="D24" s="199"/>
      <c r="E24" s="84" t="s">
        <v>224</v>
      </c>
      <c r="F24" s="179"/>
      <c r="G24" s="260" t="s">
        <v>165</v>
      </c>
      <c r="H24" s="203" t="s">
        <v>235</v>
      </c>
      <c r="I24" s="185"/>
      <c r="J24" s="185"/>
      <c r="K24" s="185"/>
      <c r="L24" s="185"/>
    </row>
    <row r="25" spans="1:12" ht="35.25" customHeight="1" x14ac:dyDescent="0.25">
      <c r="A25" s="182" t="s">
        <v>98</v>
      </c>
      <c r="B25" s="183"/>
      <c r="C25" s="183"/>
      <c r="D25" s="184"/>
      <c r="E25" s="85"/>
      <c r="F25" s="179"/>
      <c r="G25" s="1"/>
      <c r="H25" s="203" t="s">
        <v>236</v>
      </c>
      <c r="I25" s="185"/>
      <c r="J25" s="185"/>
      <c r="K25" s="185"/>
      <c r="L25" s="185"/>
    </row>
    <row r="26" spans="1:12" ht="24.75" customHeight="1" x14ac:dyDescent="0.25">
      <c r="A26" s="182" t="s">
        <v>134</v>
      </c>
      <c r="B26" s="183"/>
      <c r="C26" s="183"/>
      <c r="D26" s="184"/>
      <c r="E26" s="85" t="s">
        <v>225</v>
      </c>
      <c r="F26" s="179" t="s">
        <v>165</v>
      </c>
      <c r="G26" s="260" t="s">
        <v>165</v>
      </c>
      <c r="H26" s="203" t="s">
        <v>237</v>
      </c>
      <c r="I26" s="185"/>
      <c r="J26" s="185"/>
      <c r="K26" s="185"/>
      <c r="L26" s="185"/>
    </row>
    <row r="27" spans="1:12" ht="27" customHeight="1" x14ac:dyDescent="0.25">
      <c r="A27" s="192" t="s">
        <v>71</v>
      </c>
      <c r="B27" s="193"/>
      <c r="C27" s="193"/>
      <c r="D27" s="194"/>
      <c r="E27" s="86" t="s">
        <v>226</v>
      </c>
      <c r="F27" s="179" t="s">
        <v>165</v>
      </c>
      <c r="G27" s="1"/>
      <c r="H27" s="185"/>
      <c r="I27" s="185"/>
      <c r="J27" s="185"/>
      <c r="K27" s="185"/>
      <c r="L27" s="185"/>
    </row>
    <row r="28" spans="1:12" ht="20.25" customHeight="1" x14ac:dyDescent="0.25">
      <c r="A28" s="192" t="s">
        <v>92</v>
      </c>
      <c r="B28" s="193"/>
      <c r="C28" s="193"/>
      <c r="D28" s="194"/>
      <c r="E28" s="86"/>
      <c r="F28" s="179"/>
      <c r="G28" s="1"/>
      <c r="H28" s="186" t="s">
        <v>227</v>
      </c>
      <c r="I28" s="187"/>
      <c r="J28" s="187"/>
      <c r="K28" s="187"/>
      <c r="L28" s="188"/>
    </row>
    <row r="29" spans="1:12" ht="28.5" customHeight="1" x14ac:dyDescent="0.25">
      <c r="A29" s="192" t="s">
        <v>135</v>
      </c>
      <c r="B29" s="193"/>
      <c r="C29" s="193"/>
      <c r="D29" s="194"/>
      <c r="E29" s="86" t="s">
        <v>228</v>
      </c>
      <c r="F29" s="179" t="s">
        <v>165</v>
      </c>
      <c r="G29" s="1"/>
      <c r="H29" s="185"/>
      <c r="I29" s="185"/>
      <c r="J29" s="185"/>
      <c r="K29" s="185"/>
      <c r="L29" s="185"/>
    </row>
    <row r="30" spans="1:12" ht="28.5" customHeight="1" x14ac:dyDescent="0.25">
      <c r="A30" s="192" t="s">
        <v>95</v>
      </c>
      <c r="B30" s="193"/>
      <c r="C30" s="193"/>
      <c r="D30" s="194"/>
      <c r="E30" s="86"/>
      <c r="F30" s="179"/>
      <c r="G30" s="1"/>
      <c r="H30" s="186" t="s">
        <v>227</v>
      </c>
      <c r="I30" s="187"/>
      <c r="J30" s="187"/>
      <c r="K30" s="187"/>
      <c r="L30" s="188"/>
    </row>
    <row r="31" spans="1:12" ht="15.75" customHeight="1" x14ac:dyDescent="0.25">
      <c r="A31" s="182" t="s">
        <v>72</v>
      </c>
      <c r="B31" s="183"/>
      <c r="C31" s="183"/>
      <c r="D31" s="184"/>
      <c r="E31" s="85" t="s">
        <v>229</v>
      </c>
      <c r="F31" s="179" t="s">
        <v>165</v>
      </c>
      <c r="G31" s="1"/>
      <c r="H31" s="185"/>
      <c r="I31" s="185"/>
      <c r="J31" s="185"/>
      <c r="K31" s="185"/>
      <c r="L31" s="185"/>
    </row>
    <row r="32" spans="1:12" ht="19.5" customHeight="1" x14ac:dyDescent="0.25">
      <c r="A32" s="182" t="s">
        <v>73</v>
      </c>
      <c r="B32" s="183"/>
      <c r="C32" s="183"/>
      <c r="D32" s="184"/>
      <c r="E32" s="85">
        <v>22</v>
      </c>
      <c r="F32" s="179" t="s">
        <v>165</v>
      </c>
      <c r="G32" s="1"/>
      <c r="H32" s="185"/>
      <c r="I32" s="185"/>
      <c r="J32" s="185"/>
      <c r="K32" s="185"/>
      <c r="L32" s="185"/>
    </row>
    <row r="33" spans="1:12" ht="27.75" customHeight="1" x14ac:dyDescent="0.25">
      <c r="A33" s="182" t="s">
        <v>74</v>
      </c>
      <c r="B33" s="183"/>
      <c r="C33" s="183"/>
      <c r="D33" s="184"/>
      <c r="E33" s="85" t="s">
        <v>230</v>
      </c>
      <c r="F33" s="179" t="s">
        <v>165</v>
      </c>
      <c r="G33" s="1"/>
      <c r="H33" s="185"/>
      <c r="I33" s="185"/>
      <c r="J33" s="185"/>
      <c r="K33" s="185"/>
      <c r="L33" s="185"/>
    </row>
    <row r="34" spans="1:12" ht="61.5" customHeight="1" x14ac:dyDescent="0.25">
      <c r="A34" s="182" t="s">
        <v>75</v>
      </c>
      <c r="B34" s="183"/>
      <c r="C34" s="183"/>
      <c r="D34" s="184"/>
      <c r="E34" s="85" t="s">
        <v>231</v>
      </c>
      <c r="F34" s="179" t="s">
        <v>165</v>
      </c>
      <c r="G34" s="1"/>
      <c r="H34" s="185"/>
      <c r="I34" s="185"/>
      <c r="J34" s="185"/>
      <c r="K34" s="185"/>
      <c r="L34" s="185"/>
    </row>
    <row r="35" spans="1:12" ht="17.25" customHeight="1" x14ac:dyDescent="0.25">
      <c r="A35" s="182" t="s">
        <v>76</v>
      </c>
      <c r="B35" s="183"/>
      <c r="C35" s="183"/>
      <c r="D35" s="184"/>
      <c r="E35" s="85">
        <v>12</v>
      </c>
      <c r="F35" s="179" t="s">
        <v>165</v>
      </c>
      <c r="G35" s="1"/>
      <c r="H35" s="185"/>
      <c r="I35" s="185"/>
      <c r="J35" s="185"/>
      <c r="K35" s="185"/>
      <c r="L35" s="185"/>
    </row>
    <row r="36" spans="1:12" ht="24" customHeight="1" x14ac:dyDescent="0.25">
      <c r="A36" s="189" t="s">
        <v>94</v>
      </c>
      <c r="B36" s="190"/>
      <c r="C36" s="190"/>
      <c r="D36" s="191"/>
      <c r="E36" s="85"/>
      <c r="F36" s="179"/>
      <c r="G36" s="260" t="s">
        <v>165</v>
      </c>
      <c r="H36" s="200" t="s">
        <v>238</v>
      </c>
      <c r="I36" s="187"/>
      <c r="J36" s="187"/>
      <c r="K36" s="187"/>
      <c r="L36" s="188"/>
    </row>
    <row r="37" spans="1:12" ht="24" customHeight="1" x14ac:dyDescent="0.25">
      <c r="A37" s="182" t="s">
        <v>99</v>
      </c>
      <c r="B37" s="183"/>
      <c r="C37" s="183"/>
      <c r="D37" s="184"/>
      <c r="E37" s="85" t="s">
        <v>232</v>
      </c>
      <c r="F37" s="179" t="s">
        <v>165</v>
      </c>
      <c r="G37" s="1"/>
      <c r="H37" s="186"/>
      <c r="I37" s="187"/>
      <c r="J37" s="187"/>
      <c r="K37" s="187"/>
      <c r="L37" s="188"/>
    </row>
    <row r="38" spans="1:12" ht="28.5" customHeight="1" x14ac:dyDescent="0.25">
      <c r="A38" s="182" t="s">
        <v>100</v>
      </c>
      <c r="B38" s="183"/>
      <c r="C38" s="183"/>
      <c r="D38" s="184"/>
      <c r="E38" s="87"/>
      <c r="F38" s="179"/>
      <c r="G38" s="1"/>
      <c r="H38" s="185" t="s">
        <v>227</v>
      </c>
      <c r="I38" s="185"/>
      <c r="J38" s="185"/>
      <c r="K38" s="185"/>
      <c r="L38" s="185"/>
    </row>
    <row r="41" spans="1:12" x14ac:dyDescent="0.25">
      <c r="A41" s="195" t="s">
        <v>96</v>
      </c>
      <c r="B41" s="195"/>
      <c r="C41" s="195"/>
      <c r="D41" s="195"/>
      <c r="E41" s="195"/>
      <c r="F41" s="195"/>
      <c r="G41" s="195"/>
      <c r="H41" s="195"/>
      <c r="I41" s="195"/>
      <c r="J41" s="195"/>
      <c r="K41" s="195"/>
      <c r="L41" s="195"/>
    </row>
    <row r="43" spans="1:12" ht="15" customHeight="1" x14ac:dyDescent="0.25">
      <c r="A43" s="196" t="s">
        <v>67</v>
      </c>
      <c r="B43" s="196"/>
      <c r="C43" s="196"/>
      <c r="D43" s="196"/>
      <c r="E43" s="83" t="s">
        <v>68</v>
      </c>
      <c r="F43" s="90" t="s">
        <v>69</v>
      </c>
      <c r="G43" s="90" t="s">
        <v>70</v>
      </c>
      <c r="H43" s="196" t="s">
        <v>3</v>
      </c>
      <c r="I43" s="196"/>
      <c r="J43" s="196"/>
      <c r="K43" s="196"/>
      <c r="L43" s="196"/>
    </row>
    <row r="44" spans="1:12" ht="30" customHeight="1" x14ac:dyDescent="0.25">
      <c r="A44" s="197" t="s">
        <v>97</v>
      </c>
      <c r="B44" s="198"/>
      <c r="C44" s="198"/>
      <c r="D44" s="199"/>
      <c r="E44" s="84"/>
      <c r="F44" s="1"/>
      <c r="G44" s="1"/>
      <c r="H44" s="185"/>
      <c r="I44" s="185"/>
      <c r="J44" s="185"/>
      <c r="K44" s="185"/>
      <c r="L44" s="185"/>
    </row>
    <row r="45" spans="1:12" ht="15" customHeight="1" x14ac:dyDescent="0.25">
      <c r="A45" s="182" t="s">
        <v>98</v>
      </c>
      <c r="B45" s="183"/>
      <c r="C45" s="183"/>
      <c r="D45" s="184"/>
      <c r="E45" s="85"/>
      <c r="F45" s="1"/>
      <c r="G45" s="1"/>
      <c r="H45" s="185"/>
      <c r="I45" s="185"/>
      <c r="J45" s="185"/>
      <c r="K45" s="185"/>
      <c r="L45" s="185"/>
    </row>
    <row r="46" spans="1:12" ht="15" customHeight="1" x14ac:dyDescent="0.25">
      <c r="A46" s="182" t="s">
        <v>134</v>
      </c>
      <c r="B46" s="183"/>
      <c r="C46" s="183"/>
      <c r="D46" s="184"/>
      <c r="E46" s="85"/>
      <c r="F46" s="1"/>
      <c r="G46" s="1"/>
      <c r="H46" s="185"/>
      <c r="I46" s="185"/>
      <c r="J46" s="185"/>
      <c r="K46" s="185"/>
      <c r="L46" s="185"/>
    </row>
    <row r="47" spans="1:12" ht="15" customHeight="1" x14ac:dyDescent="0.25">
      <c r="A47" s="192" t="s">
        <v>71</v>
      </c>
      <c r="B47" s="193"/>
      <c r="C47" s="193"/>
      <c r="D47" s="194"/>
      <c r="E47" s="86"/>
      <c r="F47" s="1"/>
      <c r="G47" s="1"/>
      <c r="H47" s="185"/>
      <c r="I47" s="185"/>
      <c r="J47" s="185"/>
      <c r="K47" s="185"/>
      <c r="L47" s="185"/>
    </row>
    <row r="48" spans="1:12" ht="15" customHeight="1" x14ac:dyDescent="0.25">
      <c r="A48" s="192" t="s">
        <v>92</v>
      </c>
      <c r="B48" s="193"/>
      <c r="C48" s="193"/>
      <c r="D48" s="194"/>
      <c r="E48" s="86"/>
      <c r="F48" s="1"/>
      <c r="G48" s="1"/>
      <c r="H48" s="186"/>
      <c r="I48" s="187"/>
      <c r="J48" s="187"/>
      <c r="K48" s="187"/>
      <c r="L48" s="188"/>
    </row>
    <row r="49" spans="1:12" ht="37.5" customHeight="1" x14ac:dyDescent="0.25">
      <c r="A49" s="192" t="s">
        <v>135</v>
      </c>
      <c r="B49" s="193"/>
      <c r="C49" s="193"/>
      <c r="D49" s="194"/>
      <c r="E49" s="86"/>
      <c r="F49" s="1"/>
      <c r="G49" s="1"/>
      <c r="H49" s="185"/>
      <c r="I49" s="185"/>
      <c r="J49" s="185"/>
      <c r="K49" s="185"/>
      <c r="L49" s="185"/>
    </row>
    <row r="50" spans="1:12" ht="15" customHeight="1" x14ac:dyDescent="0.25">
      <c r="A50" s="192" t="s">
        <v>95</v>
      </c>
      <c r="B50" s="193"/>
      <c r="C50" s="193"/>
      <c r="D50" s="194"/>
      <c r="E50" s="86"/>
      <c r="F50" s="1"/>
      <c r="G50" s="1"/>
      <c r="H50" s="186"/>
      <c r="I50" s="187"/>
      <c r="J50" s="187"/>
      <c r="K50" s="187"/>
      <c r="L50" s="188"/>
    </row>
    <row r="51" spans="1:12" ht="15" customHeight="1" x14ac:dyDescent="0.25">
      <c r="A51" s="182" t="s">
        <v>72</v>
      </c>
      <c r="B51" s="183"/>
      <c r="C51" s="183"/>
      <c r="D51" s="184"/>
      <c r="E51" s="85"/>
      <c r="F51" s="1"/>
      <c r="G51" s="1"/>
      <c r="H51" s="185"/>
      <c r="I51" s="185"/>
      <c r="J51" s="185"/>
      <c r="K51" s="185"/>
      <c r="L51" s="185"/>
    </row>
    <row r="52" spans="1:12" ht="15" customHeight="1" x14ac:dyDescent="0.25">
      <c r="A52" s="182" t="s">
        <v>73</v>
      </c>
      <c r="B52" s="183"/>
      <c r="C52" s="183"/>
      <c r="D52" s="184"/>
      <c r="E52" s="85"/>
      <c r="F52" s="1"/>
      <c r="G52" s="1"/>
      <c r="H52" s="185"/>
      <c r="I52" s="185"/>
      <c r="J52" s="185"/>
      <c r="K52" s="185"/>
      <c r="L52" s="185"/>
    </row>
    <row r="53" spans="1:12" ht="15" customHeight="1" x14ac:dyDescent="0.25">
      <c r="A53" s="182" t="s">
        <v>74</v>
      </c>
      <c r="B53" s="183"/>
      <c r="C53" s="183"/>
      <c r="D53" s="184"/>
      <c r="E53" s="85"/>
      <c r="F53" s="1"/>
      <c r="G53" s="1"/>
      <c r="H53" s="185"/>
      <c r="I53" s="185"/>
      <c r="J53" s="185"/>
      <c r="K53" s="185"/>
      <c r="L53" s="185"/>
    </row>
    <row r="54" spans="1:12" ht="15" customHeight="1" x14ac:dyDescent="0.25">
      <c r="A54" s="182" t="s">
        <v>75</v>
      </c>
      <c r="B54" s="183"/>
      <c r="C54" s="183"/>
      <c r="D54" s="184"/>
      <c r="E54" s="85"/>
      <c r="F54" s="1"/>
      <c r="G54" s="1"/>
      <c r="H54" s="185"/>
      <c r="I54" s="185"/>
      <c r="J54" s="185"/>
      <c r="K54" s="185"/>
      <c r="L54" s="185"/>
    </row>
    <row r="55" spans="1:12" ht="15" customHeight="1" x14ac:dyDescent="0.25">
      <c r="A55" s="182" t="s">
        <v>76</v>
      </c>
      <c r="B55" s="183"/>
      <c r="C55" s="183"/>
      <c r="D55" s="184"/>
      <c r="E55" s="85"/>
      <c r="F55" s="1"/>
      <c r="G55" s="1"/>
      <c r="H55" s="185"/>
      <c r="I55" s="185"/>
      <c r="J55" s="185"/>
      <c r="K55" s="185"/>
      <c r="L55" s="185"/>
    </row>
    <row r="56" spans="1:12" ht="15" customHeight="1" x14ac:dyDescent="0.25">
      <c r="A56" s="189" t="s">
        <v>94</v>
      </c>
      <c r="B56" s="190"/>
      <c r="C56" s="190"/>
      <c r="D56" s="191"/>
      <c r="E56" s="85"/>
      <c r="F56" s="1"/>
      <c r="G56" s="1"/>
      <c r="H56" s="186"/>
      <c r="I56" s="187"/>
      <c r="J56" s="187"/>
      <c r="K56" s="187"/>
      <c r="L56" s="188"/>
    </row>
    <row r="57" spans="1:12" ht="15" customHeight="1" x14ac:dyDescent="0.25">
      <c r="A57" s="182" t="s">
        <v>99</v>
      </c>
      <c r="B57" s="183"/>
      <c r="C57" s="183"/>
      <c r="D57" s="184"/>
      <c r="E57" s="85"/>
      <c r="F57" s="1"/>
      <c r="G57" s="1"/>
      <c r="H57" s="186"/>
      <c r="I57" s="187"/>
      <c r="J57" s="187"/>
      <c r="K57" s="187"/>
      <c r="L57" s="188"/>
    </row>
    <row r="58" spans="1:12" ht="15" customHeight="1" x14ac:dyDescent="0.25">
      <c r="A58" s="182" t="s">
        <v>100</v>
      </c>
      <c r="B58" s="183"/>
      <c r="C58" s="183"/>
      <c r="D58" s="184"/>
      <c r="E58" s="87"/>
      <c r="F58" s="1"/>
      <c r="G58" s="1"/>
      <c r="H58" s="185"/>
      <c r="I58" s="185"/>
      <c r="J58" s="185"/>
      <c r="K58" s="185"/>
      <c r="L58" s="185"/>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opLeftCell="A16" zoomScale="70" zoomScaleNormal="70" workbookViewId="0">
      <selection activeCell="G30" sqref="G3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76.85546875" style="9" customWidth="1"/>
    <col min="17" max="17" width="81.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4" t="s">
        <v>63</v>
      </c>
      <c r="C2" s="215"/>
      <c r="D2" s="215"/>
      <c r="E2" s="215"/>
      <c r="F2" s="215"/>
      <c r="G2" s="215"/>
      <c r="H2" s="215"/>
      <c r="I2" s="215"/>
      <c r="J2" s="215"/>
      <c r="K2" s="215"/>
      <c r="L2" s="215"/>
      <c r="M2" s="215"/>
      <c r="N2" s="215"/>
      <c r="O2" s="215"/>
      <c r="P2" s="215"/>
    </row>
    <row r="4" spans="2:16" ht="26.25" x14ac:dyDescent="0.25">
      <c r="B4" s="214" t="s">
        <v>48</v>
      </c>
      <c r="C4" s="215"/>
      <c r="D4" s="215"/>
      <c r="E4" s="215"/>
      <c r="F4" s="215"/>
      <c r="G4" s="215"/>
      <c r="H4" s="215"/>
      <c r="I4" s="215"/>
      <c r="J4" s="215"/>
      <c r="K4" s="215"/>
      <c r="L4" s="215"/>
      <c r="M4" s="215"/>
      <c r="N4" s="215"/>
      <c r="O4" s="215"/>
      <c r="P4" s="215"/>
    </row>
    <row r="5" spans="2:16" ht="15.75" thickBot="1" x14ac:dyDescent="0.3"/>
    <row r="6" spans="2:16" ht="21.75" thickBot="1" x14ac:dyDescent="0.3">
      <c r="B6" s="11" t="s">
        <v>4</v>
      </c>
      <c r="C6" s="218" t="s">
        <v>205</v>
      </c>
      <c r="D6" s="218"/>
      <c r="E6" s="218"/>
      <c r="F6" s="218"/>
      <c r="G6" s="218"/>
      <c r="H6" s="218"/>
      <c r="I6" s="218"/>
      <c r="J6" s="218"/>
      <c r="K6" s="218"/>
      <c r="L6" s="218"/>
      <c r="M6" s="218"/>
      <c r="N6" s="219"/>
    </row>
    <row r="7" spans="2:16" ht="16.5" thickBot="1" x14ac:dyDescent="0.3">
      <c r="B7" s="12" t="s">
        <v>5</v>
      </c>
      <c r="C7" s="218"/>
      <c r="D7" s="218"/>
      <c r="E7" s="218"/>
      <c r="F7" s="218"/>
      <c r="G7" s="218"/>
      <c r="H7" s="218"/>
      <c r="I7" s="218"/>
      <c r="J7" s="218"/>
      <c r="K7" s="218"/>
      <c r="L7" s="218"/>
      <c r="M7" s="218"/>
      <c r="N7" s="219"/>
    </row>
    <row r="8" spans="2:16" ht="16.5" thickBot="1" x14ac:dyDescent="0.3">
      <c r="B8" s="12" t="s">
        <v>6</v>
      </c>
      <c r="C8" s="218"/>
      <c r="D8" s="218"/>
      <c r="E8" s="218"/>
      <c r="F8" s="218"/>
      <c r="G8" s="218"/>
      <c r="H8" s="218"/>
      <c r="I8" s="218"/>
      <c r="J8" s="218"/>
      <c r="K8" s="218"/>
      <c r="L8" s="218"/>
      <c r="M8" s="218"/>
      <c r="N8" s="219"/>
    </row>
    <row r="9" spans="2:16" ht="16.5" thickBot="1" x14ac:dyDescent="0.3">
      <c r="B9" s="12" t="s">
        <v>7</v>
      </c>
      <c r="C9" s="218"/>
      <c r="D9" s="218"/>
      <c r="E9" s="218"/>
      <c r="F9" s="218"/>
      <c r="G9" s="218"/>
      <c r="H9" s="218"/>
      <c r="I9" s="218"/>
      <c r="J9" s="218"/>
      <c r="K9" s="218"/>
      <c r="L9" s="218"/>
      <c r="M9" s="218"/>
      <c r="N9" s="219"/>
    </row>
    <row r="10" spans="2:16" ht="16.5" thickBot="1" x14ac:dyDescent="0.3">
      <c r="B10" s="12" t="s">
        <v>8</v>
      </c>
      <c r="C10" s="220"/>
      <c r="D10" s="220"/>
      <c r="E10" s="221"/>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24" t="s">
        <v>101</v>
      </c>
      <c r="C14" s="224"/>
      <c r="D14" s="51" t="s">
        <v>12</v>
      </c>
      <c r="E14" s="51" t="s">
        <v>13</v>
      </c>
      <c r="F14" s="51" t="s">
        <v>29</v>
      </c>
      <c r="G14" s="91"/>
      <c r="I14" s="38"/>
      <c r="J14" s="38"/>
      <c r="K14" s="38"/>
      <c r="L14" s="38"/>
      <c r="M14" s="38"/>
      <c r="N14" s="21"/>
    </row>
    <row r="15" spans="2:16" x14ac:dyDescent="0.25">
      <c r="B15" s="224"/>
      <c r="C15" s="224"/>
      <c r="D15" s="51">
        <v>1</v>
      </c>
      <c r="E15" s="36">
        <v>1898582560</v>
      </c>
      <c r="F15" s="176">
        <v>656</v>
      </c>
      <c r="G15" s="92"/>
      <c r="I15" s="39"/>
      <c r="J15" s="39"/>
      <c r="K15" s="39"/>
      <c r="L15" s="39"/>
      <c r="M15" s="39"/>
      <c r="N15" s="21"/>
    </row>
    <row r="16" spans="2:16" x14ac:dyDescent="0.25">
      <c r="B16" s="224"/>
      <c r="C16" s="224"/>
      <c r="D16" s="51"/>
      <c r="E16" s="36"/>
      <c r="F16" s="36"/>
      <c r="G16" s="92"/>
      <c r="I16" s="39"/>
      <c r="J16" s="39"/>
      <c r="K16" s="39"/>
      <c r="L16" s="39"/>
      <c r="M16" s="39"/>
      <c r="N16" s="21"/>
    </row>
    <row r="17" spans="1:14" x14ac:dyDescent="0.25">
      <c r="B17" s="224"/>
      <c r="C17" s="224"/>
      <c r="D17" s="51"/>
      <c r="E17" s="36"/>
      <c r="F17" s="36"/>
      <c r="G17" s="92"/>
      <c r="I17" s="39"/>
      <c r="J17" s="39"/>
      <c r="K17" s="39"/>
      <c r="L17" s="39"/>
      <c r="M17" s="39"/>
      <c r="N17" s="21"/>
    </row>
    <row r="18" spans="1:14" x14ac:dyDescent="0.25">
      <c r="B18" s="224"/>
      <c r="C18" s="224"/>
      <c r="D18" s="51"/>
      <c r="E18" s="37"/>
      <c r="F18" s="36"/>
      <c r="G18" s="92"/>
      <c r="H18" s="22"/>
      <c r="I18" s="39"/>
      <c r="J18" s="39"/>
      <c r="K18" s="39"/>
      <c r="L18" s="39"/>
      <c r="M18" s="39"/>
      <c r="N18" s="20"/>
    </row>
    <row r="19" spans="1:14" x14ac:dyDescent="0.25">
      <c r="B19" s="224"/>
      <c r="C19" s="224"/>
      <c r="D19" s="51"/>
      <c r="E19" s="37"/>
      <c r="F19" s="36"/>
      <c r="G19" s="92"/>
      <c r="H19" s="22"/>
      <c r="I19" s="41"/>
      <c r="J19" s="41"/>
      <c r="K19" s="41"/>
      <c r="L19" s="41"/>
      <c r="M19" s="41"/>
      <c r="N19" s="20"/>
    </row>
    <row r="20" spans="1:14" x14ac:dyDescent="0.25">
      <c r="B20" s="224"/>
      <c r="C20" s="224"/>
      <c r="D20" s="51"/>
      <c r="E20" s="37"/>
      <c r="F20" s="36"/>
      <c r="G20" s="92"/>
      <c r="H20" s="22"/>
      <c r="I20" s="8"/>
      <c r="J20" s="8"/>
      <c r="K20" s="8"/>
      <c r="L20" s="8"/>
      <c r="M20" s="8"/>
      <c r="N20" s="20"/>
    </row>
    <row r="21" spans="1:14" x14ac:dyDescent="0.25">
      <c r="B21" s="224"/>
      <c r="C21" s="224"/>
      <c r="D21" s="51"/>
      <c r="E21" s="37"/>
      <c r="F21" s="36"/>
      <c r="G21" s="92"/>
      <c r="H21" s="22"/>
      <c r="I21" s="8"/>
      <c r="J21" s="8"/>
      <c r="K21" s="8"/>
      <c r="L21" s="8"/>
      <c r="M21" s="8"/>
      <c r="N21" s="20"/>
    </row>
    <row r="22" spans="1:14" ht="15.75" thickBot="1" x14ac:dyDescent="0.3">
      <c r="B22" s="216" t="s">
        <v>14</v>
      </c>
      <c r="C22" s="217"/>
      <c r="D22" s="51"/>
      <c r="E22" s="63"/>
      <c r="F22" s="36"/>
      <c r="G22" s="92"/>
      <c r="H22" s="22"/>
      <c r="I22" s="8"/>
      <c r="J22" s="8"/>
      <c r="K22" s="8"/>
      <c r="L22" s="8"/>
      <c r="M22" s="8"/>
      <c r="N22" s="20"/>
    </row>
    <row r="23" spans="1:14" ht="45.75" thickBot="1" x14ac:dyDescent="0.3">
      <c r="A23" s="43"/>
      <c r="B23" s="52" t="s">
        <v>15</v>
      </c>
      <c r="C23" s="52" t="s">
        <v>102</v>
      </c>
      <c r="E23" s="38"/>
      <c r="F23" s="38"/>
      <c r="G23" s="38"/>
      <c r="H23" s="38"/>
      <c r="I23" s="10"/>
      <c r="J23" s="10"/>
      <c r="K23" s="10"/>
      <c r="L23" s="10"/>
      <c r="M23" s="10"/>
    </row>
    <row r="24" spans="1:14" ht="15.75" thickBot="1" x14ac:dyDescent="0.3">
      <c r="A24" s="44">
        <v>1</v>
      </c>
      <c r="C24" s="180">
        <f>F15*80%</f>
        <v>524.80000000000007</v>
      </c>
      <c r="D24" s="42"/>
      <c r="E24" s="181">
        <f>E15</f>
        <v>1898582560</v>
      </c>
      <c r="F24" s="40"/>
      <c r="G24" s="40"/>
      <c r="H24" s="40"/>
      <c r="I24" s="23"/>
      <c r="J24" s="23"/>
      <c r="K24" s="23"/>
      <c r="L24" s="23"/>
      <c r="M24" s="23"/>
    </row>
    <row r="25" spans="1:14" x14ac:dyDescent="0.25">
      <c r="A25" s="98"/>
      <c r="C25" s="99"/>
      <c r="D25" s="39"/>
      <c r="E25" s="100"/>
      <c r="F25" s="40"/>
      <c r="G25" s="40"/>
      <c r="H25" s="40"/>
      <c r="I25" s="23"/>
      <c r="J25" s="23"/>
      <c r="K25" s="23"/>
      <c r="L25" s="23"/>
      <c r="M25" s="23"/>
    </row>
    <row r="26" spans="1:14" x14ac:dyDescent="0.25">
      <c r="A26" s="98"/>
      <c r="C26" s="99"/>
      <c r="D26" s="39"/>
      <c r="E26" s="100"/>
      <c r="F26" s="40"/>
      <c r="G26" s="40"/>
      <c r="H26" s="40"/>
      <c r="I26" s="23"/>
      <c r="J26" s="23"/>
      <c r="K26" s="23"/>
      <c r="L26" s="23"/>
      <c r="M26" s="23"/>
    </row>
    <row r="27" spans="1:14" x14ac:dyDescent="0.25">
      <c r="A27" s="98"/>
      <c r="B27" s="121" t="s">
        <v>136</v>
      </c>
      <c r="C27" s="103"/>
      <c r="D27" s="103"/>
      <c r="E27" s="103"/>
      <c r="F27" s="103"/>
      <c r="G27" s="103"/>
      <c r="H27" s="103"/>
      <c r="I27" s="106"/>
      <c r="J27" s="106"/>
      <c r="K27" s="106"/>
      <c r="L27" s="106"/>
      <c r="M27" s="106"/>
      <c r="N27" s="107"/>
    </row>
    <row r="28" spans="1:14" x14ac:dyDescent="0.25">
      <c r="A28" s="98"/>
      <c r="B28" s="103"/>
      <c r="C28" s="103"/>
      <c r="D28" s="103"/>
      <c r="E28" s="103"/>
      <c r="F28" s="103"/>
      <c r="G28" s="103"/>
      <c r="H28" s="103"/>
      <c r="I28" s="106"/>
      <c r="J28" s="106"/>
      <c r="K28" s="106"/>
      <c r="L28" s="106"/>
      <c r="M28" s="106"/>
      <c r="N28" s="107"/>
    </row>
    <row r="29" spans="1:14" x14ac:dyDescent="0.25">
      <c r="A29" s="98"/>
      <c r="B29" s="124" t="s">
        <v>33</v>
      </c>
      <c r="C29" s="124" t="s">
        <v>137</v>
      </c>
      <c r="D29" s="124" t="s">
        <v>138</v>
      </c>
      <c r="E29" s="103"/>
      <c r="F29" s="103"/>
      <c r="G29" s="103"/>
      <c r="H29" s="103"/>
      <c r="I29" s="106"/>
      <c r="J29" s="106"/>
      <c r="K29" s="106"/>
      <c r="L29" s="106"/>
      <c r="M29" s="106"/>
      <c r="N29" s="107"/>
    </row>
    <row r="30" spans="1:14" x14ac:dyDescent="0.25">
      <c r="A30" s="98"/>
      <c r="B30" s="57" t="s">
        <v>139</v>
      </c>
      <c r="C30" s="57"/>
      <c r="D30" s="56" t="s">
        <v>165</v>
      </c>
      <c r="E30" s="103"/>
      <c r="F30" s="103"/>
      <c r="G30" s="103"/>
      <c r="H30" s="103"/>
      <c r="I30" s="106"/>
      <c r="J30" s="106"/>
      <c r="K30" s="106"/>
      <c r="L30" s="106"/>
      <c r="M30" s="106"/>
      <c r="N30" s="107"/>
    </row>
    <row r="31" spans="1:14" x14ac:dyDescent="0.25">
      <c r="A31" s="98"/>
      <c r="B31" s="120" t="s">
        <v>140</v>
      </c>
      <c r="C31" s="120"/>
      <c r="D31" s="177" t="s">
        <v>165</v>
      </c>
      <c r="E31" s="103"/>
      <c r="F31" s="103"/>
      <c r="G31" s="103"/>
      <c r="H31" s="103"/>
      <c r="I31" s="106"/>
      <c r="J31" s="106"/>
      <c r="K31" s="106"/>
      <c r="L31" s="106"/>
      <c r="M31" s="106"/>
      <c r="N31" s="107"/>
    </row>
    <row r="32" spans="1:14" x14ac:dyDescent="0.25">
      <c r="A32" s="98"/>
      <c r="B32" s="120" t="s">
        <v>141</v>
      </c>
      <c r="C32" s="120"/>
      <c r="D32" s="157" t="s">
        <v>165</v>
      </c>
      <c r="E32" s="103"/>
      <c r="F32" s="103"/>
      <c r="G32" s="103"/>
      <c r="H32" s="103"/>
      <c r="I32" s="106"/>
      <c r="J32" s="106"/>
      <c r="K32" s="106"/>
      <c r="L32" s="106"/>
      <c r="M32" s="106"/>
      <c r="N32" s="107"/>
    </row>
    <row r="33" spans="1:17" x14ac:dyDescent="0.25">
      <c r="A33" s="98"/>
      <c r="B33" s="120" t="s">
        <v>142</v>
      </c>
      <c r="C33" s="120"/>
      <c r="D33" s="178" t="s">
        <v>165</v>
      </c>
      <c r="E33" s="103"/>
      <c r="F33" s="103"/>
      <c r="G33" s="103"/>
      <c r="H33" s="103"/>
      <c r="I33" s="106"/>
      <c r="J33" s="106"/>
      <c r="K33" s="106"/>
      <c r="L33" s="106"/>
      <c r="M33" s="106"/>
      <c r="N33" s="107"/>
    </row>
    <row r="34" spans="1:17" x14ac:dyDescent="0.25">
      <c r="A34" s="98"/>
      <c r="B34" s="103"/>
      <c r="C34" s="103"/>
      <c r="D34" s="103"/>
      <c r="E34" s="103"/>
      <c r="F34" s="103"/>
      <c r="G34" s="103"/>
      <c r="H34" s="103"/>
      <c r="I34" s="106"/>
      <c r="J34" s="106"/>
      <c r="K34" s="106"/>
      <c r="L34" s="106"/>
      <c r="M34" s="106"/>
      <c r="N34" s="107"/>
    </row>
    <row r="35" spans="1:17" x14ac:dyDescent="0.25">
      <c r="A35" s="98"/>
      <c r="B35" s="103"/>
      <c r="C35" s="103"/>
      <c r="D35" s="103"/>
      <c r="E35" s="103"/>
      <c r="F35" s="103"/>
      <c r="G35" s="103"/>
      <c r="H35" s="103"/>
      <c r="I35" s="106"/>
      <c r="J35" s="106"/>
      <c r="K35" s="106"/>
      <c r="L35" s="106"/>
      <c r="M35" s="106"/>
      <c r="N35" s="107"/>
    </row>
    <row r="36" spans="1:17" x14ac:dyDescent="0.25">
      <c r="A36" s="98"/>
      <c r="B36" s="121" t="s">
        <v>143</v>
      </c>
      <c r="C36" s="103"/>
      <c r="D36" s="103"/>
      <c r="E36" s="103"/>
      <c r="F36" s="103"/>
      <c r="G36" s="103"/>
      <c r="H36" s="103"/>
      <c r="I36" s="106"/>
      <c r="J36" s="106"/>
      <c r="K36" s="106"/>
      <c r="L36" s="106"/>
      <c r="M36" s="106"/>
      <c r="N36" s="107"/>
    </row>
    <row r="37" spans="1:17" x14ac:dyDescent="0.25">
      <c r="A37" s="98"/>
      <c r="B37" s="103"/>
      <c r="C37" s="103"/>
      <c r="D37" s="103"/>
      <c r="E37" s="103"/>
      <c r="F37" s="103"/>
      <c r="G37" s="103"/>
      <c r="H37" s="103"/>
      <c r="I37" s="106"/>
      <c r="J37" s="106"/>
      <c r="K37" s="106"/>
      <c r="L37" s="106"/>
      <c r="M37" s="106"/>
      <c r="N37" s="107"/>
    </row>
    <row r="38" spans="1:17" x14ac:dyDescent="0.25">
      <c r="A38" s="98"/>
      <c r="B38" s="103"/>
      <c r="C38" s="103"/>
      <c r="D38" s="103"/>
      <c r="E38" s="103"/>
      <c r="F38" s="103"/>
      <c r="G38" s="103"/>
      <c r="H38" s="103"/>
      <c r="I38" s="106"/>
      <c r="J38" s="106"/>
      <c r="K38" s="106"/>
      <c r="L38" s="106"/>
      <c r="M38" s="106"/>
      <c r="N38" s="107"/>
    </row>
    <row r="39" spans="1:17" x14ac:dyDescent="0.25">
      <c r="A39" s="98"/>
      <c r="B39" s="124" t="s">
        <v>33</v>
      </c>
      <c r="C39" s="124" t="s">
        <v>58</v>
      </c>
      <c r="D39" s="123" t="s">
        <v>51</v>
      </c>
      <c r="E39" s="123" t="s">
        <v>16</v>
      </c>
      <c r="F39" s="103"/>
      <c r="G39" s="103"/>
      <c r="H39" s="103"/>
      <c r="I39" s="106"/>
      <c r="J39" s="106"/>
      <c r="K39" s="106"/>
      <c r="L39" s="106"/>
      <c r="M39" s="106"/>
      <c r="N39" s="107"/>
    </row>
    <row r="40" spans="1:17" ht="28.5" x14ac:dyDescent="0.25">
      <c r="A40" s="98"/>
      <c r="B40" s="104" t="s">
        <v>144</v>
      </c>
      <c r="C40" s="105">
        <v>40</v>
      </c>
      <c r="D40" s="122">
        <v>0</v>
      </c>
      <c r="E40" s="233">
        <f>+D40+D41</f>
        <v>25</v>
      </c>
      <c r="F40" s="103"/>
      <c r="G40" s="103"/>
      <c r="H40" s="103"/>
      <c r="I40" s="106"/>
      <c r="J40" s="106"/>
      <c r="K40" s="106"/>
      <c r="L40" s="106"/>
      <c r="M40" s="106"/>
      <c r="N40" s="107"/>
    </row>
    <row r="41" spans="1:17" ht="42.75" x14ac:dyDescent="0.25">
      <c r="A41" s="98"/>
      <c r="B41" s="104" t="s">
        <v>145</v>
      </c>
      <c r="C41" s="105">
        <v>60</v>
      </c>
      <c r="D41" s="122">
        <v>25</v>
      </c>
      <c r="E41" s="234"/>
      <c r="F41" s="103"/>
      <c r="G41" s="103"/>
      <c r="H41" s="103"/>
      <c r="I41" s="106"/>
      <c r="J41" s="106"/>
      <c r="K41" s="106"/>
      <c r="L41" s="106"/>
      <c r="M41" s="106"/>
      <c r="N41" s="107"/>
    </row>
    <row r="42" spans="1:17" x14ac:dyDescent="0.25">
      <c r="A42" s="98"/>
      <c r="C42" s="99"/>
      <c r="D42" s="39"/>
      <c r="E42" s="100"/>
      <c r="F42" s="40"/>
      <c r="G42" s="40"/>
      <c r="H42" s="40"/>
      <c r="I42" s="23"/>
      <c r="J42" s="23"/>
      <c r="K42" s="23"/>
      <c r="L42" s="23"/>
      <c r="M42" s="23"/>
    </row>
    <row r="43" spans="1:17" x14ac:dyDescent="0.25">
      <c r="A43" s="98"/>
      <c r="C43" s="99"/>
      <c r="D43" s="39"/>
      <c r="E43" s="100"/>
      <c r="F43" s="40"/>
      <c r="G43" s="40"/>
      <c r="H43" s="40"/>
      <c r="I43" s="23"/>
      <c r="J43" s="23"/>
      <c r="K43" s="23"/>
      <c r="L43" s="23"/>
      <c r="M43" s="23"/>
    </row>
    <row r="44" spans="1:17" x14ac:dyDescent="0.25">
      <c r="A44" s="98"/>
      <c r="C44" s="99"/>
      <c r="D44" s="39"/>
      <c r="E44" s="100"/>
      <c r="F44" s="40"/>
      <c r="G44" s="40"/>
      <c r="H44" s="40"/>
      <c r="I44" s="23"/>
      <c r="J44" s="23"/>
      <c r="K44" s="23"/>
      <c r="L44" s="23"/>
      <c r="M44" s="23"/>
    </row>
    <row r="45" spans="1:17" ht="15.75" thickBot="1" x14ac:dyDescent="0.3">
      <c r="M45" s="226" t="s">
        <v>35</v>
      </c>
      <c r="N45" s="226"/>
    </row>
    <row r="46" spans="1:17" x14ac:dyDescent="0.25">
      <c r="B46" s="65" t="s">
        <v>30</v>
      </c>
      <c r="M46" s="64"/>
      <c r="N46" s="64"/>
    </row>
    <row r="47" spans="1:17" ht="15.75" thickBot="1" x14ac:dyDescent="0.3">
      <c r="M47" s="64"/>
      <c r="N47" s="64"/>
    </row>
    <row r="48" spans="1:17" s="8" customFormat="1" ht="109.5" customHeight="1" x14ac:dyDescent="0.25">
      <c r="B48" s="117" t="s">
        <v>146</v>
      </c>
      <c r="C48" s="117" t="s">
        <v>147</v>
      </c>
      <c r="D48" s="117" t="s">
        <v>148</v>
      </c>
      <c r="E48" s="53" t="s">
        <v>45</v>
      </c>
      <c r="F48" s="53" t="s">
        <v>22</v>
      </c>
      <c r="G48" s="53" t="s">
        <v>103</v>
      </c>
      <c r="H48" s="53" t="s">
        <v>17</v>
      </c>
      <c r="I48" s="53" t="s">
        <v>10</v>
      </c>
      <c r="J48" s="53" t="s">
        <v>31</v>
      </c>
      <c r="K48" s="53" t="s">
        <v>61</v>
      </c>
      <c r="L48" s="53" t="s">
        <v>20</v>
      </c>
      <c r="M48" s="102" t="s">
        <v>26</v>
      </c>
      <c r="N48" s="117" t="s">
        <v>149</v>
      </c>
      <c r="O48" s="53" t="s">
        <v>36</v>
      </c>
      <c r="P48" s="54" t="s">
        <v>11</v>
      </c>
      <c r="Q48" s="54" t="s">
        <v>19</v>
      </c>
    </row>
    <row r="49" spans="1:26" s="29" customFormat="1" ht="60" x14ac:dyDescent="0.25">
      <c r="A49" s="45">
        <v>1</v>
      </c>
      <c r="B49" s="153" t="s">
        <v>205</v>
      </c>
      <c r="C49" s="153" t="s">
        <v>205</v>
      </c>
      <c r="D49" s="46" t="s">
        <v>208</v>
      </c>
      <c r="E49" s="109"/>
      <c r="F49" s="25"/>
      <c r="G49" s="151"/>
      <c r="H49" s="50">
        <v>39450</v>
      </c>
      <c r="I49" s="26">
        <v>39809</v>
      </c>
      <c r="J49" s="26"/>
      <c r="K49" s="26" t="s">
        <v>206</v>
      </c>
      <c r="L49" s="26" t="s">
        <v>207</v>
      </c>
      <c r="M49" s="101">
        <v>171</v>
      </c>
      <c r="N49" s="101">
        <v>171</v>
      </c>
      <c r="O49" s="27">
        <v>11251800</v>
      </c>
      <c r="P49" s="27" t="s">
        <v>209</v>
      </c>
      <c r="Q49" s="68" t="s">
        <v>217</v>
      </c>
      <c r="R49" s="28"/>
      <c r="S49" s="28"/>
      <c r="T49" s="28"/>
      <c r="U49" s="28"/>
      <c r="V49" s="28"/>
      <c r="W49" s="28"/>
      <c r="X49" s="28"/>
      <c r="Y49" s="28"/>
      <c r="Z49" s="28"/>
    </row>
    <row r="50" spans="1:26" s="29" customFormat="1" ht="60" x14ac:dyDescent="0.25">
      <c r="A50" s="45">
        <f>+A49+1</f>
        <v>2</v>
      </c>
      <c r="B50" s="153" t="s">
        <v>205</v>
      </c>
      <c r="C50" s="153" t="s">
        <v>205</v>
      </c>
      <c r="D50" s="113" t="s">
        <v>208</v>
      </c>
      <c r="E50" s="24"/>
      <c r="F50" s="25"/>
      <c r="G50" s="25"/>
      <c r="H50" s="116">
        <v>39816</v>
      </c>
      <c r="I50" s="26">
        <v>40174</v>
      </c>
      <c r="J50" s="26"/>
      <c r="K50" s="110" t="s">
        <v>207</v>
      </c>
      <c r="L50" s="110" t="s">
        <v>206</v>
      </c>
      <c r="M50" s="101">
        <v>167</v>
      </c>
      <c r="N50" s="101">
        <v>167</v>
      </c>
      <c r="O50" s="27">
        <v>10988600</v>
      </c>
      <c r="P50" s="27" t="s">
        <v>210</v>
      </c>
      <c r="Q50" s="68" t="s">
        <v>217</v>
      </c>
      <c r="R50" s="28"/>
      <c r="S50" s="28"/>
      <c r="T50" s="28"/>
      <c r="U50" s="28"/>
      <c r="V50" s="28"/>
      <c r="W50" s="28"/>
      <c r="X50" s="28"/>
      <c r="Y50" s="28"/>
      <c r="Z50" s="28"/>
    </row>
    <row r="51" spans="1:26" s="29" customFormat="1" ht="60" x14ac:dyDescent="0.25">
      <c r="A51" s="45">
        <f t="shared" ref="A51:A56" si="0">+A50+1</f>
        <v>3</v>
      </c>
      <c r="B51" s="153" t="s">
        <v>205</v>
      </c>
      <c r="C51" s="153" t="s">
        <v>205</v>
      </c>
      <c r="D51" s="113" t="s">
        <v>208</v>
      </c>
      <c r="E51" s="24"/>
      <c r="F51" s="25"/>
      <c r="G51" s="25"/>
      <c r="H51" s="116">
        <v>40181</v>
      </c>
      <c r="I51" s="110">
        <v>40539</v>
      </c>
      <c r="J51" s="26"/>
      <c r="K51" s="110" t="s">
        <v>207</v>
      </c>
      <c r="L51" s="110" t="s">
        <v>206</v>
      </c>
      <c r="M51" s="101">
        <v>165</v>
      </c>
      <c r="N51" s="101">
        <v>165</v>
      </c>
      <c r="O51" s="27">
        <v>11182710</v>
      </c>
      <c r="P51" s="27" t="s">
        <v>211</v>
      </c>
      <c r="Q51" s="68" t="s">
        <v>217</v>
      </c>
      <c r="R51" s="28"/>
      <c r="S51" s="28"/>
      <c r="T51" s="28"/>
      <c r="U51" s="28"/>
      <c r="V51" s="28"/>
      <c r="W51" s="28"/>
      <c r="X51" s="28"/>
      <c r="Y51" s="28"/>
      <c r="Z51" s="28"/>
    </row>
    <row r="52" spans="1:26" s="29" customFormat="1" ht="60" x14ac:dyDescent="0.25">
      <c r="A52" s="45">
        <f t="shared" si="0"/>
        <v>4</v>
      </c>
      <c r="B52" s="153" t="s">
        <v>205</v>
      </c>
      <c r="C52" s="153" t="s">
        <v>205</v>
      </c>
      <c r="D52" s="113" t="s">
        <v>208</v>
      </c>
      <c r="E52" s="24"/>
      <c r="F52" s="25"/>
      <c r="G52" s="25"/>
      <c r="H52" s="116">
        <v>40546</v>
      </c>
      <c r="I52" s="110">
        <v>40904</v>
      </c>
      <c r="J52" s="26"/>
      <c r="K52" s="110" t="s">
        <v>207</v>
      </c>
      <c r="L52" s="110" t="s">
        <v>206</v>
      </c>
      <c r="M52" s="101">
        <v>167</v>
      </c>
      <c r="N52" s="101">
        <v>167</v>
      </c>
      <c r="O52" s="27">
        <v>11334958</v>
      </c>
      <c r="P52" s="27" t="s">
        <v>212</v>
      </c>
      <c r="Q52" s="68" t="s">
        <v>217</v>
      </c>
      <c r="R52" s="28"/>
      <c r="S52" s="28"/>
      <c r="T52" s="28"/>
      <c r="U52" s="28"/>
      <c r="V52" s="28"/>
      <c r="W52" s="28"/>
      <c r="X52" s="28"/>
      <c r="Y52" s="28"/>
      <c r="Z52" s="28"/>
    </row>
    <row r="53" spans="1:26" s="29" customFormat="1" ht="60" x14ac:dyDescent="0.25">
      <c r="A53" s="45">
        <f t="shared" si="0"/>
        <v>5</v>
      </c>
      <c r="B53" s="153" t="s">
        <v>205</v>
      </c>
      <c r="C53" s="153" t="s">
        <v>205</v>
      </c>
      <c r="D53" s="113" t="s">
        <v>208</v>
      </c>
      <c r="E53" s="24"/>
      <c r="F53" s="25"/>
      <c r="G53" s="25"/>
      <c r="H53" s="116">
        <v>40911</v>
      </c>
      <c r="I53" s="110">
        <v>41270</v>
      </c>
      <c r="J53" s="26"/>
      <c r="K53" s="110" t="s">
        <v>207</v>
      </c>
      <c r="L53" s="110" t="s">
        <v>206</v>
      </c>
      <c r="M53" s="101">
        <v>163</v>
      </c>
      <c r="N53" s="101">
        <v>163</v>
      </c>
      <c r="O53" s="27">
        <v>11063462</v>
      </c>
      <c r="P53" s="27" t="s">
        <v>213</v>
      </c>
      <c r="Q53" s="68" t="s">
        <v>217</v>
      </c>
      <c r="R53" s="28"/>
      <c r="S53" s="28"/>
      <c r="T53" s="28"/>
      <c r="U53" s="28"/>
      <c r="V53" s="28"/>
      <c r="W53" s="28"/>
      <c r="X53" s="28"/>
      <c r="Y53" s="28"/>
      <c r="Z53" s="28"/>
    </row>
    <row r="54" spans="1:26" s="29" customFormat="1" ht="60" x14ac:dyDescent="0.25">
      <c r="A54" s="45">
        <f t="shared" si="0"/>
        <v>6</v>
      </c>
      <c r="B54" s="153" t="s">
        <v>205</v>
      </c>
      <c r="C54" s="153" t="s">
        <v>205</v>
      </c>
      <c r="D54" s="113" t="s">
        <v>208</v>
      </c>
      <c r="E54" s="24"/>
      <c r="F54" s="25"/>
      <c r="G54" s="25"/>
      <c r="H54" s="116">
        <v>41277</v>
      </c>
      <c r="I54" s="110">
        <v>41635</v>
      </c>
      <c r="J54" s="26"/>
      <c r="K54" s="110" t="s">
        <v>207</v>
      </c>
      <c r="L54" s="110" t="s">
        <v>206</v>
      </c>
      <c r="M54" s="101">
        <v>164</v>
      </c>
      <c r="N54" s="101">
        <v>164</v>
      </c>
      <c r="O54" s="27">
        <v>11365200</v>
      </c>
      <c r="P54" s="27" t="s">
        <v>214</v>
      </c>
      <c r="Q54" s="68" t="s">
        <v>217</v>
      </c>
      <c r="R54" s="28"/>
      <c r="S54" s="28"/>
      <c r="T54" s="28"/>
      <c r="U54" s="28"/>
      <c r="V54" s="28"/>
      <c r="W54" s="28"/>
      <c r="X54" s="28"/>
      <c r="Y54" s="28"/>
      <c r="Z54" s="28"/>
    </row>
    <row r="55" spans="1:26" s="29" customFormat="1" ht="60" x14ac:dyDescent="0.25">
      <c r="A55" s="45">
        <f t="shared" si="0"/>
        <v>7</v>
      </c>
      <c r="B55" s="153" t="s">
        <v>205</v>
      </c>
      <c r="C55" s="153" t="s">
        <v>205</v>
      </c>
      <c r="D55" s="113" t="s">
        <v>208</v>
      </c>
      <c r="E55" s="108"/>
      <c r="F55" s="109"/>
      <c r="G55" s="109"/>
      <c r="H55" s="116">
        <v>41642</v>
      </c>
      <c r="I55" s="110">
        <v>41701</v>
      </c>
      <c r="J55" s="26"/>
      <c r="K55" s="26" t="s">
        <v>216</v>
      </c>
      <c r="L55" s="26" t="s">
        <v>206</v>
      </c>
      <c r="M55" s="101">
        <v>164</v>
      </c>
      <c r="N55" s="101">
        <v>164</v>
      </c>
      <c r="O55" s="27">
        <v>1871100</v>
      </c>
      <c r="P55" s="27" t="s">
        <v>215</v>
      </c>
      <c r="Q55" s="68" t="s">
        <v>217</v>
      </c>
      <c r="R55" s="28"/>
      <c r="S55" s="28"/>
      <c r="T55" s="28"/>
      <c r="U55" s="28"/>
      <c r="V55" s="28"/>
      <c r="W55" s="28"/>
      <c r="X55" s="28"/>
      <c r="Y55" s="28"/>
      <c r="Z55" s="28"/>
    </row>
    <row r="56" spans="1:26" s="29" customFormat="1" x14ac:dyDescent="0.25">
      <c r="A56" s="45">
        <f t="shared" si="0"/>
        <v>8</v>
      </c>
      <c r="B56" s="46"/>
      <c r="C56" s="47"/>
      <c r="D56" s="46"/>
      <c r="E56" s="24"/>
      <c r="F56" s="25"/>
      <c r="G56" s="25"/>
      <c r="H56" s="25"/>
      <c r="I56" s="26"/>
      <c r="J56" s="26"/>
      <c r="K56" s="26"/>
      <c r="L56" s="26"/>
      <c r="M56" s="101"/>
      <c r="N56" s="101"/>
      <c r="O56" s="27"/>
      <c r="P56" s="27"/>
      <c r="Q56" s="152"/>
      <c r="R56" s="28"/>
      <c r="S56" s="28"/>
      <c r="T56" s="28"/>
      <c r="U56" s="28"/>
      <c r="V56" s="28"/>
      <c r="W56" s="28"/>
      <c r="X56" s="28"/>
      <c r="Y56" s="28"/>
      <c r="Z56" s="28"/>
    </row>
    <row r="57" spans="1:26" s="29" customFormat="1" x14ac:dyDescent="0.25">
      <c r="A57" s="45"/>
      <c r="B57" s="48" t="s">
        <v>16</v>
      </c>
      <c r="C57" s="47"/>
      <c r="D57" s="46"/>
      <c r="E57" s="24"/>
      <c r="F57" s="25"/>
      <c r="G57" s="25"/>
      <c r="H57" s="25"/>
      <c r="I57" s="26"/>
      <c r="J57" s="26"/>
      <c r="K57" s="49">
        <f t="shared" ref="K57" si="1">SUM(K49:K56)</f>
        <v>0</v>
      </c>
      <c r="L57" s="49">
        <f t="shared" ref="L57" si="2">SUM(L49:L56)</f>
        <v>0</v>
      </c>
      <c r="M57" s="150">
        <v>167</v>
      </c>
      <c r="N57" s="49" t="s">
        <v>218</v>
      </c>
      <c r="O57" s="27"/>
      <c r="P57" s="27"/>
      <c r="Q57" s="153"/>
    </row>
    <row r="58" spans="1:26" s="30" customFormat="1" x14ac:dyDescent="0.25">
      <c r="E58" s="31"/>
    </row>
    <row r="59" spans="1:26" s="30" customFormat="1" x14ac:dyDescent="0.25">
      <c r="B59" s="227" t="s">
        <v>28</v>
      </c>
      <c r="C59" s="227" t="s">
        <v>27</v>
      </c>
      <c r="D59" s="225" t="s">
        <v>34</v>
      </c>
      <c r="E59" s="225"/>
    </row>
    <row r="60" spans="1:26" s="30" customFormat="1" x14ac:dyDescent="0.25">
      <c r="B60" s="228"/>
      <c r="C60" s="228"/>
      <c r="D60" s="60" t="s">
        <v>23</v>
      </c>
      <c r="E60" s="61" t="s">
        <v>24</v>
      </c>
    </row>
    <row r="61" spans="1:26" s="30" customFormat="1" ht="30.6" customHeight="1" x14ac:dyDescent="0.25">
      <c r="B61" s="58" t="s">
        <v>21</v>
      </c>
      <c r="C61" s="59">
        <f>+K57</f>
        <v>0</v>
      </c>
      <c r="D61" s="57"/>
      <c r="E61" s="56" t="s">
        <v>165</v>
      </c>
      <c r="F61" s="32"/>
      <c r="G61" s="32"/>
      <c r="H61" s="32"/>
      <c r="I61" s="32"/>
      <c r="J61" s="32"/>
      <c r="K61" s="32"/>
      <c r="L61" s="32"/>
      <c r="M61" s="32"/>
    </row>
    <row r="62" spans="1:26" s="30" customFormat="1" ht="30" customHeight="1" x14ac:dyDescent="0.25">
      <c r="B62" s="58" t="s">
        <v>25</v>
      </c>
      <c r="C62" s="59">
        <f>+M57</f>
        <v>167</v>
      </c>
      <c r="D62" s="57"/>
      <c r="E62" s="56" t="s">
        <v>165</v>
      </c>
    </row>
    <row r="63" spans="1:26" s="30" customFormat="1" x14ac:dyDescent="0.25">
      <c r="B63" s="33"/>
      <c r="C63" s="223"/>
      <c r="D63" s="223"/>
      <c r="E63" s="223"/>
      <c r="F63" s="223"/>
      <c r="G63" s="223"/>
      <c r="H63" s="223"/>
      <c r="I63" s="223"/>
      <c r="J63" s="223"/>
      <c r="K63" s="223"/>
      <c r="L63" s="223"/>
      <c r="M63" s="223"/>
      <c r="N63" s="223"/>
    </row>
    <row r="64" spans="1:26" ht="28.15" customHeight="1" thickBot="1" x14ac:dyDescent="0.3"/>
    <row r="65" spans="2:17" ht="27" thickBot="1" x14ac:dyDescent="0.3">
      <c r="B65" s="222" t="s">
        <v>104</v>
      </c>
      <c r="C65" s="222"/>
      <c r="D65" s="222"/>
      <c r="E65" s="222"/>
      <c r="F65" s="222"/>
      <c r="G65" s="222"/>
      <c r="H65" s="222"/>
      <c r="I65" s="222"/>
      <c r="J65" s="222"/>
      <c r="K65" s="222"/>
      <c r="L65" s="222"/>
      <c r="M65" s="222"/>
      <c r="N65" s="222"/>
    </row>
    <row r="68" spans="2:17" ht="109.5" customHeight="1" x14ac:dyDescent="0.25">
      <c r="B68" s="119" t="s">
        <v>150</v>
      </c>
      <c r="C68" s="67" t="s">
        <v>2</v>
      </c>
      <c r="D68" s="67" t="s">
        <v>106</v>
      </c>
      <c r="E68" s="67" t="s">
        <v>105</v>
      </c>
      <c r="F68" s="67" t="s">
        <v>107</v>
      </c>
      <c r="G68" s="67" t="s">
        <v>108</v>
      </c>
      <c r="H68" s="67" t="s">
        <v>109</v>
      </c>
      <c r="I68" s="67" t="s">
        <v>110</v>
      </c>
      <c r="J68" s="67" t="s">
        <v>111</v>
      </c>
      <c r="K68" s="67" t="s">
        <v>112</v>
      </c>
      <c r="L68" s="67" t="s">
        <v>113</v>
      </c>
      <c r="M68" s="95" t="s">
        <v>114</v>
      </c>
      <c r="N68" s="95" t="s">
        <v>115</v>
      </c>
      <c r="O68" s="209" t="s">
        <v>3</v>
      </c>
      <c r="P68" s="211"/>
      <c r="Q68" s="67" t="s">
        <v>18</v>
      </c>
    </row>
    <row r="69" spans="2:17" x14ac:dyDescent="0.25">
      <c r="B69" s="160" t="s">
        <v>161</v>
      </c>
      <c r="C69" s="160" t="s">
        <v>162</v>
      </c>
      <c r="D69" s="160" t="s">
        <v>163</v>
      </c>
      <c r="E69" s="5">
        <v>100</v>
      </c>
      <c r="F69" s="4"/>
      <c r="G69" s="4" t="s">
        <v>138</v>
      </c>
      <c r="H69" s="4"/>
      <c r="I69" s="96"/>
      <c r="J69" s="96" t="s">
        <v>137</v>
      </c>
      <c r="K69" s="96" t="s">
        <v>137</v>
      </c>
      <c r="L69" s="96" t="s">
        <v>137</v>
      </c>
      <c r="M69" s="96" t="s">
        <v>137</v>
      </c>
      <c r="N69" s="96" t="s">
        <v>137</v>
      </c>
      <c r="O69" s="212" t="s">
        <v>164</v>
      </c>
      <c r="P69" s="213"/>
      <c r="Q69" s="62" t="s">
        <v>138</v>
      </c>
    </row>
    <row r="70" spans="2:17" x14ac:dyDescent="0.25">
      <c r="B70" s="3"/>
      <c r="C70" s="3"/>
      <c r="D70" s="5"/>
      <c r="E70" s="5"/>
      <c r="F70" s="4"/>
      <c r="G70" s="4"/>
      <c r="H70" s="4"/>
      <c r="I70" s="96"/>
      <c r="J70" s="96"/>
      <c r="K70" s="62"/>
      <c r="L70" s="62"/>
      <c r="M70" s="62"/>
      <c r="N70" s="62"/>
      <c r="O70" s="212"/>
      <c r="P70" s="213"/>
      <c r="Q70" s="62"/>
    </row>
    <row r="71" spans="2:17" x14ac:dyDescent="0.25">
      <c r="B71" s="3"/>
      <c r="C71" s="3"/>
      <c r="D71" s="5"/>
      <c r="E71" s="5"/>
      <c r="F71" s="4"/>
      <c r="G71" s="4"/>
      <c r="H71" s="4"/>
      <c r="I71" s="96"/>
      <c r="J71" s="96"/>
      <c r="K71" s="62"/>
      <c r="L71" s="62"/>
      <c r="M71" s="62"/>
      <c r="N71" s="62"/>
      <c r="O71" s="212"/>
      <c r="P71" s="213"/>
      <c r="Q71" s="62"/>
    </row>
    <row r="72" spans="2:17" x14ac:dyDescent="0.25">
      <c r="B72" s="3"/>
      <c r="C72" s="3"/>
      <c r="D72" s="5"/>
      <c r="E72" s="5"/>
      <c r="F72" s="4"/>
      <c r="G72" s="4"/>
      <c r="H72" s="4"/>
      <c r="I72" s="96"/>
      <c r="J72" s="96"/>
      <c r="K72" s="62"/>
      <c r="L72" s="62"/>
      <c r="M72" s="62"/>
      <c r="N72" s="62"/>
      <c r="O72" s="212"/>
      <c r="P72" s="213"/>
      <c r="Q72" s="62"/>
    </row>
    <row r="73" spans="2:17" x14ac:dyDescent="0.25">
      <c r="B73" s="3"/>
      <c r="C73" s="3"/>
      <c r="D73" s="5"/>
      <c r="E73" s="5"/>
      <c r="F73" s="4"/>
      <c r="G73" s="4"/>
      <c r="H73" s="4"/>
      <c r="I73" s="96"/>
      <c r="J73" s="96"/>
      <c r="K73" s="62"/>
      <c r="L73" s="62"/>
      <c r="M73" s="62"/>
      <c r="N73" s="62"/>
      <c r="O73" s="212"/>
      <c r="P73" s="213"/>
      <c r="Q73" s="62"/>
    </row>
    <row r="74" spans="2:17" x14ac:dyDescent="0.25">
      <c r="B74" s="3"/>
      <c r="C74" s="3"/>
      <c r="D74" s="5"/>
      <c r="E74" s="5"/>
      <c r="F74" s="4"/>
      <c r="G74" s="4"/>
      <c r="H74" s="4"/>
      <c r="I74" s="96"/>
      <c r="J74" s="96"/>
      <c r="K74" s="62"/>
      <c r="L74" s="62"/>
      <c r="M74" s="62"/>
      <c r="N74" s="62"/>
      <c r="O74" s="212"/>
      <c r="P74" s="213"/>
      <c r="Q74" s="62"/>
    </row>
    <row r="75" spans="2:17" x14ac:dyDescent="0.25">
      <c r="B75" s="62"/>
      <c r="C75" s="62"/>
      <c r="D75" s="62"/>
      <c r="E75" s="62"/>
      <c r="F75" s="62"/>
      <c r="G75" s="62"/>
      <c r="H75" s="62"/>
      <c r="I75" s="62"/>
      <c r="J75" s="62"/>
      <c r="K75" s="62"/>
      <c r="L75" s="62"/>
      <c r="M75" s="62"/>
      <c r="N75" s="62"/>
      <c r="O75" s="212"/>
      <c r="P75" s="213"/>
      <c r="Q75" s="62"/>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35" t="s">
        <v>38</v>
      </c>
      <c r="C81" s="236"/>
      <c r="D81" s="236"/>
      <c r="E81" s="236"/>
      <c r="F81" s="236"/>
      <c r="G81" s="236"/>
      <c r="H81" s="236"/>
      <c r="I81" s="236"/>
      <c r="J81" s="236"/>
      <c r="K81" s="236"/>
      <c r="L81" s="236"/>
      <c r="M81" s="236"/>
      <c r="N81" s="237"/>
    </row>
    <row r="86" spans="2:17" ht="76.5" customHeight="1" x14ac:dyDescent="0.25">
      <c r="B86" s="55" t="s">
        <v>0</v>
      </c>
      <c r="C86" s="55" t="s">
        <v>39</v>
      </c>
      <c r="D86" s="55" t="s">
        <v>40</v>
      </c>
      <c r="E86" s="55" t="s">
        <v>116</v>
      </c>
      <c r="F86" s="55" t="s">
        <v>118</v>
      </c>
      <c r="G86" s="55" t="s">
        <v>119</v>
      </c>
      <c r="H86" s="55" t="s">
        <v>120</v>
      </c>
      <c r="I86" s="55" t="s">
        <v>117</v>
      </c>
      <c r="J86" s="209" t="s">
        <v>121</v>
      </c>
      <c r="K86" s="210"/>
      <c r="L86" s="211"/>
      <c r="M86" s="55" t="s">
        <v>122</v>
      </c>
      <c r="N86" s="55" t="s">
        <v>41</v>
      </c>
      <c r="O86" s="55" t="s">
        <v>42</v>
      </c>
      <c r="P86" s="209" t="s">
        <v>3</v>
      </c>
      <c r="Q86" s="211"/>
    </row>
    <row r="87" spans="2:17" ht="60.75" customHeight="1" x14ac:dyDescent="0.25">
      <c r="B87" s="158" t="s">
        <v>43</v>
      </c>
      <c r="C87" s="161">
        <f>(576+80)/200</f>
        <v>3.28</v>
      </c>
      <c r="D87" s="162" t="s">
        <v>166</v>
      </c>
      <c r="E87" s="3">
        <v>37121326</v>
      </c>
      <c r="F87" s="3" t="s">
        <v>167</v>
      </c>
      <c r="G87" s="3" t="s">
        <v>168</v>
      </c>
      <c r="H87" s="163">
        <v>39052</v>
      </c>
      <c r="I87" s="5" t="s">
        <v>138</v>
      </c>
      <c r="J87" s="1" t="s">
        <v>169</v>
      </c>
      <c r="K87" s="97"/>
      <c r="L87" s="96" t="s">
        <v>170</v>
      </c>
      <c r="M87" s="120" t="s">
        <v>137</v>
      </c>
      <c r="N87" s="120" t="s">
        <v>137</v>
      </c>
      <c r="O87" s="120"/>
      <c r="P87" s="208" t="s">
        <v>171</v>
      </c>
      <c r="Q87" s="208"/>
    </row>
    <row r="88" spans="2:17" ht="60.75" customHeight="1" x14ac:dyDescent="0.25">
      <c r="B88" s="158" t="s">
        <v>43</v>
      </c>
      <c r="C88" s="161">
        <f>(576+80)/200</f>
        <v>3.28</v>
      </c>
      <c r="D88" s="162" t="s">
        <v>166</v>
      </c>
      <c r="E88" s="3">
        <v>37121327</v>
      </c>
      <c r="F88" s="3" t="s">
        <v>167</v>
      </c>
      <c r="G88" s="3" t="s">
        <v>168</v>
      </c>
      <c r="H88" s="163">
        <v>39053</v>
      </c>
      <c r="I88" s="5" t="s">
        <v>138</v>
      </c>
      <c r="J88" s="1" t="s">
        <v>172</v>
      </c>
      <c r="K88" s="164" t="s">
        <v>173</v>
      </c>
      <c r="L88" s="96" t="s">
        <v>174</v>
      </c>
      <c r="M88" s="120" t="s">
        <v>137</v>
      </c>
      <c r="N88" s="120" t="s">
        <v>137</v>
      </c>
      <c r="O88" s="120"/>
      <c r="P88" s="159"/>
      <c r="Q88" s="159"/>
    </row>
    <row r="89" spans="2:17" ht="60.75" customHeight="1" x14ac:dyDescent="0.25">
      <c r="B89" s="158" t="s">
        <v>43</v>
      </c>
      <c r="C89" s="161">
        <f>(576+80)/200</f>
        <v>3.28</v>
      </c>
      <c r="D89" s="162" t="s">
        <v>166</v>
      </c>
      <c r="E89" s="3">
        <v>37121328</v>
      </c>
      <c r="F89" s="3" t="s">
        <v>167</v>
      </c>
      <c r="G89" s="3" t="s">
        <v>168</v>
      </c>
      <c r="H89" s="163">
        <v>39054</v>
      </c>
      <c r="I89" s="5" t="s">
        <v>138</v>
      </c>
      <c r="J89" s="1" t="s">
        <v>169</v>
      </c>
      <c r="K89" s="97" t="s">
        <v>175</v>
      </c>
      <c r="L89" s="96" t="s">
        <v>174</v>
      </c>
      <c r="M89" s="120" t="s">
        <v>137</v>
      </c>
      <c r="N89" s="120" t="s">
        <v>137</v>
      </c>
      <c r="O89" s="120"/>
      <c r="P89" s="159"/>
      <c r="Q89" s="159"/>
    </row>
    <row r="90" spans="2:17" ht="60.75" customHeight="1" x14ac:dyDescent="0.25">
      <c r="B90" s="158" t="s">
        <v>44</v>
      </c>
      <c r="C90" s="161">
        <f>(576+80)/200</f>
        <v>3.28</v>
      </c>
      <c r="D90" s="162" t="s">
        <v>176</v>
      </c>
      <c r="E90" s="3">
        <v>370877773</v>
      </c>
      <c r="F90" s="3" t="s">
        <v>177</v>
      </c>
      <c r="G90" s="3" t="s">
        <v>168</v>
      </c>
      <c r="H90" s="163">
        <v>40151</v>
      </c>
      <c r="I90" s="5" t="s">
        <v>137</v>
      </c>
      <c r="J90" s="1" t="s">
        <v>178</v>
      </c>
      <c r="K90" s="97" t="s">
        <v>179</v>
      </c>
      <c r="L90" s="96" t="s">
        <v>180</v>
      </c>
      <c r="M90" s="120" t="s">
        <v>137</v>
      </c>
      <c r="N90" s="120" t="s">
        <v>137</v>
      </c>
      <c r="O90" s="120"/>
      <c r="P90" s="159"/>
      <c r="Q90" s="159"/>
    </row>
    <row r="91" spans="2:17" ht="60.75" customHeight="1" x14ac:dyDescent="0.25">
      <c r="B91" s="158" t="s">
        <v>44</v>
      </c>
      <c r="C91" s="161">
        <f>(576+80)/200</f>
        <v>3.28</v>
      </c>
      <c r="D91" s="162" t="s">
        <v>176</v>
      </c>
      <c r="E91" s="3">
        <v>370877774</v>
      </c>
      <c r="F91" s="3" t="s">
        <v>177</v>
      </c>
      <c r="G91" s="3" t="s">
        <v>168</v>
      </c>
      <c r="H91" s="163">
        <v>40152</v>
      </c>
      <c r="I91" s="5" t="s">
        <v>137</v>
      </c>
      <c r="J91" s="1" t="s">
        <v>181</v>
      </c>
      <c r="K91" s="97" t="s">
        <v>182</v>
      </c>
      <c r="L91" s="96" t="s">
        <v>183</v>
      </c>
      <c r="M91" s="120" t="s">
        <v>137</v>
      </c>
      <c r="N91" s="120" t="s">
        <v>137</v>
      </c>
      <c r="O91" s="120"/>
      <c r="P91" s="159"/>
      <c r="Q91" s="159"/>
    </row>
    <row r="93" spans="2:17" ht="15.75" thickBot="1" x14ac:dyDescent="0.3"/>
    <row r="94" spans="2:17" ht="27" thickBot="1" x14ac:dyDescent="0.3">
      <c r="B94" s="235" t="s">
        <v>46</v>
      </c>
      <c r="C94" s="236"/>
      <c r="D94" s="236"/>
      <c r="E94" s="236"/>
      <c r="F94" s="236"/>
      <c r="G94" s="236"/>
      <c r="H94" s="236"/>
      <c r="I94" s="236"/>
      <c r="J94" s="236"/>
      <c r="K94" s="236"/>
      <c r="L94" s="236"/>
      <c r="M94" s="236"/>
      <c r="N94" s="237"/>
    </row>
    <row r="97" spans="1:26" ht="46.15" customHeight="1" x14ac:dyDescent="0.25">
      <c r="B97" s="67" t="s">
        <v>33</v>
      </c>
      <c r="C97" s="67" t="s">
        <v>47</v>
      </c>
      <c r="D97" s="209" t="s">
        <v>3</v>
      </c>
      <c r="E97" s="211"/>
    </row>
    <row r="98" spans="1:26" ht="46.9" customHeight="1" x14ac:dyDescent="0.25">
      <c r="B98" s="68" t="s">
        <v>123</v>
      </c>
      <c r="C98" s="122" t="s">
        <v>138</v>
      </c>
      <c r="D98" s="241" t="s">
        <v>160</v>
      </c>
      <c r="E98" s="208"/>
    </row>
    <row r="101" spans="1:26" ht="26.25" x14ac:dyDescent="0.25">
      <c r="B101" s="214" t="s">
        <v>64</v>
      </c>
      <c r="C101" s="215"/>
      <c r="D101" s="215"/>
      <c r="E101" s="215"/>
      <c r="F101" s="215"/>
      <c r="G101" s="215"/>
      <c r="H101" s="215"/>
      <c r="I101" s="215"/>
      <c r="J101" s="215"/>
      <c r="K101" s="215"/>
      <c r="L101" s="215"/>
      <c r="M101" s="215"/>
      <c r="N101" s="215"/>
      <c r="O101" s="215"/>
      <c r="P101" s="215"/>
    </row>
    <row r="103" spans="1:26" ht="15.75" thickBot="1" x14ac:dyDescent="0.3"/>
    <row r="104" spans="1:26" ht="27" thickBot="1" x14ac:dyDescent="0.3">
      <c r="B104" s="235" t="s">
        <v>54</v>
      </c>
      <c r="C104" s="236"/>
      <c r="D104" s="236"/>
      <c r="E104" s="236"/>
      <c r="F104" s="236"/>
      <c r="G104" s="236"/>
      <c r="H104" s="236"/>
      <c r="I104" s="236"/>
      <c r="J104" s="236"/>
      <c r="K104" s="236"/>
      <c r="L104" s="236"/>
      <c r="M104" s="236"/>
      <c r="N104" s="237"/>
    </row>
    <row r="106" spans="1:26" ht="15.75" thickBot="1" x14ac:dyDescent="0.3">
      <c r="M106" s="64"/>
      <c r="N106" s="64"/>
    </row>
    <row r="107" spans="1:26" s="106" customFormat="1" ht="109.5" customHeight="1" x14ac:dyDescent="0.25">
      <c r="B107" s="117" t="s">
        <v>146</v>
      </c>
      <c r="C107" s="117" t="s">
        <v>147</v>
      </c>
      <c r="D107" s="117" t="s">
        <v>148</v>
      </c>
      <c r="E107" s="117" t="s">
        <v>45</v>
      </c>
      <c r="F107" s="117" t="s">
        <v>22</v>
      </c>
      <c r="G107" s="117" t="s">
        <v>103</v>
      </c>
      <c r="H107" s="117" t="s">
        <v>17</v>
      </c>
      <c r="I107" s="117" t="s">
        <v>10</v>
      </c>
      <c r="J107" s="117" t="s">
        <v>31</v>
      </c>
      <c r="K107" s="117" t="s">
        <v>61</v>
      </c>
      <c r="L107" s="117" t="s">
        <v>20</v>
      </c>
      <c r="M107" s="102" t="s">
        <v>26</v>
      </c>
      <c r="N107" s="117" t="s">
        <v>149</v>
      </c>
      <c r="O107" s="117" t="s">
        <v>36</v>
      </c>
      <c r="P107" s="118" t="s">
        <v>11</v>
      </c>
      <c r="Q107" s="118" t="s">
        <v>19</v>
      </c>
    </row>
    <row r="108" spans="1:26" s="112" customFormat="1" x14ac:dyDescent="0.25">
      <c r="A108" s="45">
        <v>1</v>
      </c>
      <c r="B108" s="113"/>
      <c r="C108" s="114"/>
      <c r="D108" s="113"/>
      <c r="E108" s="108"/>
      <c r="F108" s="109"/>
      <c r="G108" s="151"/>
      <c r="H108" s="116"/>
      <c r="I108" s="110"/>
      <c r="J108" s="110"/>
      <c r="K108" s="110"/>
      <c r="L108" s="110"/>
      <c r="M108" s="101"/>
      <c r="N108" s="101">
        <f>+M108*G108</f>
        <v>0</v>
      </c>
      <c r="O108" s="27"/>
      <c r="P108" s="27"/>
      <c r="Q108" s="152"/>
      <c r="R108" s="111"/>
      <c r="S108" s="111"/>
      <c r="T108" s="111"/>
      <c r="U108" s="111"/>
      <c r="V108" s="111"/>
      <c r="W108" s="111"/>
      <c r="X108" s="111"/>
      <c r="Y108" s="111"/>
      <c r="Z108" s="111"/>
    </row>
    <row r="109" spans="1:26" s="112" customFormat="1" x14ac:dyDescent="0.25">
      <c r="A109" s="45">
        <f>+A108+1</f>
        <v>2</v>
      </c>
      <c r="B109" s="113"/>
      <c r="C109" s="114"/>
      <c r="D109" s="113"/>
      <c r="E109" s="108"/>
      <c r="F109" s="109"/>
      <c r="G109" s="109"/>
      <c r="H109" s="109"/>
      <c r="I109" s="110"/>
      <c r="J109" s="110"/>
      <c r="K109" s="110"/>
      <c r="L109" s="110"/>
      <c r="M109" s="101"/>
      <c r="N109" s="101"/>
      <c r="O109" s="27"/>
      <c r="P109" s="27"/>
      <c r="Q109" s="152"/>
      <c r="R109" s="111"/>
      <c r="S109" s="111"/>
      <c r="T109" s="111"/>
      <c r="U109" s="111"/>
      <c r="V109" s="111"/>
      <c r="W109" s="111"/>
      <c r="X109" s="111"/>
      <c r="Y109" s="111"/>
      <c r="Z109" s="111"/>
    </row>
    <row r="110" spans="1:26" s="112" customFormat="1" x14ac:dyDescent="0.25">
      <c r="A110" s="45">
        <f t="shared" ref="A110:A115" si="3">+A109+1</f>
        <v>3</v>
      </c>
      <c r="B110" s="113"/>
      <c r="C110" s="114"/>
      <c r="D110" s="113"/>
      <c r="E110" s="108"/>
      <c r="F110" s="109"/>
      <c r="G110" s="109"/>
      <c r="H110" s="109"/>
      <c r="I110" s="110"/>
      <c r="J110" s="110"/>
      <c r="K110" s="110"/>
      <c r="L110" s="110"/>
      <c r="M110" s="101"/>
      <c r="N110" s="101"/>
      <c r="O110" s="27"/>
      <c r="P110" s="27"/>
      <c r="Q110" s="152"/>
      <c r="R110" s="111"/>
      <c r="S110" s="111"/>
      <c r="T110" s="111"/>
      <c r="U110" s="111"/>
      <c r="V110" s="111"/>
      <c r="W110" s="111"/>
      <c r="X110" s="111"/>
      <c r="Y110" s="111"/>
      <c r="Z110" s="111"/>
    </row>
    <row r="111" spans="1:26" s="112" customFormat="1" x14ac:dyDescent="0.25">
      <c r="A111" s="45">
        <f t="shared" si="3"/>
        <v>4</v>
      </c>
      <c r="B111" s="113"/>
      <c r="C111" s="114"/>
      <c r="D111" s="113"/>
      <c r="E111" s="108"/>
      <c r="F111" s="109"/>
      <c r="G111" s="109"/>
      <c r="H111" s="109"/>
      <c r="I111" s="110"/>
      <c r="J111" s="110"/>
      <c r="K111" s="110"/>
      <c r="L111" s="110"/>
      <c r="M111" s="101"/>
      <c r="N111" s="101"/>
      <c r="O111" s="27"/>
      <c r="P111" s="27"/>
      <c r="Q111" s="152"/>
      <c r="R111" s="111"/>
      <c r="S111" s="111"/>
      <c r="T111" s="111"/>
      <c r="U111" s="111"/>
      <c r="V111" s="111"/>
      <c r="W111" s="111"/>
      <c r="X111" s="111"/>
      <c r="Y111" s="111"/>
      <c r="Z111" s="111"/>
    </row>
    <row r="112" spans="1:26" s="112" customFormat="1" x14ac:dyDescent="0.25">
      <c r="A112" s="45">
        <f t="shared" si="3"/>
        <v>5</v>
      </c>
      <c r="B112" s="113"/>
      <c r="C112" s="114"/>
      <c r="D112" s="113"/>
      <c r="E112" s="108"/>
      <c r="F112" s="109"/>
      <c r="G112" s="109"/>
      <c r="H112" s="109"/>
      <c r="I112" s="110"/>
      <c r="J112" s="110"/>
      <c r="K112" s="110"/>
      <c r="L112" s="110"/>
      <c r="M112" s="101"/>
      <c r="N112" s="101"/>
      <c r="O112" s="27"/>
      <c r="P112" s="27"/>
      <c r="Q112" s="152"/>
      <c r="R112" s="111"/>
      <c r="S112" s="111"/>
      <c r="T112" s="111"/>
      <c r="U112" s="111"/>
      <c r="V112" s="111"/>
      <c r="W112" s="111"/>
      <c r="X112" s="111"/>
      <c r="Y112" s="111"/>
      <c r="Z112" s="111"/>
    </row>
    <row r="113" spans="1:26" s="112" customFormat="1" x14ac:dyDescent="0.25">
      <c r="A113" s="45">
        <f t="shared" si="3"/>
        <v>6</v>
      </c>
      <c r="B113" s="113"/>
      <c r="C113" s="114"/>
      <c r="D113" s="113"/>
      <c r="E113" s="108"/>
      <c r="F113" s="109"/>
      <c r="G113" s="109"/>
      <c r="H113" s="109"/>
      <c r="I113" s="110"/>
      <c r="J113" s="110"/>
      <c r="K113" s="110"/>
      <c r="L113" s="110"/>
      <c r="M113" s="101"/>
      <c r="N113" s="101"/>
      <c r="O113" s="27"/>
      <c r="P113" s="27"/>
      <c r="Q113" s="152"/>
      <c r="R113" s="111"/>
      <c r="S113" s="111"/>
      <c r="T113" s="111"/>
      <c r="U113" s="111"/>
      <c r="V113" s="111"/>
      <c r="W113" s="111"/>
      <c r="X113" s="111"/>
      <c r="Y113" s="111"/>
      <c r="Z113" s="111"/>
    </row>
    <row r="114" spans="1:26" s="112" customFormat="1" x14ac:dyDescent="0.25">
      <c r="A114" s="45">
        <f t="shared" si="3"/>
        <v>7</v>
      </c>
      <c r="B114" s="113"/>
      <c r="C114" s="114"/>
      <c r="D114" s="113"/>
      <c r="E114" s="108"/>
      <c r="F114" s="109"/>
      <c r="G114" s="109"/>
      <c r="H114" s="109"/>
      <c r="I114" s="110"/>
      <c r="J114" s="110"/>
      <c r="K114" s="110"/>
      <c r="L114" s="110"/>
      <c r="M114" s="101"/>
      <c r="N114" s="101"/>
      <c r="O114" s="27"/>
      <c r="P114" s="27"/>
      <c r="Q114" s="152"/>
      <c r="R114" s="111"/>
      <c r="S114" s="111"/>
      <c r="T114" s="111"/>
      <c r="U114" s="111"/>
      <c r="V114" s="111"/>
      <c r="W114" s="111"/>
      <c r="X114" s="111"/>
      <c r="Y114" s="111"/>
      <c r="Z114" s="111"/>
    </row>
    <row r="115" spans="1:26" s="112" customFormat="1" x14ac:dyDescent="0.25">
      <c r="A115" s="45">
        <f t="shared" si="3"/>
        <v>8</v>
      </c>
      <c r="B115" s="113"/>
      <c r="C115" s="114"/>
      <c r="D115" s="113"/>
      <c r="E115" s="108"/>
      <c r="F115" s="109"/>
      <c r="G115" s="109"/>
      <c r="H115" s="109"/>
      <c r="I115" s="110"/>
      <c r="J115" s="110"/>
      <c r="K115" s="110"/>
      <c r="L115" s="110"/>
      <c r="M115" s="101"/>
      <c r="N115" s="101"/>
      <c r="O115" s="27"/>
      <c r="P115" s="27"/>
      <c r="Q115" s="152"/>
      <c r="R115" s="111"/>
      <c r="S115" s="111"/>
      <c r="T115" s="111"/>
      <c r="U115" s="111"/>
      <c r="V115" s="111"/>
      <c r="W115" s="111"/>
      <c r="X115" s="111"/>
      <c r="Y115" s="111"/>
      <c r="Z115" s="111"/>
    </row>
    <row r="116" spans="1:26" s="112" customFormat="1" x14ac:dyDescent="0.25">
      <c r="A116" s="45"/>
      <c r="B116" s="48" t="s">
        <v>16</v>
      </c>
      <c r="C116" s="114"/>
      <c r="D116" s="113"/>
      <c r="E116" s="108"/>
      <c r="F116" s="109"/>
      <c r="G116" s="109"/>
      <c r="H116" s="109"/>
      <c r="I116" s="110"/>
      <c r="J116" s="110"/>
      <c r="K116" s="115">
        <f t="shared" ref="K116" si="4">SUM(K108:K115)</f>
        <v>0</v>
      </c>
      <c r="L116" s="115">
        <f t="shared" ref="L116:N116" si="5">SUM(L108:L115)</f>
        <v>0</v>
      </c>
      <c r="M116" s="150">
        <f t="shared" si="5"/>
        <v>0</v>
      </c>
      <c r="N116" s="115">
        <f t="shared" si="5"/>
        <v>0</v>
      </c>
      <c r="O116" s="27"/>
      <c r="P116" s="27"/>
      <c r="Q116" s="153"/>
    </row>
    <row r="117" spans="1:26" x14ac:dyDescent="0.25">
      <c r="B117" s="30"/>
      <c r="C117" s="30"/>
      <c r="D117" s="30"/>
      <c r="E117" s="31"/>
      <c r="F117" s="30"/>
      <c r="G117" s="30"/>
      <c r="H117" s="30"/>
      <c r="I117" s="30"/>
      <c r="J117" s="30"/>
      <c r="K117" s="30"/>
      <c r="L117" s="30"/>
      <c r="M117" s="30"/>
      <c r="N117" s="30"/>
      <c r="O117" s="30"/>
      <c r="P117" s="30"/>
    </row>
    <row r="118" spans="1:26" ht="18.75" x14ac:dyDescent="0.25">
      <c r="B118" s="58" t="s">
        <v>32</v>
      </c>
      <c r="C118" s="72">
        <f>+K116</f>
        <v>0</v>
      </c>
      <c r="H118" s="32"/>
      <c r="I118" s="32"/>
      <c r="J118" s="32"/>
      <c r="K118" s="32"/>
      <c r="L118" s="32"/>
      <c r="M118" s="32"/>
      <c r="N118" s="30"/>
      <c r="O118" s="30"/>
      <c r="P118" s="30"/>
    </row>
    <row r="120" spans="1:26" ht="15.75" thickBot="1" x14ac:dyDescent="0.3"/>
    <row r="121" spans="1:26" ht="37.15" customHeight="1" thickBot="1" x14ac:dyDescent="0.3">
      <c r="B121" s="75" t="s">
        <v>49</v>
      </c>
      <c r="C121" s="76" t="s">
        <v>50</v>
      </c>
      <c r="D121" s="75" t="s">
        <v>51</v>
      </c>
      <c r="E121" s="76" t="s">
        <v>55</v>
      </c>
    </row>
    <row r="122" spans="1:26" ht="41.45" customHeight="1" x14ac:dyDescent="0.25">
      <c r="B122" s="66" t="s">
        <v>124</v>
      </c>
      <c r="C122" s="69">
        <v>20</v>
      </c>
      <c r="D122" s="69"/>
      <c r="E122" s="238">
        <f>+D122+D123+D124</f>
        <v>0</v>
      </c>
    </row>
    <row r="123" spans="1:26" x14ac:dyDescent="0.25">
      <c r="B123" s="66" t="s">
        <v>125</v>
      </c>
      <c r="C123" s="56">
        <v>30</v>
      </c>
      <c r="D123" s="70">
        <v>0</v>
      </c>
      <c r="E123" s="239"/>
    </row>
    <row r="124" spans="1:26" ht="15.75" thickBot="1" x14ac:dyDescent="0.3">
      <c r="B124" s="66" t="s">
        <v>126</v>
      </c>
      <c r="C124" s="71">
        <v>40</v>
      </c>
      <c r="D124" s="71">
        <v>0</v>
      </c>
      <c r="E124" s="240"/>
    </row>
    <row r="126" spans="1:26" ht="15.75" thickBot="1" x14ac:dyDescent="0.3"/>
    <row r="127" spans="1:26" ht="27" thickBot="1" x14ac:dyDescent="0.3">
      <c r="B127" s="235" t="s">
        <v>52</v>
      </c>
      <c r="C127" s="236"/>
      <c r="D127" s="236"/>
      <c r="E127" s="236"/>
      <c r="F127" s="236"/>
      <c r="G127" s="236"/>
      <c r="H127" s="236"/>
      <c r="I127" s="236"/>
      <c r="J127" s="236"/>
      <c r="K127" s="236"/>
      <c r="L127" s="236"/>
      <c r="M127" s="236"/>
      <c r="N127" s="237"/>
    </row>
    <row r="129" spans="2:17" ht="76.5" customHeight="1" x14ac:dyDescent="0.25">
      <c r="B129" s="55" t="s">
        <v>0</v>
      </c>
      <c r="C129" s="55" t="s">
        <v>39</v>
      </c>
      <c r="D129" s="55" t="s">
        <v>40</v>
      </c>
      <c r="E129" s="55" t="s">
        <v>116</v>
      </c>
      <c r="F129" s="55" t="s">
        <v>118</v>
      </c>
      <c r="G129" s="55" t="s">
        <v>119</v>
      </c>
      <c r="H129" s="55" t="s">
        <v>120</v>
      </c>
      <c r="I129" s="55" t="s">
        <v>117</v>
      </c>
      <c r="J129" s="209" t="s">
        <v>121</v>
      </c>
      <c r="K129" s="210"/>
      <c r="L129" s="211"/>
      <c r="M129" s="55" t="s">
        <v>122</v>
      </c>
      <c r="N129" s="55" t="s">
        <v>41</v>
      </c>
      <c r="O129" s="55" t="s">
        <v>42</v>
      </c>
      <c r="P129" s="209" t="s">
        <v>3</v>
      </c>
      <c r="Q129" s="211"/>
    </row>
    <row r="130" spans="2:17" ht="60.75" customHeight="1" x14ac:dyDescent="0.25">
      <c r="B130" s="158" t="s">
        <v>130</v>
      </c>
      <c r="C130" s="161">
        <f>(576+80)/1000</f>
        <v>0.65600000000000003</v>
      </c>
      <c r="D130" s="3" t="s">
        <v>184</v>
      </c>
      <c r="E130" s="3">
        <v>36750266</v>
      </c>
      <c r="F130" s="3" t="s">
        <v>185</v>
      </c>
      <c r="G130" s="3" t="s">
        <v>186</v>
      </c>
      <c r="H130" s="163">
        <v>36287</v>
      </c>
      <c r="I130" s="5" t="s">
        <v>138</v>
      </c>
      <c r="J130" s="1" t="s">
        <v>187</v>
      </c>
      <c r="K130" s="97" t="s">
        <v>188</v>
      </c>
      <c r="L130" s="96" t="s">
        <v>189</v>
      </c>
      <c r="M130" s="120" t="s">
        <v>137</v>
      </c>
      <c r="N130" s="120" t="s">
        <v>137</v>
      </c>
      <c r="O130" s="120" t="s">
        <v>137</v>
      </c>
      <c r="P130" s="208"/>
      <c r="Q130" s="208"/>
    </row>
    <row r="131" spans="2:17" ht="60.75" customHeight="1" x14ac:dyDescent="0.25">
      <c r="B131" s="158" t="s">
        <v>130</v>
      </c>
      <c r="C131" s="161">
        <f>(576+80)/1000</f>
        <v>0.65600000000000003</v>
      </c>
      <c r="D131" s="3" t="s">
        <v>190</v>
      </c>
      <c r="E131" s="3">
        <v>59818679</v>
      </c>
      <c r="F131" s="3" t="s">
        <v>191</v>
      </c>
      <c r="G131" s="3" t="s">
        <v>192</v>
      </c>
      <c r="H131" s="163">
        <v>37001</v>
      </c>
      <c r="I131" s="5" t="s">
        <v>138</v>
      </c>
      <c r="J131" s="1" t="s">
        <v>187</v>
      </c>
      <c r="K131" s="97" t="s">
        <v>233</v>
      </c>
      <c r="L131" s="96" t="s">
        <v>189</v>
      </c>
      <c r="M131" s="120" t="s">
        <v>137</v>
      </c>
      <c r="N131" s="120" t="s">
        <v>137</v>
      </c>
      <c r="O131" s="120" t="s">
        <v>137</v>
      </c>
      <c r="P131" s="159"/>
      <c r="Q131" s="159"/>
    </row>
    <row r="132" spans="2:17" ht="60.75" customHeight="1" x14ac:dyDescent="0.25">
      <c r="B132" s="158" t="s">
        <v>131</v>
      </c>
      <c r="C132" s="161">
        <f>(576+80)/1000</f>
        <v>0.65600000000000003</v>
      </c>
      <c r="D132" s="3" t="s">
        <v>194</v>
      </c>
      <c r="E132" s="3">
        <v>12987926</v>
      </c>
      <c r="F132" s="3" t="s">
        <v>195</v>
      </c>
      <c r="G132" s="3" t="s">
        <v>196</v>
      </c>
      <c r="H132" s="163">
        <v>33354</v>
      </c>
      <c r="I132" s="5" t="s">
        <v>138</v>
      </c>
      <c r="J132" s="1" t="s">
        <v>187</v>
      </c>
      <c r="K132" s="97" t="s">
        <v>193</v>
      </c>
      <c r="L132" s="96" t="s">
        <v>197</v>
      </c>
      <c r="M132" s="120" t="s">
        <v>137</v>
      </c>
      <c r="N132" s="120" t="s">
        <v>138</v>
      </c>
      <c r="O132" s="120" t="s">
        <v>137</v>
      </c>
      <c r="P132" s="159" t="s">
        <v>234</v>
      </c>
      <c r="Q132" s="159"/>
    </row>
    <row r="133" spans="2:17" ht="33.6" customHeight="1" x14ac:dyDescent="0.25">
      <c r="B133" s="158" t="s">
        <v>132</v>
      </c>
      <c r="C133" s="158"/>
      <c r="D133" s="3"/>
      <c r="E133" s="3"/>
      <c r="F133" s="3"/>
      <c r="G133" s="3"/>
      <c r="H133" s="3"/>
      <c r="I133" s="5"/>
      <c r="J133" s="1"/>
      <c r="K133" s="96"/>
      <c r="L133" s="96"/>
      <c r="M133" s="120"/>
      <c r="N133" s="120"/>
      <c r="O133" s="120"/>
      <c r="P133" s="208"/>
      <c r="Q133" s="208"/>
    </row>
    <row r="136" spans="2:17" ht="15.75" thickBot="1" x14ac:dyDescent="0.3"/>
    <row r="137" spans="2:17" ht="54" customHeight="1" x14ac:dyDescent="0.25">
      <c r="B137" s="74" t="s">
        <v>33</v>
      </c>
      <c r="C137" s="74" t="s">
        <v>49</v>
      </c>
      <c r="D137" s="55" t="s">
        <v>50</v>
      </c>
      <c r="E137" s="74" t="s">
        <v>51</v>
      </c>
      <c r="F137" s="76" t="s">
        <v>56</v>
      </c>
      <c r="G137" s="93"/>
    </row>
    <row r="138" spans="2:17" ht="120.75" customHeight="1" x14ac:dyDescent="0.2">
      <c r="B138" s="229" t="s">
        <v>53</v>
      </c>
      <c r="C138" s="6" t="s">
        <v>127</v>
      </c>
      <c r="D138" s="70">
        <v>25</v>
      </c>
      <c r="E138" s="56">
        <v>25</v>
      </c>
      <c r="F138" s="230">
        <f>+E138+E139+E140</f>
        <v>25</v>
      </c>
      <c r="G138" s="94"/>
    </row>
    <row r="139" spans="2:17" ht="76.150000000000006" customHeight="1" x14ac:dyDescent="0.2">
      <c r="B139" s="229"/>
      <c r="C139" s="6" t="s">
        <v>128</v>
      </c>
      <c r="D139" s="73">
        <v>25</v>
      </c>
      <c r="E139" s="56">
        <v>0</v>
      </c>
      <c r="F139" s="231"/>
      <c r="G139" s="94"/>
    </row>
    <row r="140" spans="2:17" ht="69" customHeight="1" x14ac:dyDescent="0.2">
      <c r="B140" s="229"/>
      <c r="C140" s="6" t="s">
        <v>129</v>
      </c>
      <c r="D140" s="70">
        <v>10</v>
      </c>
      <c r="E140" s="56">
        <v>0</v>
      </c>
      <c r="F140" s="232"/>
      <c r="G140" s="94"/>
    </row>
    <row r="141" spans="2:17" x14ac:dyDescent="0.25">
      <c r="C141"/>
    </row>
    <row r="144" spans="2:17" x14ac:dyDescent="0.25">
      <c r="B144" s="65" t="s">
        <v>57</v>
      </c>
    </row>
    <row r="147" spans="2:5" x14ac:dyDescent="0.25">
      <c r="B147" s="77" t="s">
        <v>33</v>
      </c>
      <c r="C147" s="77" t="s">
        <v>58</v>
      </c>
      <c r="D147" s="74" t="s">
        <v>51</v>
      </c>
      <c r="E147" s="74" t="s">
        <v>16</v>
      </c>
    </row>
    <row r="148" spans="2:5" ht="28.5" x14ac:dyDescent="0.25">
      <c r="B148" s="2" t="s">
        <v>59</v>
      </c>
      <c r="C148" s="7">
        <v>40</v>
      </c>
      <c r="D148" s="70">
        <f>+E122</f>
        <v>0</v>
      </c>
      <c r="E148" s="233">
        <f>+D148+D149</f>
        <v>25</v>
      </c>
    </row>
    <row r="149" spans="2:5" ht="42.75" x14ac:dyDescent="0.25">
      <c r="B149" s="2" t="s">
        <v>60</v>
      </c>
      <c r="C149" s="7">
        <v>60</v>
      </c>
      <c r="D149" s="70">
        <f>+F138</f>
        <v>25</v>
      </c>
      <c r="E149" s="234"/>
    </row>
  </sheetData>
  <mergeCells count="42">
    <mergeCell ref="O69:P69"/>
    <mergeCell ref="B138:B140"/>
    <mergeCell ref="F138:F140"/>
    <mergeCell ref="E148:E149"/>
    <mergeCell ref="B2:P2"/>
    <mergeCell ref="B101:P101"/>
    <mergeCell ref="B127:N127"/>
    <mergeCell ref="E122:E124"/>
    <mergeCell ref="B94:N94"/>
    <mergeCell ref="D97:E97"/>
    <mergeCell ref="D98:E98"/>
    <mergeCell ref="B104:N104"/>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P133:Q133"/>
    <mergeCell ref="J129:L129"/>
    <mergeCell ref="P129:Q129"/>
    <mergeCell ref="J86:L86"/>
    <mergeCell ref="P87:Q87"/>
    <mergeCell ref="P130:Q130"/>
  </mergeCells>
  <dataValidations count="2">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topLeftCell="A23" workbookViewId="0">
      <selection activeCell="G16" sqref="G16"/>
    </sheetView>
  </sheetViews>
  <sheetFormatPr baseColWidth="10" defaultRowHeight="15.75" x14ac:dyDescent="0.25"/>
  <cols>
    <col min="1" max="1" width="24.85546875" style="148" customWidth="1"/>
    <col min="2" max="2" width="55.5703125" style="148" customWidth="1"/>
    <col min="3" max="3" width="41.28515625" style="148" customWidth="1"/>
    <col min="4" max="4" width="29.42578125" style="148" customWidth="1"/>
    <col min="5" max="5" width="29.140625" style="148" customWidth="1"/>
    <col min="6" max="16384" width="11.42578125" style="103"/>
  </cols>
  <sheetData>
    <row r="1" spans="1:5" x14ac:dyDescent="0.25">
      <c r="A1" s="246" t="s">
        <v>91</v>
      </c>
      <c r="B1" s="247"/>
      <c r="C1" s="247"/>
      <c r="D1" s="247"/>
      <c r="E1" s="126"/>
    </row>
    <row r="2" spans="1:5" ht="27.75" customHeight="1" x14ac:dyDescent="0.25">
      <c r="A2" s="127"/>
      <c r="B2" s="248" t="s">
        <v>77</v>
      </c>
      <c r="C2" s="248"/>
      <c r="D2" s="248"/>
      <c r="E2" s="128"/>
    </row>
    <row r="3" spans="1:5" ht="21" customHeight="1" x14ac:dyDescent="0.25">
      <c r="A3" s="129"/>
      <c r="B3" s="248" t="s">
        <v>151</v>
      </c>
      <c r="C3" s="248"/>
      <c r="D3" s="248"/>
      <c r="E3" s="130"/>
    </row>
    <row r="4" spans="1:5" thickBot="1" x14ac:dyDescent="0.3">
      <c r="A4" s="131"/>
      <c r="B4" s="132"/>
      <c r="C4" s="132"/>
      <c r="D4" s="132"/>
      <c r="E4" s="133"/>
    </row>
    <row r="5" spans="1:5" ht="26.25" customHeight="1" thickBot="1" x14ac:dyDescent="0.3">
      <c r="A5" s="131"/>
      <c r="B5" s="134" t="s">
        <v>78</v>
      </c>
      <c r="C5" s="249" t="s">
        <v>198</v>
      </c>
      <c r="D5" s="249"/>
      <c r="E5" s="173" t="s">
        <v>3</v>
      </c>
    </row>
    <row r="6" spans="1:5" ht="27.75" customHeight="1" thickBot="1" x14ac:dyDescent="0.3">
      <c r="A6" s="131"/>
      <c r="B6" s="154" t="s">
        <v>79</v>
      </c>
      <c r="C6" s="250" t="s">
        <v>199</v>
      </c>
      <c r="D6" s="250"/>
      <c r="E6" s="174" t="s">
        <v>219</v>
      </c>
    </row>
    <row r="7" spans="1:5" ht="29.25" customHeight="1" thickBot="1" x14ac:dyDescent="0.3">
      <c r="A7" s="131"/>
      <c r="B7" s="154" t="s">
        <v>152</v>
      </c>
      <c r="C7" s="245" t="s">
        <v>153</v>
      </c>
      <c r="D7" s="245"/>
      <c r="E7" s="174"/>
    </row>
    <row r="8" spans="1:5" ht="16.5" thickBot="1" x14ac:dyDescent="0.3">
      <c r="A8" s="131"/>
      <c r="B8" s="155">
        <v>1</v>
      </c>
      <c r="C8" s="242">
        <v>1898582560</v>
      </c>
      <c r="D8" s="242"/>
      <c r="E8" s="174" t="s">
        <v>220</v>
      </c>
    </row>
    <row r="9" spans="1:5" ht="23.25" customHeight="1" thickBot="1" x14ac:dyDescent="0.3">
      <c r="A9" s="131"/>
      <c r="B9" s="155">
        <v>2</v>
      </c>
      <c r="C9" s="242">
        <v>2283615360</v>
      </c>
      <c r="D9" s="242"/>
      <c r="E9" s="174"/>
    </row>
    <row r="10" spans="1:5" ht="26.25" customHeight="1" thickBot="1" x14ac:dyDescent="0.3">
      <c r="A10" s="131"/>
      <c r="B10" s="155" t="s">
        <v>154</v>
      </c>
      <c r="C10" s="242"/>
      <c r="D10" s="242"/>
      <c r="E10" s="174"/>
    </row>
    <row r="11" spans="1:5" ht="21.75" customHeight="1" thickBot="1" x14ac:dyDescent="0.3">
      <c r="A11" s="131"/>
      <c r="B11" s="155" t="s">
        <v>154</v>
      </c>
      <c r="C11" s="242"/>
      <c r="D11" s="242"/>
      <c r="E11" s="174"/>
    </row>
    <row r="12" spans="1:5" ht="32.25" thickBot="1" x14ac:dyDescent="0.3">
      <c r="A12" s="131"/>
      <c r="B12" s="156" t="s">
        <v>155</v>
      </c>
      <c r="C12" s="242">
        <f>SUM(C8:D11)</f>
        <v>4182197920</v>
      </c>
      <c r="D12" s="242"/>
      <c r="E12" s="174"/>
    </row>
    <row r="13" spans="1:5" ht="26.25" customHeight="1" thickBot="1" x14ac:dyDescent="0.3">
      <c r="A13" s="131"/>
      <c r="B13" s="156" t="s">
        <v>156</v>
      </c>
      <c r="C13" s="242">
        <f>+C12/616000</f>
        <v>6789.2823376623373</v>
      </c>
      <c r="D13" s="242"/>
      <c r="E13" s="174" t="s">
        <v>221</v>
      </c>
    </row>
    <row r="14" spans="1:5" ht="24.75" customHeight="1" x14ac:dyDescent="0.25">
      <c r="A14" s="131"/>
      <c r="B14" s="132"/>
      <c r="C14" s="136"/>
      <c r="D14" s="168"/>
      <c r="E14" s="174"/>
    </row>
    <row r="15" spans="1:5" ht="28.5" customHeight="1" thickBot="1" x14ac:dyDescent="0.3">
      <c r="A15" s="131"/>
      <c r="B15" s="132" t="s">
        <v>157</v>
      </c>
      <c r="C15" s="136"/>
      <c r="D15" s="168"/>
      <c r="E15" s="174"/>
    </row>
    <row r="16" spans="1:5" ht="27" customHeight="1" x14ac:dyDescent="0.25">
      <c r="A16" s="131"/>
      <c r="B16" s="137" t="s">
        <v>80</v>
      </c>
      <c r="C16" s="165">
        <v>7300000</v>
      </c>
      <c r="D16" s="169"/>
      <c r="E16" s="174" t="s">
        <v>201</v>
      </c>
    </row>
    <row r="17" spans="1:6" ht="28.5" customHeight="1" x14ac:dyDescent="0.25">
      <c r="A17" s="131"/>
      <c r="B17" s="131" t="s">
        <v>81</v>
      </c>
      <c r="C17" s="166">
        <v>30300000</v>
      </c>
      <c r="D17" s="170"/>
      <c r="E17" s="174" t="s">
        <v>202</v>
      </c>
    </row>
    <row r="18" spans="1:6" ht="15" x14ac:dyDescent="0.25">
      <c r="A18" s="131"/>
      <c r="B18" s="131" t="s">
        <v>82</v>
      </c>
      <c r="C18" s="138">
        <v>0</v>
      </c>
      <c r="D18" s="170"/>
      <c r="E18" s="174" t="s">
        <v>203</v>
      </c>
    </row>
    <row r="19" spans="1:6" ht="27" customHeight="1" thickBot="1" x14ac:dyDescent="0.3">
      <c r="A19" s="131"/>
      <c r="B19" s="139" t="s">
        <v>83</v>
      </c>
      <c r="C19" s="140">
        <v>0</v>
      </c>
      <c r="D19" s="171"/>
      <c r="E19" s="174" t="s">
        <v>204</v>
      </c>
    </row>
    <row r="20" spans="1:6" ht="27" customHeight="1" thickBot="1" x14ac:dyDescent="0.3">
      <c r="A20" s="131"/>
      <c r="B20" s="243" t="s">
        <v>84</v>
      </c>
      <c r="C20" s="244"/>
      <c r="D20" s="244"/>
      <c r="E20" s="174"/>
    </row>
    <row r="21" spans="1:6" ht="16.5" thickBot="1" x14ac:dyDescent="0.3">
      <c r="A21" s="131"/>
      <c r="B21" s="243" t="s">
        <v>85</v>
      </c>
      <c r="C21" s="244"/>
      <c r="D21" s="244"/>
      <c r="E21" s="174"/>
    </row>
    <row r="22" spans="1:6" x14ac:dyDescent="0.25">
      <c r="A22" s="131"/>
      <c r="B22" s="142" t="s">
        <v>158</v>
      </c>
      <c r="C22" s="143" t="e">
        <f>+C16/C18</f>
        <v>#DIV/0!</v>
      </c>
      <c r="D22" s="168" t="s">
        <v>69</v>
      </c>
      <c r="E22" s="174"/>
    </row>
    <row r="23" spans="1:6" ht="16.5" thickBot="1" x14ac:dyDescent="0.3">
      <c r="A23" s="131"/>
      <c r="B23" s="135" t="s">
        <v>86</v>
      </c>
      <c r="C23" s="167">
        <f>+C19/C17</f>
        <v>0</v>
      </c>
      <c r="D23" s="172" t="s">
        <v>69</v>
      </c>
      <c r="E23" s="175"/>
    </row>
    <row r="24" spans="1:6" ht="16.5" thickBot="1" x14ac:dyDescent="0.3">
      <c r="A24" s="131"/>
      <c r="B24" s="144"/>
      <c r="C24" s="145"/>
      <c r="D24" s="132"/>
      <c r="E24" s="146"/>
    </row>
    <row r="25" spans="1:6" x14ac:dyDescent="0.25">
      <c r="A25" s="254"/>
      <c r="B25" s="255" t="s">
        <v>87</v>
      </c>
      <c r="C25" s="257" t="s">
        <v>200</v>
      </c>
      <c r="D25" s="258"/>
      <c r="E25" s="259"/>
      <c r="F25" s="251"/>
    </row>
    <row r="26" spans="1:6" ht="16.5" thickBot="1" x14ac:dyDescent="0.3">
      <c r="A26" s="254"/>
      <c r="B26" s="256"/>
      <c r="C26" s="252" t="s">
        <v>88</v>
      </c>
      <c r="D26" s="253"/>
      <c r="E26" s="259"/>
      <c r="F26" s="251"/>
    </row>
    <row r="27" spans="1:6" thickBot="1" x14ac:dyDescent="0.3">
      <c r="A27" s="139"/>
      <c r="B27" s="147"/>
      <c r="C27" s="147"/>
      <c r="D27" s="147"/>
      <c r="E27" s="141"/>
      <c r="F27" s="125"/>
    </row>
    <row r="28" spans="1:6" x14ac:dyDescent="0.25">
      <c r="B28" s="149" t="s">
        <v>159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scale="4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 1</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2014-12-03T20:51:51Z</cp:lastPrinted>
  <dcterms:created xsi:type="dcterms:W3CDTF">2014-10-22T15:49:24Z</dcterms:created>
  <dcterms:modified xsi:type="dcterms:W3CDTF">2014-12-05T01:18:21Z</dcterms:modified>
</cp:coreProperties>
</file>