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28_FUNDACION PROINCO\"/>
    </mc:Choice>
  </mc:AlternateContent>
  <bookViews>
    <workbookView xWindow="0" yWindow="0" windowWidth="20490" windowHeight="7755" tabRatio="598" activeTab="3"/>
  </bookViews>
  <sheets>
    <sheet name="JURIDICA" sheetId="1" r:id="rId1"/>
    <sheet name="TECNICA 3" sheetId="2" r:id="rId2"/>
    <sheet name="TECNICA 39" sheetId="4" r:id="rId3"/>
    <sheet name="TECNICA 42" sheetId="5" r:id="rId4"/>
    <sheet name="FINANCIERA" sheetId="3" r:id="rId5"/>
  </sheets>
  <definedNames>
    <definedName name="Z_0104F062_C069_4C95_8A43_F9465639595C_.wvu.Cols" localSheetId="1" hidden="1">'TECNICA 3'!$IU:$IU,'TECNICA 3'!$SQ:$SQ,'TECNICA 3'!$ACM:$ACM,'TECNICA 3'!$AMI:$AMI,'TECNICA 3'!$AWE:$AWE,'TECNICA 3'!$BGA:$BGA,'TECNICA 3'!$BPW:$BPW,'TECNICA 3'!$BZS:$BZS,'TECNICA 3'!$CJO:$CJO,'TECNICA 3'!$CTK:$CTK,'TECNICA 3'!$DDG:$DDG,'TECNICA 3'!$DNC:$DNC,'TECNICA 3'!$DWY:$DWY,'TECNICA 3'!$EGU:$EGU,'TECNICA 3'!$EQQ:$EQQ,'TECNICA 3'!$FAM:$FAM,'TECNICA 3'!$FKI:$FKI,'TECNICA 3'!$FUE:$FUE,'TECNICA 3'!$GEA:$GEA,'TECNICA 3'!$GNW:$GNW,'TECNICA 3'!$GXS:$GXS,'TECNICA 3'!$HHO:$HHO,'TECNICA 3'!$HRK:$HRK,'TECNICA 3'!$IBG:$IBG,'TECNICA 3'!$ILC:$ILC,'TECNICA 3'!$IUY:$IUY,'TECNICA 3'!$JEU:$JEU,'TECNICA 3'!$JOQ:$JOQ,'TECNICA 3'!$JYM:$JYM,'TECNICA 3'!$KII:$KII,'TECNICA 3'!$KSE:$KSE,'TECNICA 3'!$LCA:$LCA,'TECNICA 3'!$LLW:$LLW,'TECNICA 3'!$LVS:$LVS,'TECNICA 3'!$MFO:$MFO,'TECNICA 3'!$MPK:$MPK,'TECNICA 3'!$MZG:$MZG,'TECNICA 3'!$NJC:$NJC,'TECNICA 3'!$NSY:$NSY,'TECNICA 3'!$OCU:$OCU,'TECNICA 3'!$OMQ:$OMQ,'TECNICA 3'!$OWM:$OWM,'TECNICA 3'!$PGI:$PGI,'TECNICA 3'!$PQE:$PQE,'TECNICA 3'!$QAA:$QAA,'TECNICA 3'!$QJW:$QJW,'TECNICA 3'!$QTS:$QTS,'TECNICA 3'!$RDO:$RDO,'TECNICA 3'!$RNK:$RNK,'TECNICA 3'!$RXG:$RXG,'TECNICA 3'!$SHC:$SHC,'TECNICA 3'!$SQY:$SQY,'TECNICA 3'!$TAU:$TAU,'TECNICA 3'!$TKQ:$TKQ,'TECNICA 3'!$TUM:$TUM,'TECNICA 3'!$UEI:$UEI,'TECNICA 3'!$UOE:$UOE,'TECNICA 3'!$UYA:$UYA,'TECNICA 3'!$VHW:$VHW,'TECNICA 3'!$VRS:$VRS,'TECNICA 3'!$WBO:$WBO,'TECNICA 3'!$WLK:$WLK,'TECNICA 3'!$WVG:$WVG</definedName>
    <definedName name="Z_0104F062_C069_4C95_8A43_F9465639595C_.wvu.Cols" localSheetId="2" hidden="1">'TECNICA 39'!$IU:$IU,'TECNICA 39'!$SQ:$SQ,'TECNICA 39'!$ACM:$ACM,'TECNICA 39'!$AMI:$AMI,'TECNICA 39'!$AWE:$AWE,'TECNICA 39'!$BGA:$BGA,'TECNICA 39'!$BPW:$BPW,'TECNICA 39'!$BZS:$BZS,'TECNICA 39'!$CJO:$CJO,'TECNICA 39'!$CTK:$CTK,'TECNICA 39'!$DDG:$DDG,'TECNICA 39'!$DNC:$DNC,'TECNICA 39'!$DWY:$DWY,'TECNICA 39'!$EGU:$EGU,'TECNICA 39'!$EQQ:$EQQ,'TECNICA 39'!$FAM:$FAM,'TECNICA 39'!$FKI:$FKI,'TECNICA 39'!$FUE:$FUE,'TECNICA 39'!$GEA:$GEA,'TECNICA 39'!$GNW:$GNW,'TECNICA 39'!$GXS:$GXS,'TECNICA 39'!$HHO:$HHO,'TECNICA 39'!$HRK:$HRK,'TECNICA 39'!$IBG:$IBG,'TECNICA 39'!$ILC:$ILC,'TECNICA 39'!$IUY:$IUY,'TECNICA 39'!$JEU:$JEU,'TECNICA 39'!$JOQ:$JOQ,'TECNICA 39'!$JYM:$JYM,'TECNICA 39'!$KII:$KII,'TECNICA 39'!$KSE:$KSE,'TECNICA 39'!$LCA:$LCA,'TECNICA 39'!$LLW:$LLW,'TECNICA 39'!$LVS:$LVS,'TECNICA 39'!$MFO:$MFO,'TECNICA 39'!$MPK:$MPK,'TECNICA 39'!$MZG:$MZG,'TECNICA 39'!$NJC:$NJC,'TECNICA 39'!$NSY:$NSY,'TECNICA 39'!$OCU:$OCU,'TECNICA 39'!$OMQ:$OMQ,'TECNICA 39'!$OWM:$OWM,'TECNICA 39'!$PGI:$PGI,'TECNICA 39'!$PQE:$PQE,'TECNICA 39'!$QAA:$QAA,'TECNICA 39'!$QJW:$QJW,'TECNICA 39'!$QTS:$QTS,'TECNICA 39'!$RDO:$RDO,'TECNICA 39'!$RNK:$RNK,'TECNICA 39'!$RXG:$RXG,'TECNICA 39'!$SHC:$SHC,'TECNICA 39'!$SQY:$SQY,'TECNICA 39'!$TAU:$TAU,'TECNICA 39'!$TKQ:$TKQ,'TECNICA 39'!$TUM:$TUM,'TECNICA 39'!$UEI:$UEI,'TECNICA 39'!$UOE:$UOE,'TECNICA 39'!$UYA:$UYA,'TECNICA 39'!$VHW:$VHW,'TECNICA 39'!$VRS:$VRS,'TECNICA 39'!$WBO:$WBO,'TECNICA 39'!$WLK:$WLK,'TECNICA 39'!$WVG:$WVG</definedName>
    <definedName name="Z_0104F062_C069_4C95_8A43_F9465639595C_.wvu.Cols" localSheetId="3" hidden="1">'TECNICA 42'!$IU:$IU,'TECNICA 42'!$SQ:$SQ,'TECNICA 42'!$ACM:$ACM,'TECNICA 42'!$AMI:$AMI,'TECNICA 42'!$AWE:$AWE,'TECNICA 42'!$BGA:$BGA,'TECNICA 42'!$BPW:$BPW,'TECNICA 42'!$BZS:$BZS,'TECNICA 42'!$CJO:$CJO,'TECNICA 42'!$CTK:$CTK,'TECNICA 42'!$DDG:$DDG,'TECNICA 42'!$DNC:$DNC,'TECNICA 42'!$DWY:$DWY,'TECNICA 42'!$EGU:$EGU,'TECNICA 42'!$EQQ:$EQQ,'TECNICA 42'!$FAM:$FAM,'TECNICA 42'!$FKI:$FKI,'TECNICA 42'!$FUE:$FUE,'TECNICA 42'!$GEA:$GEA,'TECNICA 42'!$GNW:$GNW,'TECNICA 42'!$GXS:$GXS,'TECNICA 42'!$HHO:$HHO,'TECNICA 42'!$HRK:$HRK,'TECNICA 42'!$IBG:$IBG,'TECNICA 42'!$ILC:$ILC,'TECNICA 42'!$IUY:$IUY,'TECNICA 42'!$JEU:$JEU,'TECNICA 42'!$JOQ:$JOQ,'TECNICA 42'!$JYM:$JYM,'TECNICA 42'!$KII:$KII,'TECNICA 42'!$KSE:$KSE,'TECNICA 42'!$LCA:$LCA,'TECNICA 42'!$LLW:$LLW,'TECNICA 42'!$LVS:$LVS,'TECNICA 42'!$MFO:$MFO,'TECNICA 42'!$MPK:$MPK,'TECNICA 42'!$MZG:$MZG,'TECNICA 42'!$NJC:$NJC,'TECNICA 42'!$NSY:$NSY,'TECNICA 42'!$OCU:$OCU,'TECNICA 42'!$OMQ:$OMQ,'TECNICA 42'!$OWM:$OWM,'TECNICA 42'!$PGI:$PGI,'TECNICA 42'!$PQE:$PQE,'TECNICA 42'!$QAA:$QAA,'TECNICA 42'!$QJW:$QJW,'TECNICA 42'!$QTS:$QTS,'TECNICA 42'!$RDO:$RDO,'TECNICA 42'!$RNK:$RNK,'TECNICA 42'!$RXG:$RXG,'TECNICA 42'!$SHC:$SHC,'TECNICA 42'!$SQY:$SQY,'TECNICA 42'!$TAU:$TAU,'TECNICA 42'!$TKQ:$TKQ,'TECNICA 42'!$TUM:$TUM,'TECNICA 42'!$UEI:$UEI,'TECNICA 42'!$UOE:$UOE,'TECNICA 42'!$UYA:$UYA,'TECNICA 42'!$VHW:$VHW,'TECNICA 42'!$VRS:$VRS,'TECNICA 42'!$WBO:$WBO,'TECNICA 42'!$WLK:$WLK,'TECNICA 42'!$WVG:$WVG</definedName>
    <definedName name="Z_6B35BDF8_CA14_4B68_A161_D757B547CC7B_.wvu.Cols" localSheetId="1" hidden="1">'TECNICA 3'!$IU:$IU,'TECNICA 3'!$SQ:$SQ,'TECNICA 3'!$ACM:$ACM,'TECNICA 3'!$AMI:$AMI,'TECNICA 3'!$AWE:$AWE,'TECNICA 3'!$BGA:$BGA,'TECNICA 3'!$BPW:$BPW,'TECNICA 3'!$BZS:$BZS,'TECNICA 3'!$CJO:$CJO,'TECNICA 3'!$CTK:$CTK,'TECNICA 3'!$DDG:$DDG,'TECNICA 3'!$DNC:$DNC,'TECNICA 3'!$DWY:$DWY,'TECNICA 3'!$EGU:$EGU,'TECNICA 3'!$EQQ:$EQQ,'TECNICA 3'!$FAM:$FAM,'TECNICA 3'!$FKI:$FKI,'TECNICA 3'!$FUE:$FUE,'TECNICA 3'!$GEA:$GEA,'TECNICA 3'!$GNW:$GNW,'TECNICA 3'!$GXS:$GXS,'TECNICA 3'!$HHO:$HHO,'TECNICA 3'!$HRK:$HRK,'TECNICA 3'!$IBG:$IBG,'TECNICA 3'!$ILC:$ILC,'TECNICA 3'!$IUY:$IUY,'TECNICA 3'!$JEU:$JEU,'TECNICA 3'!$JOQ:$JOQ,'TECNICA 3'!$JYM:$JYM,'TECNICA 3'!$KII:$KII,'TECNICA 3'!$KSE:$KSE,'TECNICA 3'!$LCA:$LCA,'TECNICA 3'!$LLW:$LLW,'TECNICA 3'!$LVS:$LVS,'TECNICA 3'!$MFO:$MFO,'TECNICA 3'!$MPK:$MPK,'TECNICA 3'!$MZG:$MZG,'TECNICA 3'!$NJC:$NJC,'TECNICA 3'!$NSY:$NSY,'TECNICA 3'!$OCU:$OCU,'TECNICA 3'!$OMQ:$OMQ,'TECNICA 3'!$OWM:$OWM,'TECNICA 3'!$PGI:$PGI,'TECNICA 3'!$PQE:$PQE,'TECNICA 3'!$QAA:$QAA,'TECNICA 3'!$QJW:$QJW,'TECNICA 3'!$QTS:$QTS,'TECNICA 3'!$RDO:$RDO,'TECNICA 3'!$RNK:$RNK,'TECNICA 3'!$RXG:$RXG,'TECNICA 3'!$SHC:$SHC,'TECNICA 3'!$SQY:$SQY,'TECNICA 3'!$TAU:$TAU,'TECNICA 3'!$TKQ:$TKQ,'TECNICA 3'!$TUM:$TUM,'TECNICA 3'!$UEI:$UEI,'TECNICA 3'!$UOE:$UOE,'TECNICA 3'!$UYA:$UYA,'TECNICA 3'!$VHW:$VHW,'TECNICA 3'!$VRS:$VRS,'TECNICA 3'!$WBO:$WBO,'TECNICA 3'!$WLK:$WLK,'TECNICA 3'!$WVG:$WVG</definedName>
    <definedName name="Z_6B35BDF8_CA14_4B68_A161_D757B547CC7B_.wvu.Cols" localSheetId="2" hidden="1">'TECNICA 39'!$IU:$IU,'TECNICA 39'!$SQ:$SQ,'TECNICA 39'!$ACM:$ACM,'TECNICA 39'!$AMI:$AMI,'TECNICA 39'!$AWE:$AWE,'TECNICA 39'!$BGA:$BGA,'TECNICA 39'!$BPW:$BPW,'TECNICA 39'!$BZS:$BZS,'TECNICA 39'!$CJO:$CJO,'TECNICA 39'!$CTK:$CTK,'TECNICA 39'!$DDG:$DDG,'TECNICA 39'!$DNC:$DNC,'TECNICA 39'!$DWY:$DWY,'TECNICA 39'!$EGU:$EGU,'TECNICA 39'!$EQQ:$EQQ,'TECNICA 39'!$FAM:$FAM,'TECNICA 39'!$FKI:$FKI,'TECNICA 39'!$FUE:$FUE,'TECNICA 39'!$GEA:$GEA,'TECNICA 39'!$GNW:$GNW,'TECNICA 39'!$GXS:$GXS,'TECNICA 39'!$HHO:$HHO,'TECNICA 39'!$HRK:$HRK,'TECNICA 39'!$IBG:$IBG,'TECNICA 39'!$ILC:$ILC,'TECNICA 39'!$IUY:$IUY,'TECNICA 39'!$JEU:$JEU,'TECNICA 39'!$JOQ:$JOQ,'TECNICA 39'!$JYM:$JYM,'TECNICA 39'!$KII:$KII,'TECNICA 39'!$KSE:$KSE,'TECNICA 39'!$LCA:$LCA,'TECNICA 39'!$LLW:$LLW,'TECNICA 39'!$LVS:$LVS,'TECNICA 39'!$MFO:$MFO,'TECNICA 39'!$MPK:$MPK,'TECNICA 39'!$MZG:$MZG,'TECNICA 39'!$NJC:$NJC,'TECNICA 39'!$NSY:$NSY,'TECNICA 39'!$OCU:$OCU,'TECNICA 39'!$OMQ:$OMQ,'TECNICA 39'!$OWM:$OWM,'TECNICA 39'!$PGI:$PGI,'TECNICA 39'!$PQE:$PQE,'TECNICA 39'!$QAA:$QAA,'TECNICA 39'!$QJW:$QJW,'TECNICA 39'!$QTS:$QTS,'TECNICA 39'!$RDO:$RDO,'TECNICA 39'!$RNK:$RNK,'TECNICA 39'!$RXG:$RXG,'TECNICA 39'!$SHC:$SHC,'TECNICA 39'!$SQY:$SQY,'TECNICA 39'!$TAU:$TAU,'TECNICA 39'!$TKQ:$TKQ,'TECNICA 39'!$TUM:$TUM,'TECNICA 39'!$UEI:$UEI,'TECNICA 39'!$UOE:$UOE,'TECNICA 39'!$UYA:$UYA,'TECNICA 39'!$VHW:$VHW,'TECNICA 39'!$VRS:$VRS,'TECNICA 39'!$WBO:$WBO,'TECNICA 39'!$WLK:$WLK,'TECNICA 39'!$WVG:$WVG</definedName>
    <definedName name="Z_6B35BDF8_CA14_4B68_A161_D757B547CC7B_.wvu.Cols" localSheetId="3" hidden="1">'TECNICA 42'!$IU:$IU,'TECNICA 42'!$SQ:$SQ,'TECNICA 42'!$ACM:$ACM,'TECNICA 42'!$AMI:$AMI,'TECNICA 42'!$AWE:$AWE,'TECNICA 42'!$BGA:$BGA,'TECNICA 42'!$BPW:$BPW,'TECNICA 42'!$BZS:$BZS,'TECNICA 42'!$CJO:$CJO,'TECNICA 42'!$CTK:$CTK,'TECNICA 42'!$DDG:$DDG,'TECNICA 42'!$DNC:$DNC,'TECNICA 42'!$DWY:$DWY,'TECNICA 42'!$EGU:$EGU,'TECNICA 42'!$EQQ:$EQQ,'TECNICA 42'!$FAM:$FAM,'TECNICA 42'!$FKI:$FKI,'TECNICA 42'!$FUE:$FUE,'TECNICA 42'!$GEA:$GEA,'TECNICA 42'!$GNW:$GNW,'TECNICA 42'!$GXS:$GXS,'TECNICA 42'!$HHO:$HHO,'TECNICA 42'!$HRK:$HRK,'TECNICA 42'!$IBG:$IBG,'TECNICA 42'!$ILC:$ILC,'TECNICA 42'!$IUY:$IUY,'TECNICA 42'!$JEU:$JEU,'TECNICA 42'!$JOQ:$JOQ,'TECNICA 42'!$JYM:$JYM,'TECNICA 42'!$KII:$KII,'TECNICA 42'!$KSE:$KSE,'TECNICA 42'!$LCA:$LCA,'TECNICA 42'!$LLW:$LLW,'TECNICA 42'!$LVS:$LVS,'TECNICA 42'!$MFO:$MFO,'TECNICA 42'!$MPK:$MPK,'TECNICA 42'!$MZG:$MZG,'TECNICA 42'!$NJC:$NJC,'TECNICA 42'!$NSY:$NSY,'TECNICA 42'!$OCU:$OCU,'TECNICA 42'!$OMQ:$OMQ,'TECNICA 42'!$OWM:$OWM,'TECNICA 42'!$PGI:$PGI,'TECNICA 42'!$PQE:$PQE,'TECNICA 42'!$QAA:$QAA,'TECNICA 42'!$QJW:$QJW,'TECNICA 42'!$QTS:$QTS,'TECNICA 42'!$RDO:$RDO,'TECNICA 42'!$RNK:$RNK,'TECNICA 42'!$RXG:$RXG,'TECNICA 42'!$SHC:$SHC,'TECNICA 42'!$SQY:$SQY,'TECNICA 42'!$TAU:$TAU,'TECNICA 42'!$TKQ:$TKQ,'TECNICA 42'!$TUM:$TUM,'TECNICA 42'!$UEI:$UEI,'TECNICA 42'!$UOE:$UOE,'TECNICA 42'!$UYA:$UYA,'TECNICA 42'!$VHW:$VHW,'TECNICA 42'!$VRS:$VRS,'TECNICA 42'!$WBO:$WBO,'TECNICA 42'!$WLK:$WLK,'TECNICA 42'!$WVG:$WVG</definedName>
    <definedName name="Z_77CEF578_C448_4A07_90AF_31D6FF5EFD42_.wvu.Cols" localSheetId="1" hidden="1">'TECNICA 3'!$IU:$IU,'TECNICA 3'!$SQ:$SQ,'TECNICA 3'!$ACM:$ACM,'TECNICA 3'!$AMI:$AMI,'TECNICA 3'!$AWE:$AWE,'TECNICA 3'!$BGA:$BGA,'TECNICA 3'!$BPW:$BPW,'TECNICA 3'!$BZS:$BZS,'TECNICA 3'!$CJO:$CJO,'TECNICA 3'!$CTK:$CTK,'TECNICA 3'!$DDG:$DDG,'TECNICA 3'!$DNC:$DNC,'TECNICA 3'!$DWY:$DWY,'TECNICA 3'!$EGU:$EGU,'TECNICA 3'!$EQQ:$EQQ,'TECNICA 3'!$FAM:$FAM,'TECNICA 3'!$FKI:$FKI,'TECNICA 3'!$FUE:$FUE,'TECNICA 3'!$GEA:$GEA,'TECNICA 3'!$GNW:$GNW,'TECNICA 3'!$GXS:$GXS,'TECNICA 3'!$HHO:$HHO,'TECNICA 3'!$HRK:$HRK,'TECNICA 3'!$IBG:$IBG,'TECNICA 3'!$ILC:$ILC,'TECNICA 3'!$IUY:$IUY,'TECNICA 3'!$JEU:$JEU,'TECNICA 3'!$JOQ:$JOQ,'TECNICA 3'!$JYM:$JYM,'TECNICA 3'!$KII:$KII,'TECNICA 3'!$KSE:$KSE,'TECNICA 3'!$LCA:$LCA,'TECNICA 3'!$LLW:$LLW,'TECNICA 3'!$LVS:$LVS,'TECNICA 3'!$MFO:$MFO,'TECNICA 3'!$MPK:$MPK,'TECNICA 3'!$MZG:$MZG,'TECNICA 3'!$NJC:$NJC,'TECNICA 3'!$NSY:$NSY,'TECNICA 3'!$OCU:$OCU,'TECNICA 3'!$OMQ:$OMQ,'TECNICA 3'!$OWM:$OWM,'TECNICA 3'!$PGI:$PGI,'TECNICA 3'!$PQE:$PQE,'TECNICA 3'!$QAA:$QAA,'TECNICA 3'!$QJW:$QJW,'TECNICA 3'!$QTS:$QTS,'TECNICA 3'!$RDO:$RDO,'TECNICA 3'!$RNK:$RNK,'TECNICA 3'!$RXG:$RXG,'TECNICA 3'!$SHC:$SHC,'TECNICA 3'!$SQY:$SQY,'TECNICA 3'!$TAU:$TAU,'TECNICA 3'!$TKQ:$TKQ,'TECNICA 3'!$TUM:$TUM,'TECNICA 3'!$UEI:$UEI,'TECNICA 3'!$UOE:$UOE,'TECNICA 3'!$UYA:$UYA,'TECNICA 3'!$VHW:$VHW,'TECNICA 3'!$VRS:$VRS,'TECNICA 3'!$WBO:$WBO,'TECNICA 3'!$WLK:$WLK,'TECNICA 3'!$WVG:$WVG</definedName>
    <definedName name="Z_77CEF578_C448_4A07_90AF_31D6FF5EFD42_.wvu.Cols" localSheetId="2" hidden="1">'TECNICA 39'!$IU:$IU,'TECNICA 39'!$SQ:$SQ,'TECNICA 39'!$ACM:$ACM,'TECNICA 39'!$AMI:$AMI,'TECNICA 39'!$AWE:$AWE,'TECNICA 39'!$BGA:$BGA,'TECNICA 39'!$BPW:$BPW,'TECNICA 39'!$BZS:$BZS,'TECNICA 39'!$CJO:$CJO,'TECNICA 39'!$CTK:$CTK,'TECNICA 39'!$DDG:$DDG,'TECNICA 39'!$DNC:$DNC,'TECNICA 39'!$DWY:$DWY,'TECNICA 39'!$EGU:$EGU,'TECNICA 39'!$EQQ:$EQQ,'TECNICA 39'!$FAM:$FAM,'TECNICA 39'!$FKI:$FKI,'TECNICA 39'!$FUE:$FUE,'TECNICA 39'!$GEA:$GEA,'TECNICA 39'!$GNW:$GNW,'TECNICA 39'!$GXS:$GXS,'TECNICA 39'!$HHO:$HHO,'TECNICA 39'!$HRK:$HRK,'TECNICA 39'!$IBG:$IBG,'TECNICA 39'!$ILC:$ILC,'TECNICA 39'!$IUY:$IUY,'TECNICA 39'!$JEU:$JEU,'TECNICA 39'!$JOQ:$JOQ,'TECNICA 39'!$JYM:$JYM,'TECNICA 39'!$KII:$KII,'TECNICA 39'!$KSE:$KSE,'TECNICA 39'!$LCA:$LCA,'TECNICA 39'!$LLW:$LLW,'TECNICA 39'!$LVS:$LVS,'TECNICA 39'!$MFO:$MFO,'TECNICA 39'!$MPK:$MPK,'TECNICA 39'!$MZG:$MZG,'TECNICA 39'!$NJC:$NJC,'TECNICA 39'!$NSY:$NSY,'TECNICA 39'!$OCU:$OCU,'TECNICA 39'!$OMQ:$OMQ,'TECNICA 39'!$OWM:$OWM,'TECNICA 39'!$PGI:$PGI,'TECNICA 39'!$PQE:$PQE,'TECNICA 39'!$QAA:$QAA,'TECNICA 39'!$QJW:$QJW,'TECNICA 39'!$QTS:$QTS,'TECNICA 39'!$RDO:$RDO,'TECNICA 39'!$RNK:$RNK,'TECNICA 39'!$RXG:$RXG,'TECNICA 39'!$SHC:$SHC,'TECNICA 39'!$SQY:$SQY,'TECNICA 39'!$TAU:$TAU,'TECNICA 39'!$TKQ:$TKQ,'TECNICA 39'!$TUM:$TUM,'TECNICA 39'!$UEI:$UEI,'TECNICA 39'!$UOE:$UOE,'TECNICA 39'!$UYA:$UYA,'TECNICA 39'!$VHW:$VHW,'TECNICA 39'!$VRS:$VRS,'TECNICA 39'!$WBO:$WBO,'TECNICA 39'!$WLK:$WLK,'TECNICA 39'!$WVG:$WVG</definedName>
    <definedName name="Z_77CEF578_C448_4A07_90AF_31D6FF5EFD42_.wvu.Cols" localSheetId="3" hidden="1">'TECNICA 42'!$IU:$IU,'TECNICA 42'!$SQ:$SQ,'TECNICA 42'!$ACM:$ACM,'TECNICA 42'!$AMI:$AMI,'TECNICA 42'!$AWE:$AWE,'TECNICA 42'!$BGA:$BGA,'TECNICA 42'!$BPW:$BPW,'TECNICA 42'!$BZS:$BZS,'TECNICA 42'!$CJO:$CJO,'TECNICA 42'!$CTK:$CTK,'TECNICA 42'!$DDG:$DDG,'TECNICA 42'!$DNC:$DNC,'TECNICA 42'!$DWY:$DWY,'TECNICA 42'!$EGU:$EGU,'TECNICA 42'!$EQQ:$EQQ,'TECNICA 42'!$FAM:$FAM,'TECNICA 42'!$FKI:$FKI,'TECNICA 42'!$FUE:$FUE,'TECNICA 42'!$GEA:$GEA,'TECNICA 42'!$GNW:$GNW,'TECNICA 42'!$GXS:$GXS,'TECNICA 42'!$HHO:$HHO,'TECNICA 42'!$HRK:$HRK,'TECNICA 42'!$IBG:$IBG,'TECNICA 42'!$ILC:$ILC,'TECNICA 42'!$IUY:$IUY,'TECNICA 42'!$JEU:$JEU,'TECNICA 42'!$JOQ:$JOQ,'TECNICA 42'!$JYM:$JYM,'TECNICA 42'!$KII:$KII,'TECNICA 42'!$KSE:$KSE,'TECNICA 42'!$LCA:$LCA,'TECNICA 42'!$LLW:$LLW,'TECNICA 42'!$LVS:$LVS,'TECNICA 42'!$MFO:$MFO,'TECNICA 42'!$MPK:$MPK,'TECNICA 42'!$MZG:$MZG,'TECNICA 42'!$NJC:$NJC,'TECNICA 42'!$NSY:$NSY,'TECNICA 42'!$OCU:$OCU,'TECNICA 42'!$OMQ:$OMQ,'TECNICA 42'!$OWM:$OWM,'TECNICA 42'!$PGI:$PGI,'TECNICA 42'!$PQE:$PQE,'TECNICA 42'!$QAA:$QAA,'TECNICA 42'!$QJW:$QJW,'TECNICA 42'!$QTS:$QTS,'TECNICA 42'!$RDO:$RDO,'TECNICA 42'!$RNK:$RNK,'TECNICA 42'!$RXG:$RXG,'TECNICA 42'!$SHC:$SHC,'TECNICA 42'!$SQY:$SQY,'TECNICA 42'!$TAU:$TAU,'TECNICA 42'!$TKQ:$TKQ,'TECNICA 42'!$TUM:$TUM,'TECNICA 42'!$UEI:$UEI,'TECNICA 42'!$UOE:$UOE,'TECNICA 42'!$UYA:$UYA,'TECNICA 42'!$VHW:$VHW,'TECNICA 42'!$VRS:$VRS,'TECNICA 42'!$WBO:$WBO,'TECNICA 42'!$WLK:$WLK,'TECNICA 42'!$WVG:$WVG</definedName>
  </definedNames>
  <calcPr calcId="152511"/>
  <customWorkbookViews>
    <customWorkbookView name="Fredy Eduardo Arcos Realpe - Vista personalizada" guid="{0104F062-C069-4C95-8A43-F9465639595C}" mergeInterval="0" personalView="1" maximized="1" xWindow="-8" yWindow="-8" windowWidth="1936" windowHeight="1056" tabRatio="598" activeSheetId="2"/>
    <customWorkbookView name="Diana Catalina Mora Gomez - Vista personalizada" guid="{77CEF578-C448-4A07-90AF-31D6FF5EFD42}" mergeInterval="0" personalView="1" maximized="1" xWindow="-8" yWindow="-8" windowWidth="1382" windowHeight="744" tabRatio="598" activeSheetId="2"/>
    <customWorkbookView name="Monica Dalila Espana Ramirez - Vista personalizada" guid="{6B35BDF8-CA14-4B68-A161-D757B547CC7B}" autoUpdate="1" mergeInterval="5" personalView="1" maximized="1" xWindow="-8" yWindow="-8" windowWidth="1936" windowHeight="1056" tabRatio="598" activeSheetId="3"/>
  </customWorkbookViews>
</workbook>
</file>

<file path=xl/calcChain.xml><?xml version="1.0" encoding="utf-8"?>
<calcChain xmlns="http://schemas.openxmlformats.org/spreadsheetml/2006/main">
  <c r="C100" i="2" l="1"/>
  <c r="C101" i="2"/>
  <c r="C102" i="2"/>
  <c r="C103" i="2"/>
  <c r="C104" i="2"/>
  <c r="C99" i="2"/>
  <c r="N49" i="5"/>
  <c r="N57" i="5"/>
  <c r="N49" i="4"/>
  <c r="N57" i="4" s="1"/>
  <c r="C89" i="5"/>
  <c r="C88" i="5"/>
  <c r="C87" i="5"/>
  <c r="C23" i="3"/>
  <c r="A50" i="4"/>
  <c r="A51" i="4"/>
  <c r="A52" i="4"/>
  <c r="A53" i="4" s="1"/>
  <c r="A54" i="4" s="1"/>
  <c r="A55" i="4" s="1"/>
  <c r="A56" i="4" s="1"/>
  <c r="C24" i="4"/>
  <c r="E24" i="4"/>
  <c r="C24" i="5"/>
  <c r="E24" i="5"/>
  <c r="C24" i="2"/>
  <c r="E24" i="2"/>
  <c r="F135" i="5"/>
  <c r="D146" i="5" s="1"/>
  <c r="E145" i="5" s="1"/>
  <c r="E120" i="5"/>
  <c r="D145" i="5"/>
  <c r="C116" i="5"/>
  <c r="A108" i="5"/>
  <c r="A109" i="5" s="1"/>
  <c r="A110" i="5" s="1"/>
  <c r="A111" i="5" s="1"/>
  <c r="A112" i="5" s="1"/>
  <c r="A113" i="5" s="1"/>
  <c r="A107" i="5"/>
  <c r="C62" i="5"/>
  <c r="C61" i="5"/>
  <c r="A50" i="5"/>
  <c r="A51" i="5"/>
  <c r="A52" i="5"/>
  <c r="A53" i="5"/>
  <c r="A54" i="5" s="1"/>
  <c r="A55" i="5" s="1"/>
  <c r="A56" i="5" s="1"/>
  <c r="D41" i="5"/>
  <c r="E40" i="5" s="1"/>
  <c r="F134" i="4"/>
  <c r="D145" i="4" s="1"/>
  <c r="E119" i="4"/>
  <c r="D144" i="4" s="1"/>
  <c r="C115" i="4"/>
  <c r="A106" i="4"/>
  <c r="A107" i="4" s="1"/>
  <c r="A108" i="4" s="1"/>
  <c r="A109" i="4" s="1"/>
  <c r="A110" i="4" s="1"/>
  <c r="A111" i="4" s="1"/>
  <c r="A112" i="4" s="1"/>
  <c r="C62" i="4"/>
  <c r="C61" i="4"/>
  <c r="D41" i="4"/>
  <c r="E40" i="4"/>
  <c r="C12" i="3"/>
  <c r="C13" i="3" s="1"/>
  <c r="M129" i="2"/>
  <c r="A122" i="2"/>
  <c r="A123" i="2"/>
  <c r="A124" i="2" s="1"/>
  <c r="A125" i="2" s="1"/>
  <c r="A126" i="2" s="1"/>
  <c r="A127" i="2" s="1"/>
  <c r="A128" i="2" s="1"/>
  <c r="N121" i="2"/>
  <c r="N129" i="2"/>
  <c r="N49" i="2"/>
  <c r="N57" i="2" s="1"/>
  <c r="D41" i="2"/>
  <c r="E40" i="2"/>
  <c r="E135" i="2"/>
  <c r="D160" i="2" s="1"/>
  <c r="F150" i="2"/>
  <c r="D161" i="2" s="1"/>
  <c r="C131" i="2"/>
  <c r="C62" i="2"/>
  <c r="C61" i="2"/>
  <c r="A50" i="2"/>
  <c r="A51" i="2" s="1"/>
  <c r="A52" i="2" s="1"/>
  <c r="A53" i="2" s="1"/>
  <c r="A54" i="2" s="1"/>
  <c r="A55" i="2" s="1"/>
  <c r="A56" i="2" s="1"/>
  <c r="E160" i="2" l="1"/>
  <c r="E144" i="4"/>
</calcChain>
</file>

<file path=xl/sharedStrings.xml><?xml version="1.0" encoding="utf-8"?>
<sst xmlns="http://schemas.openxmlformats.org/spreadsheetml/2006/main" count="1073" uniqueCount="293">
  <si>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</si>
  <si>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</si>
  <si>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</si>
  <si>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</si>
  <si>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</si>
  <si>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</si>
  <si>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</si>
  <si>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</si>
  <si>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</si>
  <si>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</si>
  <si>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</si>
  <si>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</si>
  <si>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</si>
  <si>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</si>
  <si>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</si>
  <si>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</si>
  <si>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</si>
  <si>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</si>
  <si>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</si>
  <si>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</si>
  <si>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</si>
  <si>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</si>
  <si>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</si>
  <si>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</si>
  <si>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</si>
  <si>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</si>
  <si>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</si>
  <si>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</si>
  <si>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</si>
  <si>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</si>
  <si>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</si>
  <si>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</si>
  <si>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</si>
  <si>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</si>
  <si>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</si>
  <si>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</si>
  <si>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</si>
  <si>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</si>
  <si>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</si>
  <si>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</si>
  <si>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</si>
  <si>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</si>
  <si>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</si>
  <si>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</si>
  <si>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</si>
  <si>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</si>
  <si>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</si>
  <si>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</si>
  <si>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</si>
  <si>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</si>
  <si>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</si>
  <si>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</si>
  <si>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</si>
  <si>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</si>
  <si>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</si>
  <si>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</si>
  <si>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</si>
  <si>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</si>
  <si>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</si>
  <si>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</si>
  <si>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</si>
  <si>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</si>
  <si>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</si>
  <si>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</si>
  <si>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</si>
  <si>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</si>
  <si>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</si>
  <si>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</si>
  <si>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</si>
  <si>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</si>
  <si>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</si>
  <si>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</si>
  <si>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</si>
  <si>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</si>
  <si>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</si>
  <si>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</si>
  <si>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</si>
  <si>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</si>
  <si>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</si>
  <si>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</si>
  <si>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</si>
  <si>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</si>
  <si>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</si>
  <si>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</si>
  <si>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</si>
  <si>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</si>
  <si>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</si>
  <si>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</si>
  <si>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EL PROPONENTE CUMPLE ______ NO CUMPLE _______</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</si>
  <si>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</si>
  <si>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</si>
  <si>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</si>
  <si>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</si>
  <si>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</si>
  <si>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</si>
  <si>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</si>
  <si>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</si>
  <si>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</si>
  <si>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</si>
  <si>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</si>
  <si>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</si>
  <si>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</si>
  <si>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</si>
  <si>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</si>
  <si>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</si>
  <si>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</si>
  <si>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</si>
  <si>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</si>
  <si>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</si>
  <si>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</si>
  <si>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</si>
  <si>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</si>
  <si>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</si>
  <si>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</si>
  <si>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</si>
  <si>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</si>
  <si>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</si>
  <si>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</si>
  <si>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</si>
  <si>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</si>
  <si>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</si>
  <si>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</si>
  <si>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</si>
  <si>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</si>
  <si>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</si>
  <si>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</si>
  <si>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</si>
  <si>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</si>
  <si>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</si>
  <si>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</si>
  <si>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</si>
  <si>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</si>
  <si>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</si>
  <si>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</si>
  <si>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</si>
  <si>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</si>
  <si>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</si>
  <si>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</si>
  <si>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</si>
  <si>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</si>
  <si>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</si>
  <si>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</si>
  <si>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</si>
  <si>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</si>
  <si>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</si>
  <si>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</si>
  <si>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</si>
  <si>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</si>
  <si>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</si>
  <si>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</si>
  <si>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</si>
  <si>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</si>
  <si>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</si>
  <si>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</si>
  <si>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</si>
  <si>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</si>
  <si>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</si>
  <si>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</si>
  <si>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</si>
  <si>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</si>
  <si>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</si>
  <si>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</si>
  <si>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</si>
  <si>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FUNDACION DE PROMOCION INTEGRAL Y TRABAJO COMUNITARIO CORAZON DE MARIA</t>
  </si>
  <si>
    <t>891200242-7</t>
  </si>
  <si>
    <r>
      <rPr>
        <b/>
        <u/>
        <sz val="11"/>
        <color theme="1"/>
        <rFont val="Calibri"/>
        <family val="2"/>
      </rPr>
      <t>SUBSANAR</t>
    </r>
    <r>
      <rPr>
        <b/>
        <sz val="11"/>
        <color theme="1"/>
        <rFont val="Calibri"/>
        <family val="2"/>
      </rPr>
      <t xml:space="preserve">
MODALIDAD INSTITUCIONAL</t>
    </r>
    <r>
      <rPr>
        <sz val="11"/>
        <color theme="1"/>
        <rFont val="Calibri"/>
        <family val="2"/>
      </rPr>
      <t xml:space="preserve">
COMPONENTE SALUD Y NUTRICION. Debe ampliarse la descripcion de las actividades a desarrollar durante la ejecucion del Plan de Saneamiento Basico en la Unidad de Servicio</t>
    </r>
  </si>
  <si>
    <t xml:space="preserve">Rango SMMLV.  IDL  Mayor o igual a 1,2    </t>
  </si>
  <si>
    <t>NDE  Menor o igual 65%</t>
  </si>
  <si>
    <t xml:space="preserve"> </t>
  </si>
  <si>
    <t>CDI - INSTITUCIONAL CON ARRIENDO</t>
  </si>
  <si>
    <t>CDI FUNDAFECTO</t>
  </si>
  <si>
    <t>CDI JONGOVITO SEDE 2</t>
  </si>
  <si>
    <t>CENTRO DE DESARROLLO INFANTIL JONGOVITO</t>
  </si>
  <si>
    <t>CENTRO DE DESARROLLO INFANTIL POTRERILLO</t>
  </si>
  <si>
    <t>CENTRO DE DESARROLLO INFANTIL VILLA NUEVA</t>
  </si>
  <si>
    <t>PAIPI PROINCO</t>
  </si>
  <si>
    <t>CDI - INSTITUCIONAL SIN ARRIENDO</t>
  </si>
  <si>
    <t>CDI JONGOVITO SEDE 1</t>
  </si>
  <si>
    <t>JARDIN INFANTIL PILOTO</t>
  </si>
  <si>
    <t>CASA NO. 20 SAN MIGUEL JONGOVITO</t>
  </si>
  <si>
    <t>CALLE 8 B A S CARRERA 22 TAMASAGRA</t>
  </si>
  <si>
    <t>CENTRO DE DESARROLLO INFANTIL HOGAR DE CRISTO</t>
  </si>
  <si>
    <t>CENTRO DE DESARROLLO INFANTIL SANTA MATILDE</t>
  </si>
  <si>
    <t>CENTRO DE DESARROLLO INFANTIL FUNDAFECTO</t>
  </si>
  <si>
    <t>CENTRO DE DESARROLLO INFANTIL JONGOVITO 2</t>
  </si>
  <si>
    <t>CENTRO DEO DESARROLLO INFANTIL PAIPI PROINCO</t>
  </si>
  <si>
    <t>CARRERA 33 NO 3-07 CONJUNTO RESIDENCIAL SANTA MARIA</t>
  </si>
  <si>
    <t>CALLE 30 NO 198-1-20 BARRIO SANTA MATILDE</t>
  </si>
  <si>
    <t>CARRERA 23 NO. 26A -34 BARRIO BELALCAZAR</t>
  </si>
  <si>
    <t>MANZANA L CASA 4 BARRIO FUNDADORES</t>
  </si>
  <si>
    <t>CASA 81B SECTOR SAN PEDRO JONGOVITO</t>
  </si>
  <si>
    <t>CARRERA 1A NO. 22-22 BARRIO EL ELEJIDO</t>
  </si>
  <si>
    <t xml:space="preserve">CARRERA 2 ALLE 2 ESQUINA BARRIO VILLA NUEVA                       </t>
  </si>
  <si>
    <t>X</t>
  </si>
  <si>
    <t>JUANOY BAJO</t>
  </si>
  <si>
    <t>LA PALMA</t>
  </si>
  <si>
    <t>NIDO NUTRIR EL POPULAR</t>
  </si>
  <si>
    <t>TESCUAL</t>
  </si>
  <si>
    <t>BARRIO JUANOY BAJO</t>
  </si>
  <si>
    <t>BARRIO LA PALMA</t>
  </si>
  <si>
    <t>BARRIO POPULAR</t>
  </si>
  <si>
    <t>BARRIO TESCUAL ALTO</t>
  </si>
  <si>
    <t>CORAZON DE MARIA</t>
  </si>
  <si>
    <t>CALLE 8 VA NO. 22F-85 BARRIO OBRERO</t>
  </si>
  <si>
    <t>FUNDACION DE PROMOCION INTEGRALY TRABAJO COMUNITARIO CORAZON DE MARIA PROINCO</t>
  </si>
  <si>
    <t>ICBF</t>
  </si>
  <si>
    <t>182/11</t>
  </si>
  <si>
    <t>119/12</t>
  </si>
  <si>
    <t>357/12</t>
  </si>
  <si>
    <t>519/12</t>
  </si>
  <si>
    <t>527/12</t>
  </si>
  <si>
    <t>649/12</t>
  </si>
  <si>
    <t>605/12</t>
  </si>
  <si>
    <t>ENVIAR CERTIFICACION DEL SUPERVISOR DE CONTRATO</t>
  </si>
  <si>
    <t>211012/2011</t>
  </si>
  <si>
    <t>FONADE</t>
  </si>
  <si>
    <t>211034/2012</t>
  </si>
  <si>
    <t>59 Y 65</t>
  </si>
  <si>
    <t>59 Y 64</t>
  </si>
  <si>
    <t>FUNDACION TELEFONICA COLOMBIA</t>
  </si>
  <si>
    <t>0428/10</t>
  </si>
  <si>
    <t>12 MESES</t>
  </si>
  <si>
    <t>NO REPORTA</t>
  </si>
  <si>
    <t>0213/14</t>
  </si>
  <si>
    <t>0254/11</t>
  </si>
  <si>
    <t>556/10</t>
  </si>
  <si>
    <t>716/8</t>
  </si>
  <si>
    <t>60-61</t>
  </si>
  <si>
    <t>522/11</t>
  </si>
  <si>
    <t>11 MESES 5 DIAS</t>
  </si>
  <si>
    <t>11 MESES 3 DIAS</t>
  </si>
  <si>
    <t>5 MESES 16 DIAS</t>
  </si>
  <si>
    <t>3 MESES 28 DIAS</t>
  </si>
  <si>
    <t>2 MESES</t>
  </si>
  <si>
    <t>16 DIAS</t>
  </si>
  <si>
    <t>22 MESES</t>
  </si>
  <si>
    <t>21 MESES</t>
  </si>
  <si>
    <t>20 DIAS</t>
  </si>
  <si>
    <t>3 MESES 20 DIAS</t>
  </si>
  <si>
    <t>86 MESES 19 DIAS</t>
  </si>
  <si>
    <t>Sub.      .Estados Financieros no presentan totales de Activo Corriente y  Pasivo corriente, por lo tanto no se puede realizar el IDL.</t>
  </si>
  <si>
    <t>NO CUMPLE</t>
  </si>
  <si>
    <t>SUHANI LORENA HORMAZA CHALPUED</t>
  </si>
  <si>
    <t>LICENCIADA EDUCACION PREESCOLAR</t>
  </si>
  <si>
    <t>22/07/2013  24/11/2014</t>
  </si>
  <si>
    <t>COORDINADORA</t>
  </si>
  <si>
    <t>LOLA LOZANO BARCENAS</t>
  </si>
  <si>
    <t>TRABAJADORA SOCIAL</t>
  </si>
  <si>
    <t>UNIVERSIDAD MARIANA</t>
  </si>
  <si>
    <t>NO ADJUNTA COPIA DE TARJETA PROFESIONAL</t>
  </si>
  <si>
    <t>01/09/2008  24/11/2014</t>
  </si>
  <si>
    <t>MIRTHA LORENA RODRIGUEZ ERASO</t>
  </si>
  <si>
    <t>FUNDACION RED COLOMBIANA DE COMERCIALIZACION Y DESARROLLO COMUNITARIO REDCOM</t>
  </si>
  <si>
    <t>01/03/2010  31/12/2010</t>
  </si>
  <si>
    <t>DIRECTORA</t>
  </si>
  <si>
    <t>ANDREA PATRICIA ENRIQUEZ BURBANO</t>
  </si>
  <si>
    <t>PSICOLOGA</t>
  </si>
  <si>
    <t>UNIVERSIDAD DE NARIÑO</t>
  </si>
  <si>
    <t>26/08/2011  24/11/2014</t>
  </si>
  <si>
    <t>ANA MILENA CHAMORRO CHAMORRO</t>
  </si>
  <si>
    <t>INSTITUCION UNIVERSITARIA CENTRO DE ESTUDIOS SUPERIORES MARIA GORETTI CESMAG</t>
  </si>
  <si>
    <t>UNIVERSIDAD PEDAGOGICA NACIONAL</t>
  </si>
  <si>
    <t>CENTRO EDUCATIVO JUGAR Y APRENDER</t>
  </si>
  <si>
    <t>DOCENTE DE PREESCOLAR Y GRADO PRIMERO</t>
  </si>
  <si>
    <t>CENTRO EDUCATIVO SEMILLITAS DEL SABER</t>
  </si>
  <si>
    <t>01/09/2007  22/04/2008</t>
  </si>
  <si>
    <t xml:space="preserve">DOCENTE DEL GRADO TRANSICION DEL NIVEL PREESCOLAR </t>
  </si>
  <si>
    <t>01/08/1997  30/06/2007</t>
  </si>
  <si>
    <t>ANA CRISTINA ARTEAGA MAFLA</t>
  </si>
  <si>
    <t>15/09/2014  24/11/2014</t>
  </si>
  <si>
    <t>NO ADJUNTA DIPLOMA NI TARJETA PROFESIONAL</t>
  </si>
  <si>
    <t>LICENCIADA EN EDUCACION PREESCOLAR</t>
  </si>
  <si>
    <t>LEIDY JOHANNA DELGADO DELGADO</t>
  </si>
  <si>
    <t>15/09/2013  24/11/2014</t>
  </si>
  <si>
    <t>ARELIZ JANNETH DIAZ PEÑA</t>
  </si>
  <si>
    <t>NO SE PRESENTA NI ANEXO N° 8 NI LAS HOJAS DE VIDA PARA ESTE GRUPO</t>
  </si>
  <si>
    <t>2. Las notas contables no reflejan coherencia a los Estados Financieros. Impuestos por pagar diferente valor en cuanto a las notas contables Nota 10 y el balance general 2013. NOTA 13 el valor de superavit de capital por donaciones no corresponde al valor que esta en el balance 2013 o no esta registrado, aclarar esta partida. Nota 15.  Ingresos por reintegros En el Estado de Resultado se encuentra el valor de $ 95.623.857,46 que no corresponde a la sumatoria de ninguna de los conceptos, para mi concepto es un valor que esta ingresado sin sentido alguno.</t>
  </si>
  <si>
    <t>CONVOCATORIA PÚBLICA DE APORTE No 003 DE 2014</t>
  </si>
  <si>
    <t>PROPONENTE No. 28. FUNDACION DE PROMOCION INTEGRAL Y TRABAJO COMUNITARIO CORAZON DE MARIA - FUNDACION PROINCO (HABILITADO)</t>
  </si>
  <si>
    <t>1,2,3</t>
  </si>
  <si>
    <t>27,29,31</t>
  </si>
  <si>
    <t xml:space="preserve">5 al 8 </t>
  </si>
  <si>
    <t>N/A</t>
  </si>
  <si>
    <t>9  al 14</t>
  </si>
  <si>
    <t xml:space="preserve">Resolucion No 355 del 3 de junio de 1969 secretaria de Gobierno Departamental </t>
  </si>
  <si>
    <t xml:space="preserve">5 al 7 </t>
  </si>
  <si>
    <t>216/2010</t>
  </si>
  <si>
    <t>35 MESES 20 DIAS</t>
  </si>
  <si>
    <t>25 DIAS</t>
  </si>
  <si>
    <t>6 MESES</t>
  </si>
  <si>
    <t>9 DIAS</t>
  </si>
  <si>
    <t>24 MESES</t>
  </si>
  <si>
    <t>13 MESES 4 DIAS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</si>
</sst>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4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font>
    <font>
      <b/>
      <sz val="11"/>
      <color theme="1"/>
      <name val="Calibri"/>
      <family val="2"/>
    </font>
    <font>
      <sz val="11"/>
      <color theme="1"/>
      <name val="Calibri"/>
      <family val="2"/>
    </font>
    <font>
      <sz val="8"/>
      <color rgb="FF000000"/>
      <name val="Arial"/>
      <family val="2"/>
    </font>
    <font>
      <sz val="10"/>
      <color rgb="FF000000"/>
      <name val="Arial"/>
      <family val="2"/>
    </font>
    <font>
      <sz val="9"/>
      <color theme="1"/>
      <name val="Calibri"/>
      <family val="2"/>
      <scheme val="minor"/>
    </font>
    <font>
      <sz val="9"/>
      <name val="Arial Narrow"/>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9">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8" borderId="0" xfId="0" applyFont="1" applyFill="1" applyAlignment="1">
      <alignment vertical="center"/>
    </xf>
    <xf numFmtId="0" fontId="29" fillId="7" borderId="32"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 fontId="29" fillId="8" borderId="26" xfId="0" applyNumberFormat="1" applyFont="1" applyFill="1" applyBorder="1" applyAlignment="1">
      <alignment vertical="center"/>
    </xf>
    <xf numFmtId="4" fontId="29" fillId="8" borderId="0" xfId="0" applyNumberFormat="1" applyFont="1" applyFill="1" applyAlignment="1">
      <alignment vertical="center"/>
    </xf>
    <xf numFmtId="4" fontId="29" fillId="8" borderId="34" xfId="0" applyNumberFormat="1" applyFont="1" applyFill="1" applyBorder="1" applyAlignment="1">
      <alignment vertical="center"/>
    </xf>
    <xf numFmtId="10" fontId="29" fillId="8" borderId="34" xfId="0" applyNumberFormat="1" applyFont="1" applyFill="1" applyBorder="1" applyAlignment="1">
      <alignment horizontal="center" vertical="center"/>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29" fillId="7" borderId="41" xfId="0" applyFont="1" applyFill="1" applyBorder="1" applyAlignment="1">
      <alignment vertical="center"/>
    </xf>
    <xf numFmtId="0" fontId="28" fillId="7" borderId="40" xfId="0" applyFont="1" applyFill="1" applyBorder="1" applyAlignment="1">
      <alignment horizontal="center" vertical="center"/>
    </xf>
    <xf numFmtId="0" fontId="0" fillId="0" borderId="1" xfId="0" applyBorder="1" applyAlignment="1">
      <alignment horizontal="center" vertical="center"/>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49" fontId="14" fillId="11" borderId="1" xfId="0" applyNumberFormat="1" applyFont="1" applyFill="1" applyBorder="1" applyAlignment="1">
      <alignment horizontal="center" vertical="center" wrapText="1"/>
    </xf>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40" fillId="7" borderId="37" xfId="0" applyFont="1" applyFill="1" applyBorder="1" applyAlignment="1">
      <alignment horizontal="justify" vertical="justify"/>
    </xf>
    <xf numFmtId="0" fontId="29" fillId="7" borderId="37" xfId="0" applyFont="1" applyFill="1" applyBorder="1" applyAlignment="1">
      <alignment vertical="center"/>
    </xf>
    <xf numFmtId="14" fontId="0" fillId="0" borderId="1" xfId="0" applyNumberFormat="1" applyBorder="1" applyAlignment="1"/>
    <xf numFmtId="0" fontId="41" fillId="7" borderId="37" xfId="0" applyFont="1" applyFill="1" applyBorder="1" applyAlignment="1">
      <alignment vertical="center"/>
    </xf>
    <xf numFmtId="0" fontId="31" fillId="0" borderId="37" xfId="0" applyFont="1" applyBorder="1" applyAlignment="1">
      <alignment horizontal="left" wrapText="1"/>
    </xf>
    <xf numFmtId="0" fontId="40" fillId="7" borderId="37" xfId="0" applyFont="1" applyFill="1" applyBorder="1" applyAlignment="1">
      <alignment vertical="center" wrapText="1"/>
    </xf>
    <xf numFmtId="0" fontId="40" fillId="7" borderId="42" xfId="0" applyFont="1" applyFill="1" applyBorder="1" applyAlignment="1">
      <alignment horizontal="justify" vertical="justify" wrapText="1"/>
    </xf>
    <xf numFmtId="0" fontId="30" fillId="0" borderId="37" xfId="0" applyFont="1" applyBorder="1"/>
    <xf numFmtId="0" fontId="0" fillId="0" borderId="1" xfId="0" applyBorder="1" applyAlignment="1">
      <alignment horizontal="center"/>
    </xf>
    <xf numFmtId="0" fontId="43" fillId="7" borderId="22"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0" borderId="5" xfId="0" applyFont="1" applyBorder="1" applyAlignment="1">
      <alignment horizontal="center"/>
    </xf>
    <xf numFmtId="0" fontId="26" fillId="0" borderId="39" xfId="0" applyFont="1" applyBorder="1" applyAlignment="1">
      <alignment horizontal="center"/>
    </xf>
    <xf numFmtId="0" fontId="26" fillId="0" borderId="14" xfId="0" applyFont="1" applyBorder="1" applyAlignment="1">
      <alignment horizontal="center"/>
    </xf>
    <xf numFmtId="0" fontId="42" fillId="0" borderId="5" xfId="0" applyFont="1" applyBorder="1" applyAlignment="1">
      <alignment horizontal="center"/>
    </xf>
    <xf numFmtId="0" fontId="42" fillId="0" borderId="39" xfId="0" applyFont="1" applyBorder="1" applyAlignment="1">
      <alignment horizontal="center"/>
    </xf>
    <xf numFmtId="0" fontId="42" fillId="0" borderId="14" xfId="0" applyFont="1" applyBorder="1" applyAlignment="1">
      <alignment horizontal="center"/>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4"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topLeftCell="A28" workbookViewId="0">
      <selection activeCell="H34" sqref="H34:L34"/>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20" t="s">
        <v>91</v>
      </c>
      <c r="B2" s="220"/>
      <c r="C2" s="220"/>
      <c r="D2" s="220"/>
      <c r="E2" s="220"/>
      <c r="F2" s="220"/>
      <c r="G2" s="220"/>
      <c r="H2" s="220"/>
      <c r="I2" s="220"/>
      <c r="J2" s="220"/>
      <c r="K2" s="220"/>
      <c r="L2" s="220"/>
    </row>
    <row r="4" spans="1:12" ht="16.5" x14ac:dyDescent="0.25">
      <c r="A4" s="222" t="s">
        <v>65</v>
      </c>
      <c r="B4" s="222"/>
      <c r="C4" s="222"/>
      <c r="D4" s="222"/>
      <c r="E4" s="222"/>
      <c r="F4" s="222"/>
      <c r="G4" s="222"/>
      <c r="H4" s="222"/>
      <c r="I4" s="222"/>
      <c r="J4" s="222"/>
      <c r="K4" s="222"/>
      <c r="L4" s="222"/>
    </row>
    <row r="5" spans="1:12" ht="16.5" x14ac:dyDescent="0.25">
      <c r="A5" s="79"/>
    </row>
    <row r="6" spans="1:12" ht="16.5" x14ac:dyDescent="0.25">
      <c r="A6" s="222" t="s">
        <v>277</v>
      </c>
      <c r="B6" s="222"/>
      <c r="C6" s="222"/>
      <c r="D6" s="222"/>
      <c r="E6" s="222"/>
      <c r="F6" s="222"/>
      <c r="G6" s="222"/>
      <c r="H6" s="222"/>
      <c r="I6" s="222"/>
      <c r="J6" s="222"/>
      <c r="K6" s="222"/>
      <c r="L6" s="222"/>
    </row>
    <row r="7" spans="1:12" ht="16.5" x14ac:dyDescent="0.25">
      <c r="A7" s="80"/>
    </row>
    <row r="8" spans="1:12" ht="109.5" customHeight="1" x14ac:dyDescent="0.25">
      <c r="A8" s="223" t="s">
        <v>137</v>
      </c>
      <c r="B8" s="223"/>
      <c r="C8" s="223"/>
      <c r="D8" s="223"/>
      <c r="E8" s="223"/>
      <c r="F8" s="223"/>
      <c r="G8" s="223"/>
      <c r="H8" s="223"/>
      <c r="I8" s="223"/>
      <c r="J8" s="223"/>
      <c r="K8" s="223"/>
      <c r="L8" s="223"/>
    </row>
    <row r="9" spans="1:12" ht="45.75" customHeight="1" x14ac:dyDescent="0.25">
      <c r="A9" s="223"/>
      <c r="B9" s="223"/>
      <c r="C9" s="223"/>
      <c r="D9" s="223"/>
      <c r="E9" s="223"/>
      <c r="F9" s="223"/>
      <c r="G9" s="223"/>
      <c r="H9" s="223"/>
      <c r="I9" s="223"/>
      <c r="J9" s="223"/>
      <c r="K9" s="223"/>
      <c r="L9" s="223"/>
    </row>
    <row r="10" spans="1:12" ht="28.5" customHeight="1" x14ac:dyDescent="0.25">
      <c r="A10" s="223" t="s">
        <v>94</v>
      </c>
      <c r="B10" s="223"/>
      <c r="C10" s="223"/>
      <c r="D10" s="223"/>
      <c r="E10" s="223"/>
      <c r="F10" s="223"/>
      <c r="G10" s="223"/>
      <c r="H10" s="223"/>
      <c r="I10" s="223"/>
      <c r="J10" s="223"/>
      <c r="K10" s="223"/>
      <c r="L10" s="223"/>
    </row>
    <row r="11" spans="1:12" ht="28.5" customHeight="1" x14ac:dyDescent="0.25">
      <c r="A11" s="223"/>
      <c r="B11" s="223"/>
      <c r="C11" s="223"/>
      <c r="D11" s="223"/>
      <c r="E11" s="223"/>
      <c r="F11" s="223"/>
      <c r="G11" s="223"/>
      <c r="H11" s="223"/>
      <c r="I11" s="223"/>
      <c r="J11" s="223"/>
      <c r="K11" s="223"/>
      <c r="L11" s="223"/>
    </row>
    <row r="12" spans="1:12" ht="15.75" thickBot="1" x14ac:dyDescent="0.3"/>
    <row r="13" spans="1:12" ht="15.75" thickBot="1" x14ac:dyDescent="0.3">
      <c r="A13" s="81" t="s">
        <v>66</v>
      </c>
      <c r="B13" s="224" t="s">
        <v>90</v>
      </c>
      <c r="C13" s="225"/>
      <c r="D13" s="225"/>
      <c r="E13" s="225"/>
      <c r="F13" s="225"/>
      <c r="G13" s="225"/>
      <c r="H13" s="225"/>
      <c r="I13" s="225"/>
      <c r="J13" s="225"/>
      <c r="K13" s="225"/>
      <c r="L13" s="225"/>
    </row>
    <row r="14" spans="1:12" ht="15.75" thickBot="1" x14ac:dyDescent="0.3">
      <c r="A14" s="82">
        <v>1</v>
      </c>
      <c r="B14" s="221"/>
      <c r="C14" s="221"/>
      <c r="D14" s="221"/>
      <c r="E14" s="221"/>
      <c r="F14" s="221"/>
      <c r="G14" s="221"/>
      <c r="H14" s="221"/>
      <c r="I14" s="221"/>
      <c r="J14" s="221"/>
      <c r="K14" s="221"/>
      <c r="L14" s="221"/>
    </row>
    <row r="15" spans="1:12" ht="15.75" thickBot="1" x14ac:dyDescent="0.3">
      <c r="A15" s="82">
        <v>2</v>
      </c>
      <c r="B15" s="221"/>
      <c r="C15" s="221"/>
      <c r="D15" s="221"/>
      <c r="E15" s="221"/>
      <c r="F15" s="221"/>
      <c r="G15" s="221"/>
      <c r="H15" s="221"/>
      <c r="I15" s="221"/>
      <c r="J15" s="221"/>
      <c r="K15" s="221"/>
      <c r="L15" s="221"/>
    </row>
    <row r="16" spans="1:12" ht="15.75" thickBot="1" x14ac:dyDescent="0.3">
      <c r="A16" s="82">
        <v>3</v>
      </c>
      <c r="B16" s="221"/>
      <c r="C16" s="221"/>
      <c r="D16" s="221"/>
      <c r="E16" s="221"/>
      <c r="F16" s="221"/>
      <c r="G16" s="221"/>
      <c r="H16" s="221"/>
      <c r="I16" s="221"/>
      <c r="J16" s="221"/>
      <c r="K16" s="221"/>
      <c r="L16" s="221"/>
    </row>
    <row r="17" spans="1:12" ht="15.75" thickBot="1" x14ac:dyDescent="0.3">
      <c r="A17" s="82">
        <v>4</v>
      </c>
      <c r="B17" s="221"/>
      <c r="C17" s="221"/>
      <c r="D17" s="221"/>
      <c r="E17" s="221"/>
      <c r="F17" s="221"/>
      <c r="G17" s="221"/>
      <c r="H17" s="221"/>
      <c r="I17" s="221"/>
      <c r="J17" s="221"/>
      <c r="K17" s="221"/>
      <c r="L17" s="221"/>
    </row>
    <row r="18" spans="1:12" ht="15.75" thickBot="1" x14ac:dyDescent="0.3">
      <c r="A18" s="82">
        <v>5</v>
      </c>
      <c r="B18" s="221"/>
      <c r="C18" s="221"/>
      <c r="D18" s="221"/>
      <c r="E18" s="221"/>
      <c r="F18" s="221"/>
      <c r="G18" s="221"/>
      <c r="H18" s="221"/>
      <c r="I18" s="221"/>
      <c r="J18" s="221"/>
      <c r="K18" s="221"/>
      <c r="L18" s="221"/>
    </row>
    <row r="19" spans="1:12" x14ac:dyDescent="0.25">
      <c r="A19" s="89"/>
      <c r="B19" s="89"/>
      <c r="C19" s="89"/>
      <c r="D19" s="89"/>
      <c r="E19" s="89"/>
      <c r="F19" s="89"/>
      <c r="G19" s="89"/>
      <c r="H19" s="89"/>
      <c r="I19" s="89"/>
      <c r="J19" s="89"/>
      <c r="K19" s="89"/>
      <c r="L19" s="89"/>
    </row>
    <row r="20" spans="1:12" x14ac:dyDescent="0.25">
      <c r="A20" s="90"/>
      <c r="B20" s="89"/>
      <c r="C20" s="89"/>
      <c r="D20" s="89"/>
      <c r="E20" s="89"/>
      <c r="F20" s="89"/>
      <c r="G20" s="89"/>
      <c r="H20" s="89"/>
      <c r="I20" s="89"/>
      <c r="J20" s="89"/>
      <c r="K20" s="89"/>
      <c r="L20" s="89"/>
    </row>
    <row r="21" spans="1:12" x14ac:dyDescent="0.25">
      <c r="A21" s="209" t="s">
        <v>278</v>
      </c>
      <c r="B21" s="209"/>
      <c r="C21" s="209"/>
      <c r="D21" s="209"/>
      <c r="E21" s="209"/>
      <c r="F21" s="209"/>
      <c r="G21" s="209"/>
      <c r="H21" s="209"/>
      <c r="I21" s="209"/>
      <c r="J21" s="209"/>
      <c r="K21" s="209"/>
      <c r="L21" s="209"/>
    </row>
    <row r="23" spans="1:12" ht="27" customHeight="1" x14ac:dyDescent="0.25">
      <c r="A23" s="210" t="s">
        <v>67</v>
      </c>
      <c r="B23" s="210"/>
      <c r="C23" s="210"/>
      <c r="D23" s="210"/>
      <c r="E23" s="84" t="s">
        <v>68</v>
      </c>
      <c r="F23" s="83" t="s">
        <v>69</v>
      </c>
      <c r="G23" s="83" t="s">
        <v>70</v>
      </c>
      <c r="H23" s="210" t="s">
        <v>3</v>
      </c>
      <c r="I23" s="210"/>
      <c r="J23" s="210"/>
      <c r="K23" s="210"/>
      <c r="L23" s="210"/>
    </row>
    <row r="24" spans="1:12" ht="30.75" customHeight="1" x14ac:dyDescent="0.25">
      <c r="A24" s="211" t="s">
        <v>98</v>
      </c>
      <c r="B24" s="212"/>
      <c r="C24" s="212"/>
      <c r="D24" s="213"/>
      <c r="E24" s="85" t="s">
        <v>279</v>
      </c>
      <c r="F24" s="192" t="s">
        <v>193</v>
      </c>
      <c r="G24" s="1"/>
      <c r="H24" s="199"/>
      <c r="I24" s="199"/>
      <c r="J24" s="199"/>
      <c r="K24" s="199"/>
      <c r="L24" s="199"/>
    </row>
    <row r="25" spans="1:12" ht="35.25" customHeight="1" x14ac:dyDescent="0.25">
      <c r="A25" s="196" t="s">
        <v>99</v>
      </c>
      <c r="B25" s="197"/>
      <c r="C25" s="197"/>
      <c r="D25" s="198"/>
      <c r="E25" s="86">
        <v>20.23</v>
      </c>
      <c r="F25" s="192" t="s">
        <v>193</v>
      </c>
      <c r="G25" s="1"/>
      <c r="H25" s="199"/>
      <c r="I25" s="199"/>
      <c r="J25" s="199"/>
      <c r="K25" s="199"/>
      <c r="L25" s="199"/>
    </row>
    <row r="26" spans="1:12" ht="24.75" customHeight="1" x14ac:dyDescent="0.25">
      <c r="A26" s="196" t="s">
        <v>138</v>
      </c>
      <c r="B26" s="197"/>
      <c r="C26" s="197"/>
      <c r="D26" s="198"/>
      <c r="E26" s="86" t="s">
        <v>280</v>
      </c>
      <c r="F26" s="192" t="s">
        <v>193</v>
      </c>
      <c r="G26" s="1"/>
      <c r="H26" s="199"/>
      <c r="I26" s="199"/>
      <c r="J26" s="199"/>
      <c r="K26" s="199"/>
      <c r="L26" s="199"/>
    </row>
    <row r="27" spans="1:12" ht="27" customHeight="1" x14ac:dyDescent="0.25">
      <c r="A27" s="206" t="s">
        <v>71</v>
      </c>
      <c r="B27" s="207"/>
      <c r="C27" s="207"/>
      <c r="D27" s="208"/>
      <c r="E27" s="87" t="s">
        <v>281</v>
      </c>
      <c r="F27" s="192" t="s">
        <v>193</v>
      </c>
      <c r="G27" s="1"/>
      <c r="H27" s="199"/>
      <c r="I27" s="199"/>
      <c r="J27" s="199"/>
      <c r="K27" s="199"/>
      <c r="L27" s="199"/>
    </row>
    <row r="28" spans="1:12" ht="20.25" customHeight="1" x14ac:dyDescent="0.25">
      <c r="A28" s="206" t="s">
        <v>93</v>
      </c>
      <c r="B28" s="207"/>
      <c r="C28" s="207"/>
      <c r="D28" s="208"/>
      <c r="E28" s="87"/>
      <c r="F28" s="1"/>
      <c r="G28" s="1"/>
      <c r="H28" s="217" t="s">
        <v>282</v>
      </c>
      <c r="I28" s="218"/>
      <c r="J28" s="218"/>
      <c r="K28" s="218"/>
      <c r="L28" s="219"/>
    </row>
    <row r="29" spans="1:12" ht="28.5" customHeight="1" x14ac:dyDescent="0.25">
      <c r="A29" s="206" t="s">
        <v>139</v>
      </c>
      <c r="B29" s="207"/>
      <c r="C29" s="207"/>
      <c r="D29" s="208"/>
      <c r="E29" s="87">
        <v>22</v>
      </c>
      <c r="F29" s="192" t="s">
        <v>193</v>
      </c>
      <c r="G29" s="1"/>
      <c r="H29" s="199"/>
      <c r="I29" s="199"/>
      <c r="J29" s="199"/>
      <c r="K29" s="199"/>
      <c r="L29" s="199"/>
    </row>
    <row r="30" spans="1:12" ht="28.5" customHeight="1" x14ac:dyDescent="0.25">
      <c r="A30" s="206" t="s">
        <v>96</v>
      </c>
      <c r="B30" s="207"/>
      <c r="C30" s="207"/>
      <c r="D30" s="208"/>
      <c r="E30" s="87"/>
      <c r="F30" s="192"/>
      <c r="G30" s="1"/>
      <c r="H30" s="217" t="s">
        <v>282</v>
      </c>
      <c r="I30" s="218"/>
      <c r="J30" s="218"/>
      <c r="K30" s="218"/>
      <c r="L30" s="219"/>
    </row>
    <row r="31" spans="1:12" ht="15.75" customHeight="1" x14ac:dyDescent="0.25">
      <c r="A31" s="196" t="s">
        <v>72</v>
      </c>
      <c r="B31" s="197"/>
      <c r="C31" s="197"/>
      <c r="D31" s="198"/>
      <c r="E31" s="86" t="s">
        <v>283</v>
      </c>
      <c r="F31" s="192" t="s">
        <v>193</v>
      </c>
      <c r="G31" s="1"/>
      <c r="H31" s="199"/>
      <c r="I31" s="199"/>
      <c r="J31" s="199"/>
      <c r="K31" s="199"/>
      <c r="L31" s="199"/>
    </row>
    <row r="32" spans="1:12" ht="19.5" customHeight="1" x14ac:dyDescent="0.25">
      <c r="A32" s="196" t="s">
        <v>73</v>
      </c>
      <c r="B32" s="197"/>
      <c r="C32" s="197"/>
      <c r="D32" s="198"/>
      <c r="E32" s="86">
        <v>21</v>
      </c>
      <c r="F32" s="192" t="s">
        <v>193</v>
      </c>
      <c r="G32" s="1"/>
      <c r="H32" s="199"/>
      <c r="I32" s="199"/>
      <c r="J32" s="199"/>
      <c r="K32" s="199"/>
      <c r="L32" s="199"/>
    </row>
    <row r="33" spans="1:12" ht="27.75" customHeight="1" x14ac:dyDescent="0.25">
      <c r="A33" s="196" t="s">
        <v>74</v>
      </c>
      <c r="B33" s="197"/>
      <c r="C33" s="197"/>
      <c r="D33" s="198"/>
      <c r="E33" s="86">
        <v>18.190000000000001</v>
      </c>
      <c r="F33" s="192" t="s">
        <v>193</v>
      </c>
      <c r="G33" s="1"/>
      <c r="H33" s="199"/>
      <c r="I33" s="199"/>
      <c r="J33" s="199"/>
      <c r="K33" s="199"/>
      <c r="L33" s="199"/>
    </row>
    <row r="34" spans="1:12" ht="61.5" customHeight="1" x14ac:dyDescent="0.25">
      <c r="A34" s="196" t="s">
        <v>75</v>
      </c>
      <c r="B34" s="197"/>
      <c r="C34" s="197"/>
      <c r="D34" s="198"/>
      <c r="E34" s="86">
        <v>16.170000000000002</v>
      </c>
      <c r="F34" s="192" t="s">
        <v>193</v>
      </c>
      <c r="G34" s="1"/>
      <c r="H34" s="199"/>
      <c r="I34" s="199"/>
      <c r="J34" s="199"/>
      <c r="K34" s="199"/>
      <c r="L34" s="199"/>
    </row>
    <row r="35" spans="1:12" ht="17.25" customHeight="1" x14ac:dyDescent="0.25">
      <c r="A35" s="196" t="s">
        <v>76</v>
      </c>
      <c r="B35" s="197"/>
      <c r="C35" s="197"/>
      <c r="D35" s="198"/>
      <c r="E35" s="86">
        <v>15</v>
      </c>
      <c r="F35" s="192" t="s">
        <v>193</v>
      </c>
      <c r="G35" s="1"/>
      <c r="H35" s="199"/>
      <c r="I35" s="199"/>
      <c r="J35" s="199"/>
      <c r="K35" s="199"/>
      <c r="L35" s="199"/>
    </row>
    <row r="36" spans="1:12" ht="24" customHeight="1" x14ac:dyDescent="0.25">
      <c r="A36" s="203" t="s">
        <v>95</v>
      </c>
      <c r="B36" s="204"/>
      <c r="C36" s="204"/>
      <c r="D36" s="205"/>
      <c r="E36" s="193" t="s">
        <v>285</v>
      </c>
      <c r="F36" s="192" t="s">
        <v>193</v>
      </c>
      <c r="G36" s="1"/>
      <c r="H36" s="214" t="s">
        <v>284</v>
      </c>
      <c r="I36" s="215"/>
      <c r="J36" s="215"/>
      <c r="K36" s="215"/>
      <c r="L36" s="216"/>
    </row>
    <row r="37" spans="1:12" ht="24" customHeight="1" x14ac:dyDescent="0.25">
      <c r="A37" s="196" t="s">
        <v>100</v>
      </c>
      <c r="B37" s="197"/>
      <c r="C37" s="197"/>
      <c r="D37" s="198"/>
      <c r="E37" s="86">
        <v>24.25</v>
      </c>
      <c r="F37" s="192" t="s">
        <v>193</v>
      </c>
      <c r="G37" s="1"/>
      <c r="H37" s="200"/>
      <c r="I37" s="201"/>
      <c r="J37" s="201"/>
      <c r="K37" s="201"/>
      <c r="L37" s="202"/>
    </row>
    <row r="38" spans="1:12" ht="28.5" customHeight="1" x14ac:dyDescent="0.25">
      <c r="A38" s="196" t="s">
        <v>101</v>
      </c>
      <c r="B38" s="197"/>
      <c r="C38" s="197"/>
      <c r="D38" s="198"/>
      <c r="E38" s="88"/>
      <c r="F38" s="192"/>
      <c r="G38" s="1"/>
      <c r="H38" s="199" t="s">
        <v>282</v>
      </c>
      <c r="I38" s="199"/>
      <c r="J38" s="199"/>
      <c r="K38" s="199"/>
      <c r="L38" s="199"/>
    </row>
    <row r="41" spans="1:12" x14ac:dyDescent="0.25">
      <c r="A41" s="209" t="s">
        <v>97</v>
      </c>
      <c r="B41" s="209"/>
      <c r="C41" s="209"/>
      <c r="D41" s="209"/>
      <c r="E41" s="209"/>
      <c r="F41" s="209"/>
      <c r="G41" s="209"/>
      <c r="H41" s="209"/>
      <c r="I41" s="209"/>
      <c r="J41" s="209"/>
      <c r="K41" s="209"/>
      <c r="L41" s="209"/>
    </row>
    <row r="43" spans="1:12" ht="15" customHeight="1" x14ac:dyDescent="0.25">
      <c r="A43" s="210" t="s">
        <v>67</v>
      </c>
      <c r="B43" s="210"/>
      <c r="C43" s="210"/>
      <c r="D43" s="210"/>
      <c r="E43" s="84" t="s">
        <v>68</v>
      </c>
      <c r="F43" s="91" t="s">
        <v>69</v>
      </c>
      <c r="G43" s="91" t="s">
        <v>70</v>
      </c>
      <c r="H43" s="210" t="s">
        <v>3</v>
      </c>
      <c r="I43" s="210"/>
      <c r="J43" s="210"/>
      <c r="K43" s="210"/>
      <c r="L43" s="210"/>
    </row>
    <row r="44" spans="1:12" ht="30" customHeight="1" x14ac:dyDescent="0.25">
      <c r="A44" s="211" t="s">
        <v>98</v>
      </c>
      <c r="B44" s="212"/>
      <c r="C44" s="212"/>
      <c r="D44" s="213"/>
      <c r="E44" s="85"/>
      <c r="F44" s="1"/>
      <c r="G44" s="1"/>
      <c r="H44" s="199"/>
      <c r="I44" s="199"/>
      <c r="J44" s="199"/>
      <c r="K44" s="199"/>
      <c r="L44" s="199"/>
    </row>
    <row r="45" spans="1:12" ht="15" customHeight="1" x14ac:dyDescent="0.25">
      <c r="A45" s="196" t="s">
        <v>99</v>
      </c>
      <c r="B45" s="197"/>
      <c r="C45" s="197"/>
      <c r="D45" s="198"/>
      <c r="E45" s="86"/>
      <c r="F45" s="1"/>
      <c r="G45" s="1"/>
      <c r="H45" s="199"/>
      <c r="I45" s="199"/>
      <c r="J45" s="199"/>
      <c r="K45" s="199"/>
      <c r="L45" s="199"/>
    </row>
    <row r="46" spans="1:12" ht="15" customHeight="1" x14ac:dyDescent="0.25">
      <c r="A46" s="196" t="s">
        <v>138</v>
      </c>
      <c r="B46" s="197"/>
      <c r="C46" s="197"/>
      <c r="D46" s="198"/>
      <c r="E46" s="86"/>
      <c r="F46" s="1"/>
      <c r="G46" s="1"/>
      <c r="H46" s="199"/>
      <c r="I46" s="199"/>
      <c r="J46" s="199"/>
      <c r="K46" s="199"/>
      <c r="L46" s="199"/>
    </row>
    <row r="47" spans="1:12" ht="15" customHeight="1" x14ac:dyDescent="0.25">
      <c r="A47" s="206" t="s">
        <v>71</v>
      </c>
      <c r="B47" s="207"/>
      <c r="C47" s="207"/>
      <c r="D47" s="208"/>
      <c r="E47" s="87"/>
      <c r="F47" s="1"/>
      <c r="G47" s="1"/>
      <c r="H47" s="199"/>
      <c r="I47" s="199"/>
      <c r="J47" s="199"/>
      <c r="K47" s="199"/>
      <c r="L47" s="199"/>
    </row>
    <row r="48" spans="1:12" ht="15" customHeight="1" x14ac:dyDescent="0.25">
      <c r="A48" s="206" t="s">
        <v>93</v>
      </c>
      <c r="B48" s="207"/>
      <c r="C48" s="207"/>
      <c r="D48" s="208"/>
      <c r="E48" s="87"/>
      <c r="F48" s="1"/>
      <c r="G48" s="1"/>
      <c r="H48" s="200"/>
      <c r="I48" s="201"/>
      <c r="J48" s="201"/>
      <c r="K48" s="201"/>
      <c r="L48" s="202"/>
    </row>
    <row r="49" spans="1:12" ht="37.5" customHeight="1" x14ac:dyDescent="0.25">
      <c r="A49" s="206" t="s">
        <v>139</v>
      </c>
      <c r="B49" s="207"/>
      <c r="C49" s="207"/>
      <c r="D49" s="208"/>
      <c r="E49" s="87"/>
      <c r="F49" s="1"/>
      <c r="G49" s="1"/>
      <c r="H49" s="199"/>
      <c r="I49" s="199"/>
      <c r="J49" s="199"/>
      <c r="K49" s="199"/>
      <c r="L49" s="199"/>
    </row>
    <row r="50" spans="1:12" ht="15" customHeight="1" x14ac:dyDescent="0.25">
      <c r="A50" s="206" t="s">
        <v>96</v>
      </c>
      <c r="B50" s="207"/>
      <c r="C50" s="207"/>
      <c r="D50" s="208"/>
      <c r="E50" s="87"/>
      <c r="F50" s="1"/>
      <c r="G50" s="1"/>
      <c r="H50" s="200"/>
      <c r="I50" s="201"/>
      <c r="J50" s="201"/>
      <c r="K50" s="201"/>
      <c r="L50" s="202"/>
    </row>
    <row r="51" spans="1:12" ht="15" customHeight="1" x14ac:dyDescent="0.25">
      <c r="A51" s="196" t="s">
        <v>72</v>
      </c>
      <c r="B51" s="197"/>
      <c r="C51" s="197"/>
      <c r="D51" s="198"/>
      <c r="E51" s="86"/>
      <c r="F51" s="1"/>
      <c r="G51" s="1"/>
      <c r="H51" s="199"/>
      <c r="I51" s="199"/>
      <c r="J51" s="199"/>
      <c r="K51" s="199"/>
      <c r="L51" s="199"/>
    </row>
    <row r="52" spans="1:12" ht="15" customHeight="1" x14ac:dyDescent="0.25">
      <c r="A52" s="196" t="s">
        <v>73</v>
      </c>
      <c r="B52" s="197"/>
      <c r="C52" s="197"/>
      <c r="D52" s="198"/>
      <c r="E52" s="86"/>
      <c r="F52" s="1"/>
      <c r="G52" s="1"/>
      <c r="H52" s="199"/>
      <c r="I52" s="199"/>
      <c r="J52" s="199"/>
      <c r="K52" s="199"/>
      <c r="L52" s="199"/>
    </row>
    <row r="53" spans="1:12" ht="15" customHeight="1" x14ac:dyDescent="0.25">
      <c r="A53" s="196" t="s">
        <v>74</v>
      </c>
      <c r="B53" s="197"/>
      <c r="C53" s="197"/>
      <c r="D53" s="198"/>
      <c r="E53" s="86"/>
      <c r="F53" s="1"/>
      <c r="G53" s="1"/>
      <c r="H53" s="199"/>
      <c r="I53" s="199"/>
      <c r="J53" s="199"/>
      <c r="K53" s="199"/>
      <c r="L53" s="199"/>
    </row>
    <row r="54" spans="1:12" ht="15" customHeight="1" x14ac:dyDescent="0.25">
      <c r="A54" s="196" t="s">
        <v>75</v>
      </c>
      <c r="B54" s="197"/>
      <c r="C54" s="197"/>
      <c r="D54" s="198"/>
      <c r="E54" s="86"/>
      <c r="F54" s="1"/>
      <c r="G54" s="1"/>
      <c r="H54" s="199"/>
      <c r="I54" s="199"/>
      <c r="J54" s="199"/>
      <c r="K54" s="199"/>
      <c r="L54" s="199"/>
    </row>
    <row r="55" spans="1:12" ht="15" customHeight="1" x14ac:dyDescent="0.25">
      <c r="A55" s="196" t="s">
        <v>76</v>
      </c>
      <c r="B55" s="197"/>
      <c r="C55" s="197"/>
      <c r="D55" s="198"/>
      <c r="E55" s="86"/>
      <c r="F55" s="1"/>
      <c r="G55" s="1"/>
      <c r="H55" s="199"/>
      <c r="I55" s="199"/>
      <c r="J55" s="199"/>
      <c r="K55" s="199"/>
      <c r="L55" s="199"/>
    </row>
    <row r="56" spans="1:12" ht="15" customHeight="1" x14ac:dyDescent="0.25">
      <c r="A56" s="203" t="s">
        <v>95</v>
      </c>
      <c r="B56" s="204"/>
      <c r="C56" s="204"/>
      <c r="D56" s="205"/>
      <c r="E56" s="86"/>
      <c r="F56" s="1"/>
      <c r="G56" s="1"/>
      <c r="H56" s="200"/>
      <c r="I56" s="201"/>
      <c r="J56" s="201"/>
      <c r="K56" s="201"/>
      <c r="L56" s="202"/>
    </row>
    <row r="57" spans="1:12" ht="15" customHeight="1" x14ac:dyDescent="0.25">
      <c r="A57" s="196" t="s">
        <v>100</v>
      </c>
      <c r="B57" s="197"/>
      <c r="C57" s="197"/>
      <c r="D57" s="198"/>
      <c r="E57" s="86"/>
      <c r="F57" s="1"/>
      <c r="G57" s="1"/>
      <c r="H57" s="200"/>
      <c r="I57" s="201"/>
      <c r="J57" s="201"/>
      <c r="K57" s="201"/>
      <c r="L57" s="202"/>
    </row>
    <row r="58" spans="1:12" ht="15" customHeight="1" x14ac:dyDescent="0.25">
      <c r="A58" s="196" t="s">
        <v>101</v>
      </c>
      <c r="B58" s="197"/>
      <c r="C58" s="197"/>
      <c r="D58" s="198"/>
      <c r="E58" s="88"/>
      <c r="F58" s="1"/>
      <c r="G58" s="1"/>
      <c r="H58" s="199"/>
      <c r="I58" s="199"/>
      <c r="J58" s="199"/>
      <c r="K58" s="199"/>
      <c r="L58" s="199"/>
    </row>
  </sheetData>
  <customSheetViews>
    <customSheetView guid="{0104F062-C069-4C95-8A43-F9465639595C}">
      <selection activeCell="A46" sqref="A46:D46"/>
      <pageMargins left="0.7" right="0.7" top="0.75" bottom="0.75" header="0.3" footer="0.3"/>
      <pageSetup orientation="portrait" horizontalDpi="4294967295" verticalDpi="4294967295" r:id="rId1"/>
    </customSheetView>
    <customSheetView guid="{77CEF578-C448-4A07-90AF-31D6FF5EFD42}">
      <selection activeCell="A46" sqref="A46:D46"/>
      <pageMargins left="0.7" right="0.7" top="0.75" bottom="0.75" header="0.3" footer="0.3"/>
      <pageSetup orientation="portrait" horizontalDpi="4294967295" verticalDpi="4294967295" r:id="rId2"/>
    </customSheetView>
    <customSheetView guid="{6B35BDF8-CA14-4B68-A161-D757B547CC7B}">
      <selection activeCell="A46" sqref="A46:D46"/>
      <pageMargins left="0.7" right="0.7" top="0.75" bottom="0.75" header="0.3" footer="0.3"/>
      <pageSetup orientation="portrait" horizontalDpi="4294967295" verticalDpi="4294967295" r:id="rId3"/>
    </customSheetView>
  </customSheetViews>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7"/>
  <sheetViews>
    <sheetView topLeftCell="A22" zoomScale="70" zoomScaleNormal="70" workbookViewId="0">
      <selection activeCell="E38" sqref="E38"/>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2" t="s">
        <v>63</v>
      </c>
      <c r="C2" s="233"/>
      <c r="D2" s="233"/>
      <c r="E2" s="233"/>
      <c r="F2" s="233"/>
      <c r="G2" s="233"/>
      <c r="H2" s="233"/>
      <c r="I2" s="233"/>
      <c r="J2" s="233"/>
      <c r="K2" s="233"/>
      <c r="L2" s="233"/>
      <c r="M2" s="233"/>
      <c r="N2" s="233"/>
      <c r="O2" s="233"/>
      <c r="P2" s="233"/>
    </row>
    <row r="4" spans="2:16" ht="26.25" x14ac:dyDescent="0.25">
      <c r="B4" s="232" t="s">
        <v>48</v>
      </c>
      <c r="C4" s="233"/>
      <c r="D4" s="233"/>
      <c r="E4" s="233"/>
      <c r="F4" s="233"/>
      <c r="G4" s="233"/>
      <c r="H4" s="233"/>
      <c r="I4" s="233"/>
      <c r="J4" s="233"/>
      <c r="K4" s="233"/>
      <c r="L4" s="233"/>
      <c r="M4" s="233"/>
      <c r="N4" s="233"/>
      <c r="O4" s="233"/>
      <c r="P4" s="233"/>
    </row>
    <row r="5" spans="2:16" ht="15.75" thickBot="1" x14ac:dyDescent="0.3"/>
    <row r="6" spans="2:16" ht="21.75" thickBot="1" x14ac:dyDescent="0.3">
      <c r="B6" s="11" t="s">
        <v>4</v>
      </c>
      <c r="C6" s="236" t="s">
        <v>204</v>
      </c>
      <c r="D6" s="236"/>
      <c r="E6" s="236"/>
      <c r="F6" s="236"/>
      <c r="G6" s="236"/>
      <c r="H6" s="236"/>
      <c r="I6" s="236"/>
      <c r="J6" s="236"/>
      <c r="K6" s="236"/>
      <c r="L6" s="236"/>
      <c r="M6" s="236"/>
      <c r="N6" s="237"/>
    </row>
    <row r="7" spans="2:16" ht="16.5" thickBot="1" x14ac:dyDescent="0.3">
      <c r="B7" s="12" t="s">
        <v>5</v>
      </c>
      <c r="C7" s="236"/>
      <c r="D7" s="236"/>
      <c r="E7" s="236"/>
      <c r="F7" s="236"/>
      <c r="G7" s="236"/>
      <c r="H7" s="236"/>
      <c r="I7" s="236"/>
      <c r="J7" s="236"/>
      <c r="K7" s="236"/>
      <c r="L7" s="236"/>
      <c r="M7" s="236"/>
      <c r="N7" s="237"/>
    </row>
    <row r="8" spans="2:16" ht="16.5" thickBot="1" x14ac:dyDescent="0.3">
      <c r="B8" s="12" t="s">
        <v>6</v>
      </c>
      <c r="C8" s="236"/>
      <c r="D8" s="236"/>
      <c r="E8" s="236"/>
      <c r="F8" s="236"/>
      <c r="G8" s="236"/>
      <c r="H8" s="236"/>
      <c r="I8" s="236"/>
      <c r="J8" s="236"/>
      <c r="K8" s="236"/>
      <c r="L8" s="236"/>
      <c r="M8" s="236"/>
      <c r="N8" s="237"/>
    </row>
    <row r="9" spans="2:16" ht="16.5" thickBot="1" x14ac:dyDescent="0.3">
      <c r="B9" s="12" t="s">
        <v>7</v>
      </c>
      <c r="C9" s="236"/>
      <c r="D9" s="236"/>
      <c r="E9" s="236"/>
      <c r="F9" s="236"/>
      <c r="G9" s="236"/>
      <c r="H9" s="236"/>
      <c r="I9" s="236"/>
      <c r="J9" s="236"/>
      <c r="K9" s="236"/>
      <c r="L9" s="236"/>
      <c r="M9" s="236"/>
      <c r="N9" s="237"/>
    </row>
    <row r="10" spans="2:16" ht="16.5" thickBot="1" x14ac:dyDescent="0.3">
      <c r="B10" s="12" t="s">
        <v>8</v>
      </c>
      <c r="C10" s="238"/>
      <c r="D10" s="238"/>
      <c r="E10" s="239"/>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42" t="s">
        <v>102</v>
      </c>
      <c r="C14" s="242"/>
      <c r="D14" s="52" t="s">
        <v>12</v>
      </c>
      <c r="E14" s="52" t="s">
        <v>13</v>
      </c>
      <c r="F14" s="52" t="s">
        <v>29</v>
      </c>
      <c r="G14" s="94"/>
      <c r="I14" s="37"/>
      <c r="J14" s="37"/>
      <c r="K14" s="37"/>
      <c r="L14" s="37"/>
      <c r="M14" s="37"/>
      <c r="N14" s="21"/>
    </row>
    <row r="15" spans="2:16" x14ac:dyDescent="0.25">
      <c r="B15" s="242"/>
      <c r="C15" s="242"/>
      <c r="D15" s="52">
        <v>3</v>
      </c>
      <c r="E15" s="35">
        <v>2283615360</v>
      </c>
      <c r="F15" s="180">
        <v>792</v>
      </c>
      <c r="G15" s="95"/>
      <c r="I15" s="38"/>
      <c r="J15" s="38"/>
      <c r="K15" s="38"/>
      <c r="L15" s="38"/>
      <c r="M15" s="38"/>
      <c r="N15" s="21"/>
    </row>
    <row r="16" spans="2:16" x14ac:dyDescent="0.25">
      <c r="B16" s="242"/>
      <c r="C16" s="242"/>
      <c r="D16" s="52"/>
      <c r="E16" s="35"/>
      <c r="F16" s="35"/>
      <c r="G16" s="95"/>
      <c r="I16" s="38"/>
      <c r="J16" s="38"/>
      <c r="K16" s="38"/>
      <c r="L16" s="38"/>
      <c r="M16" s="38"/>
      <c r="N16" s="21"/>
    </row>
    <row r="17" spans="1:14" x14ac:dyDescent="0.25">
      <c r="B17" s="242"/>
      <c r="C17" s="242"/>
      <c r="D17" s="52"/>
      <c r="E17" s="35"/>
      <c r="F17" s="35"/>
      <c r="G17" s="95"/>
      <c r="I17" s="38"/>
      <c r="J17" s="38"/>
      <c r="K17" s="38"/>
      <c r="L17" s="38"/>
      <c r="M17" s="38"/>
      <c r="N17" s="21"/>
    </row>
    <row r="18" spans="1:14" x14ac:dyDescent="0.25">
      <c r="B18" s="242"/>
      <c r="C18" s="242"/>
      <c r="D18" s="52"/>
      <c r="E18" s="36"/>
      <c r="F18" s="35"/>
      <c r="G18" s="95"/>
      <c r="H18" s="22"/>
      <c r="I18" s="38"/>
      <c r="J18" s="38"/>
      <c r="K18" s="38"/>
      <c r="L18" s="38"/>
      <c r="M18" s="38"/>
      <c r="N18" s="20"/>
    </row>
    <row r="19" spans="1:14" x14ac:dyDescent="0.25">
      <c r="B19" s="242"/>
      <c r="C19" s="242"/>
      <c r="D19" s="52"/>
      <c r="E19" s="36"/>
      <c r="F19" s="35"/>
      <c r="G19" s="95"/>
      <c r="H19" s="22"/>
      <c r="I19" s="40"/>
      <c r="J19" s="40"/>
      <c r="K19" s="40"/>
      <c r="L19" s="40"/>
      <c r="M19" s="40"/>
      <c r="N19" s="20"/>
    </row>
    <row r="20" spans="1:14" x14ac:dyDescent="0.25">
      <c r="B20" s="242"/>
      <c r="C20" s="242"/>
      <c r="D20" s="52"/>
      <c r="E20" s="36"/>
      <c r="F20" s="35"/>
      <c r="G20" s="95"/>
      <c r="H20" s="22"/>
      <c r="I20" s="8"/>
      <c r="J20" s="8"/>
      <c r="K20" s="8"/>
      <c r="L20" s="8"/>
      <c r="M20" s="8"/>
      <c r="N20" s="20"/>
    </row>
    <row r="21" spans="1:14" x14ac:dyDescent="0.25">
      <c r="B21" s="242"/>
      <c r="C21" s="242"/>
      <c r="D21" s="52"/>
      <c r="E21" s="36"/>
      <c r="F21" s="35"/>
      <c r="G21" s="95"/>
      <c r="H21" s="22"/>
      <c r="I21" s="8"/>
      <c r="J21" s="8"/>
      <c r="K21" s="8"/>
      <c r="L21" s="8"/>
      <c r="M21" s="8"/>
      <c r="N21" s="20"/>
    </row>
    <row r="22" spans="1:14" ht="15.75" thickBot="1" x14ac:dyDescent="0.3">
      <c r="B22" s="234" t="s">
        <v>14</v>
      </c>
      <c r="C22" s="235"/>
      <c r="D22" s="52"/>
      <c r="E22" s="64"/>
      <c r="F22" s="35"/>
      <c r="G22" s="95"/>
      <c r="H22" s="22"/>
      <c r="I22" s="8"/>
      <c r="J22" s="8"/>
      <c r="K22" s="8"/>
      <c r="L22" s="8"/>
      <c r="M22" s="8"/>
      <c r="N22" s="20"/>
    </row>
    <row r="23" spans="1:14" ht="45.75" thickBot="1" x14ac:dyDescent="0.3">
      <c r="A23" s="42"/>
      <c r="B23" s="53" t="s">
        <v>15</v>
      </c>
      <c r="C23" s="53" t="s">
        <v>103</v>
      </c>
      <c r="E23" s="37"/>
      <c r="F23" s="37"/>
      <c r="G23" s="37"/>
      <c r="H23" s="37"/>
      <c r="I23" s="10"/>
      <c r="J23" s="10"/>
      <c r="K23" s="10"/>
      <c r="L23" s="10"/>
      <c r="M23" s="10"/>
    </row>
    <row r="24" spans="1:14" ht="15.75" thickBot="1" x14ac:dyDescent="0.3">
      <c r="A24" s="43">
        <v>1</v>
      </c>
      <c r="C24" s="45">
        <f>F15*80%</f>
        <v>633.6</v>
      </c>
      <c r="D24" s="41"/>
      <c r="E24" s="44">
        <f>E15</f>
        <v>2283615360</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140</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141</v>
      </c>
      <c r="D29" s="127" t="s">
        <v>142</v>
      </c>
      <c r="E29" s="106"/>
      <c r="F29" s="106"/>
      <c r="G29" s="106"/>
      <c r="H29" s="106"/>
      <c r="I29" s="109"/>
      <c r="J29" s="109"/>
      <c r="K29" s="109"/>
      <c r="L29" s="109"/>
      <c r="M29" s="109"/>
      <c r="N29" s="110"/>
    </row>
    <row r="30" spans="1:14" x14ac:dyDescent="0.25">
      <c r="A30" s="101"/>
      <c r="B30" s="123" t="s">
        <v>143</v>
      </c>
      <c r="C30" s="176" t="s">
        <v>193</v>
      </c>
      <c r="D30" s="123"/>
      <c r="E30" s="106"/>
      <c r="F30" s="106"/>
      <c r="G30" s="106"/>
      <c r="H30" s="106"/>
      <c r="I30" s="109"/>
      <c r="J30" s="109"/>
      <c r="K30" s="109"/>
      <c r="L30" s="109"/>
      <c r="M30" s="109"/>
      <c r="N30" s="110"/>
    </row>
    <row r="31" spans="1:14" x14ac:dyDescent="0.25">
      <c r="A31" s="101"/>
      <c r="B31" s="123" t="s">
        <v>144</v>
      </c>
      <c r="C31" s="176" t="s">
        <v>193</v>
      </c>
      <c r="D31" s="123"/>
      <c r="E31" s="106"/>
      <c r="F31" s="106"/>
      <c r="G31" s="106"/>
      <c r="H31" s="106"/>
      <c r="I31" s="109"/>
      <c r="J31" s="109"/>
      <c r="K31" s="109"/>
      <c r="L31" s="109"/>
      <c r="M31" s="109"/>
      <c r="N31" s="110"/>
    </row>
    <row r="32" spans="1:14" x14ac:dyDescent="0.25">
      <c r="A32" s="101"/>
      <c r="B32" s="123" t="s">
        <v>145</v>
      </c>
      <c r="C32" s="162" t="s">
        <v>193</v>
      </c>
      <c r="D32" s="123"/>
      <c r="E32" s="106"/>
      <c r="F32" s="106"/>
      <c r="G32" s="106"/>
      <c r="H32" s="106"/>
      <c r="I32" s="109"/>
      <c r="J32" s="109"/>
      <c r="K32" s="109"/>
      <c r="L32" s="109"/>
      <c r="M32" s="109"/>
      <c r="N32" s="110"/>
    </row>
    <row r="33" spans="1:17" x14ac:dyDescent="0.25">
      <c r="A33" s="101"/>
      <c r="B33" s="123" t="s">
        <v>146</v>
      </c>
      <c r="C33" s="183" t="s">
        <v>193</v>
      </c>
      <c r="D33" s="123"/>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147</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148</v>
      </c>
      <c r="C40" s="108">
        <v>40</v>
      </c>
      <c r="D40" s="125">
        <v>30</v>
      </c>
      <c r="E40" s="251">
        <f>+D40+D41</f>
        <v>30</v>
      </c>
      <c r="F40" s="106"/>
      <c r="G40" s="106"/>
      <c r="H40" s="106"/>
      <c r="I40" s="109"/>
      <c r="J40" s="109"/>
      <c r="K40" s="109"/>
      <c r="L40" s="109"/>
      <c r="M40" s="109"/>
      <c r="N40" s="110"/>
    </row>
    <row r="41" spans="1:17" ht="42.75" x14ac:dyDescent="0.25">
      <c r="A41" s="101"/>
      <c r="B41" s="107" t="s">
        <v>149</v>
      </c>
      <c r="C41" s="108">
        <v>60</v>
      </c>
      <c r="D41" s="125">
        <f>+F160</f>
        <v>0</v>
      </c>
      <c r="E41" s="252"/>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44" t="s">
        <v>35</v>
      </c>
      <c r="N45" s="244"/>
    </row>
    <row r="46" spans="1:17" x14ac:dyDescent="0.25">
      <c r="B46" s="66" t="s">
        <v>30</v>
      </c>
      <c r="M46" s="65"/>
      <c r="N46" s="65"/>
    </row>
    <row r="47" spans="1:17" ht="15.75" thickBot="1" x14ac:dyDescent="0.3">
      <c r="M47" s="65"/>
      <c r="N47" s="65"/>
    </row>
    <row r="48" spans="1:17" s="8" customFormat="1" ht="109.5" customHeight="1" x14ac:dyDescent="0.25">
      <c r="B48" s="120" t="s">
        <v>150</v>
      </c>
      <c r="C48" s="120" t="s">
        <v>151</v>
      </c>
      <c r="D48" s="120" t="s">
        <v>152</v>
      </c>
      <c r="E48" s="54" t="s">
        <v>45</v>
      </c>
      <c r="F48" s="54" t="s">
        <v>22</v>
      </c>
      <c r="G48" s="54" t="s">
        <v>104</v>
      </c>
      <c r="H48" s="54" t="s">
        <v>17</v>
      </c>
      <c r="I48" s="54" t="s">
        <v>10</v>
      </c>
      <c r="J48" s="54" t="s">
        <v>31</v>
      </c>
      <c r="K48" s="54" t="s">
        <v>61</v>
      </c>
      <c r="L48" s="54" t="s">
        <v>20</v>
      </c>
      <c r="M48" s="105" t="s">
        <v>26</v>
      </c>
      <c r="N48" s="120" t="s">
        <v>153</v>
      </c>
      <c r="O48" s="54" t="s">
        <v>36</v>
      </c>
      <c r="P48" s="55" t="s">
        <v>11</v>
      </c>
      <c r="Q48" s="55" t="s">
        <v>19</v>
      </c>
    </row>
    <row r="49" spans="1:26" s="28" customFormat="1" ht="60" x14ac:dyDescent="0.25">
      <c r="A49" s="46">
        <v>1</v>
      </c>
      <c r="B49" s="47" t="s">
        <v>204</v>
      </c>
      <c r="C49" s="116" t="s">
        <v>204</v>
      </c>
      <c r="D49" s="47" t="s">
        <v>205</v>
      </c>
      <c r="E49" s="181" t="s">
        <v>286</v>
      </c>
      <c r="F49" s="24" t="s">
        <v>141</v>
      </c>
      <c r="G49" s="153"/>
      <c r="H49" s="51">
        <v>40204</v>
      </c>
      <c r="I49" s="25">
        <v>40543</v>
      </c>
      <c r="J49" s="25"/>
      <c r="K49" s="25" t="s">
        <v>229</v>
      </c>
      <c r="L49" s="25"/>
      <c r="M49" s="104">
        <v>140</v>
      </c>
      <c r="N49" s="104">
        <f>+M49*G49</f>
        <v>0</v>
      </c>
      <c r="O49" s="26"/>
      <c r="P49" s="26">
        <v>54</v>
      </c>
      <c r="Q49" s="154"/>
      <c r="R49" s="27"/>
      <c r="S49" s="27"/>
      <c r="T49" s="27"/>
      <c r="U49" s="27"/>
      <c r="V49" s="27"/>
      <c r="W49" s="27"/>
      <c r="X49" s="27"/>
      <c r="Y49" s="27"/>
      <c r="Z49" s="27"/>
    </row>
    <row r="50" spans="1:26" s="28" customFormat="1" ht="60" x14ac:dyDescent="0.25">
      <c r="A50" s="46">
        <f>+A49+1</f>
        <v>2</v>
      </c>
      <c r="B50" s="116" t="s">
        <v>204</v>
      </c>
      <c r="C50" s="116" t="s">
        <v>204</v>
      </c>
      <c r="D50" s="47" t="s">
        <v>205</v>
      </c>
      <c r="E50" s="181" t="s">
        <v>206</v>
      </c>
      <c r="F50" s="24" t="s">
        <v>141</v>
      </c>
      <c r="G50" s="24"/>
      <c r="H50" s="119">
        <v>40571</v>
      </c>
      <c r="I50" s="25">
        <v>40908</v>
      </c>
      <c r="J50" s="25"/>
      <c r="K50" s="25" t="s">
        <v>230</v>
      </c>
      <c r="L50" s="25"/>
      <c r="M50" s="104">
        <v>140</v>
      </c>
      <c r="N50" s="104"/>
      <c r="O50" s="26"/>
      <c r="P50" s="26">
        <v>54</v>
      </c>
      <c r="Q50" s="154"/>
      <c r="R50" s="27"/>
      <c r="S50" s="27"/>
      <c r="T50" s="27"/>
      <c r="U50" s="27"/>
      <c r="V50" s="27"/>
      <c r="W50" s="27"/>
      <c r="X50" s="27"/>
      <c r="Y50" s="27"/>
      <c r="Z50" s="27"/>
    </row>
    <row r="51" spans="1:26" s="28" customFormat="1" ht="60" x14ac:dyDescent="0.25">
      <c r="A51" s="46">
        <f t="shared" ref="A51:A56" si="0">+A50+1</f>
        <v>3</v>
      </c>
      <c r="B51" s="116" t="s">
        <v>204</v>
      </c>
      <c r="C51" s="116" t="s">
        <v>204</v>
      </c>
      <c r="D51" s="116" t="s">
        <v>205</v>
      </c>
      <c r="E51" s="181" t="s">
        <v>207</v>
      </c>
      <c r="F51" s="24" t="s">
        <v>141</v>
      </c>
      <c r="G51" s="24"/>
      <c r="H51" s="119">
        <v>40922</v>
      </c>
      <c r="I51" s="25">
        <v>41090</v>
      </c>
      <c r="J51" s="25"/>
      <c r="K51" s="25" t="s">
        <v>231</v>
      </c>
      <c r="L51" s="25"/>
      <c r="M51" s="104">
        <v>140</v>
      </c>
      <c r="N51" s="104"/>
      <c r="O51" s="26"/>
      <c r="P51" s="26">
        <v>55</v>
      </c>
      <c r="Q51" s="154"/>
      <c r="R51" s="27"/>
      <c r="S51" s="27"/>
      <c r="T51" s="27"/>
      <c r="U51" s="27"/>
      <c r="V51" s="27"/>
      <c r="W51" s="27"/>
      <c r="X51" s="27"/>
      <c r="Y51" s="27"/>
      <c r="Z51" s="27"/>
    </row>
    <row r="52" spans="1:26" s="28" customFormat="1" ht="60" x14ac:dyDescent="0.25">
      <c r="A52" s="46">
        <f t="shared" si="0"/>
        <v>4</v>
      </c>
      <c r="B52" s="116" t="s">
        <v>204</v>
      </c>
      <c r="C52" s="116" t="s">
        <v>204</v>
      </c>
      <c r="D52" s="116" t="s">
        <v>205</v>
      </c>
      <c r="E52" s="181" t="s">
        <v>208</v>
      </c>
      <c r="F52" s="24" t="s">
        <v>141</v>
      </c>
      <c r="G52" s="24"/>
      <c r="H52" s="119">
        <v>41093</v>
      </c>
      <c r="I52" s="25">
        <v>41213</v>
      </c>
      <c r="J52" s="25"/>
      <c r="K52" s="25" t="s">
        <v>232</v>
      </c>
      <c r="L52" s="25"/>
      <c r="M52" s="104">
        <v>140</v>
      </c>
      <c r="N52" s="104"/>
      <c r="O52" s="26"/>
      <c r="P52" s="26">
        <v>56</v>
      </c>
      <c r="Q52" s="154"/>
      <c r="R52" s="27"/>
      <c r="S52" s="27"/>
      <c r="T52" s="27"/>
      <c r="U52" s="27"/>
      <c r="V52" s="27"/>
      <c r="W52" s="27"/>
      <c r="X52" s="27"/>
      <c r="Y52" s="27"/>
      <c r="Z52" s="27"/>
    </row>
    <row r="53" spans="1:26" s="28" customFormat="1" ht="60" x14ac:dyDescent="0.25">
      <c r="A53" s="46">
        <f t="shared" si="0"/>
        <v>5</v>
      </c>
      <c r="B53" s="116" t="s">
        <v>204</v>
      </c>
      <c r="C53" s="116" t="s">
        <v>204</v>
      </c>
      <c r="D53" s="116" t="s">
        <v>205</v>
      </c>
      <c r="E53" s="181" t="s">
        <v>209</v>
      </c>
      <c r="F53" s="24" t="s">
        <v>141</v>
      </c>
      <c r="G53" s="24"/>
      <c r="H53" s="119">
        <v>41214</v>
      </c>
      <c r="I53" s="25">
        <v>41274</v>
      </c>
      <c r="J53" s="25"/>
      <c r="K53" s="25" t="s">
        <v>233</v>
      </c>
      <c r="L53" s="25"/>
      <c r="M53" s="104">
        <v>483</v>
      </c>
      <c r="N53" s="104"/>
      <c r="O53" s="26"/>
      <c r="P53" s="26">
        <v>56</v>
      </c>
      <c r="Q53" s="154"/>
      <c r="R53" s="27"/>
      <c r="S53" s="27"/>
      <c r="T53" s="27"/>
      <c r="U53" s="27"/>
      <c r="V53" s="27"/>
      <c r="W53" s="27"/>
      <c r="X53" s="27"/>
      <c r="Y53" s="27"/>
      <c r="Z53" s="27"/>
    </row>
    <row r="54" spans="1:26" s="28" customFormat="1" ht="60" x14ac:dyDescent="0.25">
      <c r="A54" s="46">
        <f t="shared" si="0"/>
        <v>6</v>
      </c>
      <c r="B54" s="116" t="s">
        <v>204</v>
      </c>
      <c r="C54" s="116" t="s">
        <v>204</v>
      </c>
      <c r="D54" s="116" t="s">
        <v>205</v>
      </c>
      <c r="E54" s="181" t="s">
        <v>210</v>
      </c>
      <c r="F54" s="24" t="s">
        <v>141</v>
      </c>
      <c r="G54" s="24"/>
      <c r="H54" s="119">
        <v>41214</v>
      </c>
      <c r="I54" s="25">
        <v>41274</v>
      </c>
      <c r="J54" s="25"/>
      <c r="K54" s="25"/>
      <c r="L54" s="25" t="s">
        <v>233</v>
      </c>
      <c r="M54" s="104">
        <v>132</v>
      </c>
      <c r="N54" s="104"/>
      <c r="O54" s="26"/>
      <c r="P54" s="26">
        <v>57</v>
      </c>
      <c r="Q54" s="154"/>
      <c r="R54" s="27"/>
      <c r="S54" s="27"/>
      <c r="T54" s="27"/>
      <c r="U54" s="27"/>
      <c r="V54" s="27"/>
      <c r="W54" s="27"/>
      <c r="X54" s="27"/>
      <c r="Y54" s="27"/>
      <c r="Z54" s="27"/>
    </row>
    <row r="55" spans="1:26" s="28" customFormat="1" ht="60" x14ac:dyDescent="0.25">
      <c r="A55" s="46">
        <f t="shared" si="0"/>
        <v>7</v>
      </c>
      <c r="B55" s="116" t="s">
        <v>204</v>
      </c>
      <c r="C55" s="116" t="s">
        <v>204</v>
      </c>
      <c r="D55" s="116" t="s">
        <v>205</v>
      </c>
      <c r="E55" s="181" t="s">
        <v>211</v>
      </c>
      <c r="F55" s="24" t="s">
        <v>141</v>
      </c>
      <c r="G55" s="24"/>
      <c r="H55" s="119">
        <v>41257</v>
      </c>
      <c r="I55" s="25">
        <v>41943</v>
      </c>
      <c r="J55" s="113"/>
      <c r="K55" s="25" t="s">
        <v>234</v>
      </c>
      <c r="L55" s="25" t="s">
        <v>235</v>
      </c>
      <c r="M55" s="104">
        <v>316</v>
      </c>
      <c r="N55" s="104"/>
      <c r="O55" s="26"/>
      <c r="P55" s="26">
        <v>57</v>
      </c>
      <c r="Q55" s="154"/>
      <c r="R55" s="27"/>
      <c r="S55" s="27"/>
      <c r="T55" s="27"/>
      <c r="U55" s="27"/>
      <c r="V55" s="27"/>
      <c r="W55" s="27"/>
      <c r="X55" s="27"/>
      <c r="Y55" s="27"/>
      <c r="Z55" s="27"/>
    </row>
    <row r="56" spans="1:26" s="28" customFormat="1" ht="75" x14ac:dyDescent="0.25">
      <c r="A56" s="46">
        <f t="shared" si="0"/>
        <v>8</v>
      </c>
      <c r="B56" s="116" t="s">
        <v>204</v>
      </c>
      <c r="C56" s="116" t="s">
        <v>204</v>
      </c>
      <c r="D56" s="116" t="s">
        <v>205</v>
      </c>
      <c r="E56" s="181" t="s">
        <v>212</v>
      </c>
      <c r="F56" s="24" t="s">
        <v>141</v>
      </c>
      <c r="G56" s="24"/>
      <c r="H56" s="119">
        <v>41254</v>
      </c>
      <c r="I56" s="25">
        <v>41912</v>
      </c>
      <c r="J56" s="113"/>
      <c r="K56" s="25" t="s">
        <v>237</v>
      </c>
      <c r="L56" s="25" t="s">
        <v>236</v>
      </c>
      <c r="M56" s="104">
        <v>680</v>
      </c>
      <c r="N56" s="104"/>
      <c r="O56" s="26"/>
      <c r="P56" s="26">
        <v>57</v>
      </c>
      <c r="Q56" s="154" t="s">
        <v>213</v>
      </c>
      <c r="R56" s="27"/>
      <c r="S56" s="27"/>
      <c r="T56" s="27"/>
      <c r="U56" s="27"/>
      <c r="V56" s="27"/>
      <c r="W56" s="27"/>
      <c r="X56" s="27"/>
      <c r="Y56" s="27"/>
      <c r="Z56" s="27"/>
    </row>
    <row r="57" spans="1:26" s="28" customFormat="1" ht="27.75" customHeight="1" x14ac:dyDescent="0.25">
      <c r="A57" s="46"/>
      <c r="B57" s="49" t="s">
        <v>16</v>
      </c>
      <c r="C57" s="48"/>
      <c r="D57" s="47"/>
      <c r="E57" s="181"/>
      <c r="F57" s="24"/>
      <c r="G57" s="24"/>
      <c r="H57" s="24"/>
      <c r="I57" s="25"/>
      <c r="J57" s="25"/>
      <c r="K57" s="118" t="s">
        <v>287</v>
      </c>
      <c r="L57" s="118"/>
      <c r="M57" s="152">
        <v>1891</v>
      </c>
      <c r="N57" s="50">
        <f t="shared" ref="N57" si="1">SUM(N49:N56)</f>
        <v>0</v>
      </c>
      <c r="O57" s="26"/>
      <c r="P57" s="26"/>
      <c r="Q57" s="155"/>
    </row>
    <row r="58" spans="1:26" s="29" customFormat="1" x14ac:dyDescent="0.25">
      <c r="E58" s="30"/>
    </row>
    <row r="59" spans="1:26" s="29" customFormat="1" x14ac:dyDescent="0.25">
      <c r="B59" s="245" t="s">
        <v>28</v>
      </c>
      <c r="C59" s="245" t="s">
        <v>27</v>
      </c>
      <c r="D59" s="243" t="s">
        <v>34</v>
      </c>
      <c r="E59" s="243"/>
    </row>
    <row r="60" spans="1:26" s="29" customFormat="1" x14ac:dyDescent="0.25">
      <c r="B60" s="246"/>
      <c r="C60" s="246"/>
      <c r="D60" s="61" t="s">
        <v>23</v>
      </c>
      <c r="E60" s="62" t="s">
        <v>24</v>
      </c>
    </row>
    <row r="61" spans="1:26" s="29" customFormat="1" ht="30.6" customHeight="1" x14ac:dyDescent="0.25">
      <c r="B61" s="59" t="s">
        <v>21</v>
      </c>
      <c r="C61" s="60" t="str">
        <f>+K57</f>
        <v>35 MESES 20 DIAS</v>
      </c>
      <c r="D61" s="57" t="s">
        <v>193</v>
      </c>
      <c r="E61" s="58"/>
      <c r="F61" s="31"/>
      <c r="G61" s="31"/>
      <c r="H61" s="31"/>
      <c r="I61" s="31"/>
      <c r="J61" s="31"/>
      <c r="K61" s="31"/>
      <c r="L61" s="31"/>
      <c r="M61" s="31"/>
    </row>
    <row r="62" spans="1:26" s="29" customFormat="1" ht="30" customHeight="1" x14ac:dyDescent="0.25">
      <c r="B62" s="59" t="s">
        <v>25</v>
      </c>
      <c r="C62" s="60">
        <f>+M57</f>
        <v>1891</v>
      </c>
      <c r="D62" s="57" t="s">
        <v>193</v>
      </c>
      <c r="E62" s="58"/>
    </row>
    <row r="63" spans="1:26" s="29" customFormat="1" x14ac:dyDescent="0.25">
      <c r="B63" s="32"/>
      <c r="C63" s="241"/>
      <c r="D63" s="241"/>
      <c r="E63" s="241"/>
      <c r="F63" s="241"/>
      <c r="G63" s="241"/>
      <c r="H63" s="241"/>
      <c r="I63" s="241"/>
      <c r="J63" s="241"/>
      <c r="K63" s="241"/>
      <c r="L63" s="241"/>
      <c r="M63" s="241"/>
      <c r="N63" s="241"/>
    </row>
    <row r="64" spans="1:26" ht="28.15" customHeight="1" thickBot="1" x14ac:dyDescent="0.3"/>
    <row r="65" spans="2:17" ht="27" thickBot="1" x14ac:dyDescent="0.3">
      <c r="B65" s="240" t="s">
        <v>105</v>
      </c>
      <c r="C65" s="240"/>
      <c r="D65" s="240"/>
      <c r="E65" s="240"/>
      <c r="F65" s="240"/>
      <c r="G65" s="240"/>
      <c r="H65" s="240"/>
      <c r="I65" s="240"/>
      <c r="J65" s="240"/>
      <c r="K65" s="240"/>
      <c r="L65" s="240"/>
      <c r="M65" s="240"/>
      <c r="N65" s="240"/>
    </row>
    <row r="68" spans="2:17" ht="92.25" customHeight="1" x14ac:dyDescent="0.25">
      <c r="B68" s="122" t="s">
        <v>154</v>
      </c>
      <c r="C68" s="68" t="s">
        <v>2</v>
      </c>
      <c r="D68" s="68" t="s">
        <v>107</v>
      </c>
      <c r="E68" s="68" t="s">
        <v>106</v>
      </c>
      <c r="F68" s="68" t="s">
        <v>108</v>
      </c>
      <c r="G68" s="68" t="s">
        <v>109</v>
      </c>
      <c r="H68" s="68" t="s">
        <v>110</v>
      </c>
      <c r="I68" s="68" t="s">
        <v>111</v>
      </c>
      <c r="J68" s="68" t="s">
        <v>112</v>
      </c>
      <c r="K68" s="68" t="s">
        <v>113</v>
      </c>
      <c r="L68" s="68" t="s">
        <v>114</v>
      </c>
      <c r="M68" s="98" t="s">
        <v>115</v>
      </c>
      <c r="N68" s="98" t="s">
        <v>116</v>
      </c>
      <c r="O68" s="226" t="s">
        <v>3</v>
      </c>
      <c r="P68" s="228"/>
      <c r="Q68" s="68" t="s">
        <v>18</v>
      </c>
    </row>
    <row r="69" spans="2:17" ht="30" x14ac:dyDescent="0.25">
      <c r="B69" s="177" t="s">
        <v>176</v>
      </c>
      <c r="C69" s="177" t="s">
        <v>177</v>
      </c>
      <c r="D69" s="177" t="s">
        <v>179</v>
      </c>
      <c r="E69" s="178">
        <v>60</v>
      </c>
      <c r="F69" s="4"/>
      <c r="G69" s="4"/>
      <c r="H69" s="4" t="s">
        <v>141</v>
      </c>
      <c r="I69" s="99"/>
      <c r="J69" s="4" t="s">
        <v>141</v>
      </c>
      <c r="K69" s="4" t="s">
        <v>141</v>
      </c>
      <c r="L69" s="4" t="s">
        <v>141</v>
      </c>
      <c r="M69" s="4" t="s">
        <v>141</v>
      </c>
      <c r="N69" s="4" t="s">
        <v>141</v>
      </c>
      <c r="O69" s="230"/>
      <c r="P69" s="231"/>
      <c r="Q69" s="63" t="s">
        <v>141</v>
      </c>
    </row>
    <row r="70" spans="2:17" ht="30" x14ac:dyDescent="0.25">
      <c r="B70" s="177" t="s">
        <v>176</v>
      </c>
      <c r="C70" s="177" t="s">
        <v>178</v>
      </c>
      <c r="D70" s="177" t="s">
        <v>180</v>
      </c>
      <c r="E70" s="178">
        <v>80</v>
      </c>
      <c r="F70" s="4"/>
      <c r="G70" s="4"/>
      <c r="H70" s="4" t="s">
        <v>141</v>
      </c>
      <c r="I70" s="99"/>
      <c r="J70" s="4" t="s">
        <v>141</v>
      </c>
      <c r="K70" s="4" t="s">
        <v>141</v>
      </c>
      <c r="L70" s="4" t="s">
        <v>141</v>
      </c>
      <c r="M70" s="4" t="s">
        <v>141</v>
      </c>
      <c r="N70" s="4" t="s">
        <v>141</v>
      </c>
      <c r="O70" s="160"/>
      <c r="P70" s="161"/>
      <c r="Q70" s="123" t="s">
        <v>141</v>
      </c>
    </row>
    <row r="71" spans="2:17" ht="45" x14ac:dyDescent="0.25">
      <c r="B71" s="177" t="s">
        <v>169</v>
      </c>
      <c r="C71" s="46" t="s">
        <v>181</v>
      </c>
      <c r="D71" s="46" t="s">
        <v>186</v>
      </c>
      <c r="E71" s="178">
        <v>120</v>
      </c>
      <c r="F71" s="4" t="s">
        <v>141</v>
      </c>
      <c r="G71" s="4"/>
      <c r="H71" s="4"/>
      <c r="I71" s="99"/>
      <c r="J71" s="4" t="s">
        <v>141</v>
      </c>
      <c r="K71" s="4" t="s">
        <v>141</v>
      </c>
      <c r="L71" s="4" t="s">
        <v>141</v>
      </c>
      <c r="M71" s="4" t="s">
        <v>141</v>
      </c>
      <c r="N71" s="4" t="s">
        <v>141</v>
      </c>
      <c r="O71" s="160"/>
      <c r="P71" s="161"/>
      <c r="Q71" s="4" t="s">
        <v>141</v>
      </c>
    </row>
    <row r="72" spans="2:17" ht="30" x14ac:dyDescent="0.25">
      <c r="B72" s="177" t="s">
        <v>169</v>
      </c>
      <c r="C72" s="46" t="s">
        <v>182</v>
      </c>
      <c r="D72" s="46" t="s">
        <v>187</v>
      </c>
      <c r="E72" s="178">
        <v>45</v>
      </c>
      <c r="F72" s="4" t="s">
        <v>141</v>
      </c>
      <c r="G72" s="4"/>
      <c r="H72" s="4"/>
      <c r="I72" s="99"/>
      <c r="J72" s="4" t="s">
        <v>141</v>
      </c>
      <c r="K72" s="4" t="s">
        <v>141</v>
      </c>
      <c r="L72" s="4" t="s">
        <v>141</v>
      </c>
      <c r="M72" s="4" t="s">
        <v>141</v>
      </c>
      <c r="N72" s="4" t="s">
        <v>141</v>
      </c>
      <c r="O72" s="160"/>
      <c r="P72" s="161"/>
      <c r="Q72" s="4" t="s">
        <v>141</v>
      </c>
    </row>
    <row r="73" spans="2:17" ht="30" x14ac:dyDescent="0.25">
      <c r="B73" s="177" t="s">
        <v>170</v>
      </c>
      <c r="C73" s="46" t="s">
        <v>183</v>
      </c>
      <c r="D73" s="177" t="s">
        <v>188</v>
      </c>
      <c r="E73" s="178">
        <v>60</v>
      </c>
      <c r="F73" s="4"/>
      <c r="G73" s="4" t="s">
        <v>141</v>
      </c>
      <c r="H73" s="4"/>
      <c r="I73" s="99"/>
      <c r="J73" s="4" t="s">
        <v>141</v>
      </c>
      <c r="K73" s="4" t="s">
        <v>141</v>
      </c>
      <c r="L73" s="4" t="s">
        <v>141</v>
      </c>
      <c r="M73" s="4" t="s">
        <v>141</v>
      </c>
      <c r="N73" s="4" t="s">
        <v>141</v>
      </c>
      <c r="O73" s="160"/>
      <c r="P73" s="161"/>
      <c r="Q73" s="4" t="s">
        <v>141</v>
      </c>
    </row>
    <row r="74" spans="2:17" ht="30" x14ac:dyDescent="0.25">
      <c r="B74" s="177" t="s">
        <v>171</v>
      </c>
      <c r="C74" s="46" t="s">
        <v>184</v>
      </c>
      <c r="D74" s="177" t="s">
        <v>189</v>
      </c>
      <c r="E74" s="178">
        <v>44</v>
      </c>
      <c r="F74" s="4"/>
      <c r="G74" s="4" t="s">
        <v>141</v>
      </c>
      <c r="H74" s="4"/>
      <c r="I74" s="99"/>
      <c r="J74" s="4" t="s">
        <v>141</v>
      </c>
      <c r="K74" s="4" t="s">
        <v>141</v>
      </c>
      <c r="L74" s="4" t="s">
        <v>141</v>
      </c>
      <c r="M74" s="4" t="s">
        <v>141</v>
      </c>
      <c r="N74" s="4" t="s">
        <v>141</v>
      </c>
      <c r="O74" s="160"/>
      <c r="P74" s="161"/>
      <c r="Q74" s="4" t="s">
        <v>141</v>
      </c>
    </row>
    <row r="75" spans="2:17" ht="30" x14ac:dyDescent="0.25">
      <c r="B75" s="177" t="s">
        <v>172</v>
      </c>
      <c r="C75" s="177" t="s">
        <v>172</v>
      </c>
      <c r="D75" s="177" t="s">
        <v>190</v>
      </c>
      <c r="E75" s="178">
        <v>90</v>
      </c>
      <c r="F75" s="4"/>
      <c r="G75" s="4" t="s">
        <v>141</v>
      </c>
      <c r="H75" s="4"/>
      <c r="I75" s="99"/>
      <c r="J75" s="4" t="s">
        <v>141</v>
      </c>
      <c r="K75" s="4" t="s">
        <v>141</v>
      </c>
      <c r="L75" s="4" t="s">
        <v>141</v>
      </c>
      <c r="M75" s="4" t="s">
        <v>141</v>
      </c>
      <c r="N75" s="4" t="s">
        <v>141</v>
      </c>
      <c r="O75" s="160"/>
      <c r="P75" s="161"/>
      <c r="Q75" s="4" t="s">
        <v>141</v>
      </c>
    </row>
    <row r="76" spans="2:17" ht="30" x14ac:dyDescent="0.25">
      <c r="B76" s="177" t="s">
        <v>173</v>
      </c>
      <c r="C76" s="46" t="s">
        <v>173</v>
      </c>
      <c r="D76" s="177" t="s">
        <v>191</v>
      </c>
      <c r="E76" s="178">
        <v>104</v>
      </c>
      <c r="F76" s="4"/>
      <c r="G76" s="4" t="s">
        <v>141</v>
      </c>
      <c r="H76" s="4"/>
      <c r="I76" s="99"/>
      <c r="J76" s="4" t="s">
        <v>141</v>
      </c>
      <c r="K76" s="4" t="s">
        <v>141</v>
      </c>
      <c r="L76" s="4" t="s">
        <v>141</v>
      </c>
      <c r="M76" s="4" t="s">
        <v>141</v>
      </c>
      <c r="N76" s="4" t="s">
        <v>141</v>
      </c>
      <c r="O76" s="160"/>
      <c r="P76" s="161"/>
      <c r="Q76" s="4" t="s">
        <v>141</v>
      </c>
    </row>
    <row r="77" spans="2:17" ht="30" x14ac:dyDescent="0.25">
      <c r="B77" s="177" t="s">
        <v>174</v>
      </c>
      <c r="C77" s="177" t="s">
        <v>174</v>
      </c>
      <c r="D77" s="177" t="s">
        <v>192</v>
      </c>
      <c r="E77" s="178">
        <v>84</v>
      </c>
      <c r="F77" s="4" t="s">
        <v>141</v>
      </c>
      <c r="G77" s="4"/>
      <c r="H77" s="4"/>
      <c r="I77" s="99"/>
      <c r="J77" s="4" t="s">
        <v>141</v>
      </c>
      <c r="K77" s="4" t="s">
        <v>141</v>
      </c>
      <c r="L77" s="4" t="s">
        <v>141</v>
      </c>
      <c r="M77" s="4" t="s">
        <v>141</v>
      </c>
      <c r="N77" s="4" t="s">
        <v>141</v>
      </c>
      <c r="O77" s="160"/>
      <c r="P77" s="161"/>
      <c r="Q77" s="4" t="s">
        <v>141</v>
      </c>
    </row>
    <row r="78" spans="2:17" ht="30" x14ac:dyDescent="0.25">
      <c r="B78" s="177" t="s">
        <v>175</v>
      </c>
      <c r="C78" s="46" t="s">
        <v>185</v>
      </c>
      <c r="D78" s="46" t="s">
        <v>187</v>
      </c>
      <c r="E78" s="178">
        <v>105</v>
      </c>
      <c r="F78" s="4" t="s">
        <v>141</v>
      </c>
      <c r="G78" s="4"/>
      <c r="H78" s="4"/>
      <c r="I78" s="99"/>
      <c r="J78" s="4" t="s">
        <v>141</v>
      </c>
      <c r="K78" s="4" t="s">
        <v>141</v>
      </c>
      <c r="L78" s="4" t="s">
        <v>141</v>
      </c>
      <c r="M78" s="4" t="s">
        <v>141</v>
      </c>
      <c r="N78" s="4" t="s">
        <v>141</v>
      </c>
      <c r="O78" s="160"/>
      <c r="P78" s="161"/>
      <c r="Q78" s="4" t="s">
        <v>141</v>
      </c>
    </row>
    <row r="79" spans="2:17" x14ac:dyDescent="0.25">
      <c r="B79" s="3"/>
      <c r="C79" s="3"/>
      <c r="D79" s="5"/>
      <c r="E79" s="5"/>
      <c r="F79" s="4"/>
      <c r="G79" s="4"/>
      <c r="H79" s="4"/>
      <c r="I79" s="99"/>
      <c r="J79" s="99"/>
      <c r="K79" s="123"/>
      <c r="L79" s="123"/>
      <c r="M79" s="123"/>
      <c r="N79" s="123"/>
      <c r="O79" s="160"/>
      <c r="P79" s="161"/>
      <c r="Q79" s="123"/>
    </row>
    <row r="80" spans="2:17" x14ac:dyDescent="0.25">
      <c r="B80" s="3"/>
      <c r="C80" s="3"/>
      <c r="D80" s="5"/>
      <c r="E80" s="5"/>
      <c r="F80" s="4"/>
      <c r="G80" s="4"/>
      <c r="H80" s="4"/>
      <c r="I80" s="99"/>
      <c r="J80" s="99"/>
      <c r="K80" s="123"/>
      <c r="L80" s="123"/>
      <c r="M80" s="123"/>
      <c r="N80" s="123"/>
      <c r="O80" s="160"/>
      <c r="P80" s="161"/>
      <c r="Q80" s="123"/>
    </row>
    <row r="81" spans="2:17" x14ac:dyDescent="0.25">
      <c r="B81" s="3"/>
      <c r="C81" s="3"/>
      <c r="D81" s="5"/>
      <c r="E81" s="5"/>
      <c r="F81" s="4"/>
      <c r="G81" s="4"/>
      <c r="H81" s="4"/>
      <c r="I81" s="99"/>
      <c r="J81" s="99"/>
      <c r="K81" s="123"/>
      <c r="L81" s="123"/>
      <c r="M81" s="123"/>
      <c r="N81" s="123"/>
      <c r="O81" s="160"/>
      <c r="P81" s="161"/>
      <c r="Q81" s="123"/>
    </row>
    <row r="82" spans="2:17" x14ac:dyDescent="0.25">
      <c r="B82" s="3"/>
      <c r="C82" s="3"/>
      <c r="D82" s="5"/>
      <c r="E82" s="5"/>
      <c r="F82" s="4"/>
      <c r="G82" s="4"/>
      <c r="H82" s="4"/>
      <c r="I82" s="99"/>
      <c r="J82" s="99"/>
      <c r="K82" s="63"/>
      <c r="L82" s="63"/>
      <c r="M82" s="63"/>
      <c r="N82" s="63"/>
      <c r="O82" s="230"/>
      <c r="P82" s="231"/>
      <c r="Q82" s="63"/>
    </row>
    <row r="83" spans="2:17" x14ac:dyDescent="0.25">
      <c r="B83" s="3"/>
      <c r="C83" s="3"/>
      <c r="D83" s="5"/>
      <c r="E83" s="5"/>
      <c r="F83" s="4"/>
      <c r="G83" s="4"/>
      <c r="H83" s="4"/>
      <c r="I83" s="99"/>
      <c r="J83" s="99"/>
      <c r="K83" s="63"/>
      <c r="L83" s="63"/>
      <c r="M83" s="63"/>
      <c r="N83" s="63"/>
      <c r="O83" s="230"/>
      <c r="P83" s="231"/>
      <c r="Q83" s="63"/>
    </row>
    <row r="84" spans="2:17" x14ac:dyDescent="0.25">
      <c r="B84" s="3"/>
      <c r="C84" s="3"/>
      <c r="D84" s="5"/>
      <c r="E84" s="5"/>
      <c r="F84" s="4"/>
      <c r="G84" s="4"/>
      <c r="H84" s="4"/>
      <c r="I84" s="99"/>
      <c r="J84" s="99"/>
      <c r="K84" s="63"/>
      <c r="L84" s="63"/>
      <c r="M84" s="63"/>
      <c r="N84" s="63"/>
      <c r="O84" s="230"/>
      <c r="P84" s="231"/>
      <c r="Q84" s="63"/>
    </row>
    <row r="85" spans="2:17" x14ac:dyDescent="0.25">
      <c r="B85" s="3"/>
      <c r="C85" s="3"/>
      <c r="D85" s="5"/>
      <c r="E85" s="5"/>
      <c r="F85" s="4"/>
      <c r="G85" s="4"/>
      <c r="H85" s="4"/>
      <c r="I85" s="99"/>
      <c r="J85" s="99"/>
      <c r="K85" s="63"/>
      <c r="L85" s="63"/>
      <c r="M85" s="63"/>
      <c r="N85" s="63"/>
      <c r="O85" s="230"/>
      <c r="P85" s="231"/>
      <c r="Q85" s="63"/>
    </row>
    <row r="86" spans="2:17" x14ac:dyDescent="0.25">
      <c r="B86" s="3"/>
      <c r="C86" s="3"/>
      <c r="D86" s="5"/>
      <c r="E86" s="5"/>
      <c r="F86" s="4"/>
      <c r="G86" s="4"/>
      <c r="H86" s="4"/>
      <c r="I86" s="99"/>
      <c r="J86" s="99"/>
      <c r="K86" s="63"/>
      <c r="L86" s="63"/>
      <c r="M86" s="63"/>
      <c r="N86" s="63"/>
      <c r="O86" s="230"/>
      <c r="P86" s="231"/>
      <c r="Q86" s="63"/>
    </row>
    <row r="87" spans="2:17" x14ac:dyDescent="0.25">
      <c r="B87" s="63"/>
      <c r="C87" s="63"/>
      <c r="D87" s="63"/>
      <c r="E87" s="63"/>
      <c r="F87" s="63"/>
      <c r="G87" s="63"/>
      <c r="H87" s="63"/>
      <c r="I87" s="63"/>
      <c r="J87" s="63"/>
      <c r="K87" s="63"/>
      <c r="L87" s="63"/>
      <c r="M87" s="63"/>
      <c r="N87" s="63"/>
      <c r="O87" s="230"/>
      <c r="P87" s="231"/>
      <c r="Q87" s="63"/>
    </row>
    <row r="88" spans="2:17" x14ac:dyDescent="0.25">
      <c r="B88" s="9" t="s">
        <v>1</v>
      </c>
    </row>
    <row r="89" spans="2:17" x14ac:dyDescent="0.25">
      <c r="B89" s="9" t="s">
        <v>37</v>
      </c>
    </row>
    <row r="90" spans="2:17" x14ac:dyDescent="0.25">
      <c r="B90" s="9" t="s">
        <v>62</v>
      </c>
    </row>
    <row r="92" spans="2:17" ht="15.75" thickBot="1" x14ac:dyDescent="0.3"/>
    <row r="93" spans="2:17" ht="27" thickBot="1" x14ac:dyDescent="0.3">
      <c r="B93" s="253" t="s">
        <v>38</v>
      </c>
      <c r="C93" s="254"/>
      <c r="D93" s="254"/>
      <c r="E93" s="254"/>
      <c r="F93" s="254"/>
      <c r="G93" s="254"/>
      <c r="H93" s="254"/>
      <c r="I93" s="254"/>
      <c r="J93" s="254"/>
      <c r="K93" s="254"/>
      <c r="L93" s="254"/>
      <c r="M93" s="254"/>
      <c r="N93" s="255"/>
    </row>
    <row r="98" spans="2:17" ht="76.5" customHeight="1" x14ac:dyDescent="0.25">
      <c r="B98" s="56" t="s">
        <v>0</v>
      </c>
      <c r="C98" s="56" t="s">
        <v>39</v>
      </c>
      <c r="D98" s="56" t="s">
        <v>40</v>
      </c>
      <c r="E98" s="56" t="s">
        <v>117</v>
      </c>
      <c r="F98" s="56" t="s">
        <v>119</v>
      </c>
      <c r="G98" s="56" t="s">
        <v>120</v>
      </c>
      <c r="H98" s="56" t="s">
        <v>121</v>
      </c>
      <c r="I98" s="56" t="s">
        <v>118</v>
      </c>
      <c r="J98" s="226" t="s">
        <v>122</v>
      </c>
      <c r="K98" s="227"/>
      <c r="L98" s="228"/>
      <c r="M98" s="56" t="s">
        <v>126</v>
      </c>
      <c r="N98" s="56" t="s">
        <v>41</v>
      </c>
      <c r="O98" s="56" t="s">
        <v>42</v>
      </c>
      <c r="P98" s="226" t="s">
        <v>3</v>
      </c>
      <c r="Q98" s="228"/>
    </row>
    <row r="99" spans="2:17" ht="60.75" customHeight="1" x14ac:dyDescent="0.25">
      <c r="B99" s="92" t="s">
        <v>43</v>
      </c>
      <c r="C99" s="92">
        <f>792/200</f>
        <v>3.96</v>
      </c>
      <c r="D99" s="3" t="s">
        <v>272</v>
      </c>
      <c r="E99" s="3">
        <v>37086813</v>
      </c>
      <c r="F99" s="3" t="s">
        <v>271</v>
      </c>
      <c r="G99" s="3" t="s">
        <v>260</v>
      </c>
      <c r="H99" s="186">
        <v>40158</v>
      </c>
      <c r="I99" s="5"/>
      <c r="J99" s="1" t="s">
        <v>163</v>
      </c>
      <c r="K99" s="100" t="s">
        <v>273</v>
      </c>
      <c r="L99" s="99" t="s">
        <v>245</v>
      </c>
      <c r="M99" s="63" t="s">
        <v>141</v>
      </c>
      <c r="N99" s="63" t="s">
        <v>141</v>
      </c>
      <c r="O99" s="63" t="s">
        <v>141</v>
      </c>
      <c r="P99" s="229"/>
      <c r="Q99" s="229"/>
    </row>
    <row r="100" spans="2:17" ht="60.75" customHeight="1" x14ac:dyDescent="0.25">
      <c r="B100" s="182" t="s">
        <v>43</v>
      </c>
      <c r="C100" s="195">
        <f t="shared" ref="C100:C104" si="2">792/200</f>
        <v>3.96</v>
      </c>
      <c r="D100" s="3" t="s">
        <v>242</v>
      </c>
      <c r="E100" s="3">
        <v>59310220</v>
      </c>
      <c r="F100" s="3" t="s">
        <v>243</v>
      </c>
      <c r="G100" s="3" t="s">
        <v>260</v>
      </c>
      <c r="H100" s="186">
        <v>39352</v>
      </c>
      <c r="I100" s="5" t="s">
        <v>142</v>
      </c>
      <c r="J100" s="1" t="s">
        <v>163</v>
      </c>
      <c r="K100" s="100" t="s">
        <v>244</v>
      </c>
      <c r="L100" s="99" t="s">
        <v>245</v>
      </c>
      <c r="M100" s="123" t="s">
        <v>141</v>
      </c>
      <c r="N100" s="123" t="s">
        <v>141</v>
      </c>
      <c r="O100" s="123" t="s">
        <v>141</v>
      </c>
      <c r="P100" s="229"/>
      <c r="Q100" s="229"/>
    </row>
    <row r="101" spans="2:17" ht="60.75" customHeight="1" x14ac:dyDescent="0.25">
      <c r="B101" s="182" t="s">
        <v>43</v>
      </c>
      <c r="C101" s="195">
        <f t="shared" si="2"/>
        <v>3.96</v>
      </c>
      <c r="D101" s="3" t="s">
        <v>251</v>
      </c>
      <c r="E101" s="3">
        <v>59833800</v>
      </c>
      <c r="F101" s="3" t="s">
        <v>247</v>
      </c>
      <c r="G101" s="3" t="s">
        <v>248</v>
      </c>
      <c r="H101" s="186">
        <v>36413</v>
      </c>
      <c r="I101" s="5" t="s">
        <v>142</v>
      </c>
      <c r="J101" s="1" t="s">
        <v>252</v>
      </c>
      <c r="K101" s="100" t="s">
        <v>253</v>
      </c>
      <c r="L101" s="99" t="s">
        <v>254</v>
      </c>
      <c r="M101" s="123" t="s">
        <v>141</v>
      </c>
      <c r="N101" s="123" t="s">
        <v>141</v>
      </c>
      <c r="O101" s="123" t="s">
        <v>141</v>
      </c>
      <c r="P101" s="229" t="s">
        <v>249</v>
      </c>
      <c r="Q101" s="229"/>
    </row>
    <row r="102" spans="2:17" ht="33.6" customHeight="1" x14ac:dyDescent="0.25">
      <c r="B102" s="92" t="s">
        <v>44</v>
      </c>
      <c r="C102" s="195">
        <f t="shared" si="2"/>
        <v>3.96</v>
      </c>
      <c r="D102" s="3" t="s">
        <v>274</v>
      </c>
      <c r="E102" s="3">
        <v>36950061</v>
      </c>
      <c r="F102" s="3" t="s">
        <v>256</v>
      </c>
      <c r="G102" s="3" t="s">
        <v>248</v>
      </c>
      <c r="H102" s="186">
        <v>41390</v>
      </c>
      <c r="I102" s="5" t="s">
        <v>141</v>
      </c>
      <c r="J102" s="1" t="s">
        <v>163</v>
      </c>
      <c r="K102" s="99" t="s">
        <v>269</v>
      </c>
      <c r="L102" s="3" t="s">
        <v>44</v>
      </c>
      <c r="M102" s="63" t="s">
        <v>141</v>
      </c>
      <c r="N102" s="63" t="s">
        <v>141</v>
      </c>
      <c r="O102" s="63" t="s">
        <v>141</v>
      </c>
      <c r="P102" s="229"/>
      <c r="Q102" s="229"/>
    </row>
    <row r="103" spans="2:17" ht="33.6" customHeight="1" x14ac:dyDescent="0.25">
      <c r="B103" s="182" t="s">
        <v>44</v>
      </c>
      <c r="C103" s="195">
        <f t="shared" si="2"/>
        <v>3.96</v>
      </c>
      <c r="D103" s="3" t="s">
        <v>246</v>
      </c>
      <c r="E103" s="3">
        <v>59813684</v>
      </c>
      <c r="F103" s="3" t="s">
        <v>247</v>
      </c>
      <c r="G103" s="3" t="s">
        <v>248</v>
      </c>
      <c r="H103" s="186">
        <v>37148</v>
      </c>
      <c r="I103" s="5" t="s">
        <v>142</v>
      </c>
      <c r="J103" s="1" t="s">
        <v>163</v>
      </c>
      <c r="K103" s="99" t="s">
        <v>250</v>
      </c>
      <c r="L103" s="99" t="s">
        <v>44</v>
      </c>
      <c r="M103" s="123" t="s">
        <v>141</v>
      </c>
      <c r="N103" s="123" t="s">
        <v>141</v>
      </c>
      <c r="O103" s="123" t="s">
        <v>141</v>
      </c>
      <c r="P103" s="229" t="s">
        <v>249</v>
      </c>
      <c r="Q103" s="229"/>
    </row>
    <row r="104" spans="2:17" ht="33.6" customHeight="1" x14ac:dyDescent="0.25">
      <c r="B104" s="182" t="s">
        <v>44</v>
      </c>
      <c r="C104" s="195">
        <f t="shared" si="2"/>
        <v>3.96</v>
      </c>
      <c r="D104" s="3" t="s">
        <v>255</v>
      </c>
      <c r="E104" s="3">
        <v>1085263769</v>
      </c>
      <c r="F104" s="3" t="s">
        <v>256</v>
      </c>
      <c r="G104" s="3" t="s">
        <v>257</v>
      </c>
      <c r="H104" s="186">
        <v>40446</v>
      </c>
      <c r="I104" s="5" t="s">
        <v>141</v>
      </c>
      <c r="J104" s="1" t="s">
        <v>163</v>
      </c>
      <c r="K104" s="99" t="s">
        <v>258</v>
      </c>
      <c r="L104" s="99" t="s">
        <v>44</v>
      </c>
      <c r="M104" s="123" t="s">
        <v>141</v>
      </c>
      <c r="N104" s="123" t="s">
        <v>141</v>
      </c>
      <c r="O104" s="123" t="s">
        <v>141</v>
      </c>
      <c r="P104" s="229"/>
      <c r="Q104" s="229"/>
    </row>
    <row r="106" spans="2:17" ht="15.75" thickBot="1" x14ac:dyDescent="0.3"/>
    <row r="107" spans="2:17" ht="27" thickBot="1" x14ac:dyDescent="0.3">
      <c r="B107" s="253" t="s">
        <v>46</v>
      </c>
      <c r="C107" s="254"/>
      <c r="D107" s="254"/>
      <c r="E107" s="254"/>
      <c r="F107" s="254"/>
      <c r="G107" s="254"/>
      <c r="H107" s="254"/>
      <c r="I107" s="254"/>
      <c r="J107" s="254"/>
      <c r="K107" s="254"/>
      <c r="L107" s="254"/>
      <c r="M107" s="254"/>
      <c r="N107" s="255"/>
    </row>
    <row r="110" spans="2:17" ht="46.15" customHeight="1" x14ac:dyDescent="0.25">
      <c r="B110" s="68" t="s">
        <v>33</v>
      </c>
      <c r="C110" s="68" t="s">
        <v>47</v>
      </c>
      <c r="D110" s="226" t="s">
        <v>3</v>
      </c>
      <c r="E110" s="228"/>
    </row>
    <row r="111" spans="2:17" ht="46.9" customHeight="1" x14ac:dyDescent="0.25">
      <c r="B111" s="69" t="s">
        <v>127</v>
      </c>
      <c r="C111" s="125" t="s">
        <v>142</v>
      </c>
      <c r="D111" s="259" t="s">
        <v>165</v>
      </c>
      <c r="E111" s="260"/>
    </row>
    <row r="114" spans="1:26" ht="26.25" x14ac:dyDescent="0.25">
      <c r="B114" s="232" t="s">
        <v>64</v>
      </c>
      <c r="C114" s="233"/>
      <c r="D114" s="233"/>
      <c r="E114" s="233"/>
      <c r="F114" s="233"/>
      <c r="G114" s="233"/>
      <c r="H114" s="233"/>
      <c r="I114" s="233"/>
      <c r="J114" s="233"/>
      <c r="K114" s="233"/>
      <c r="L114" s="233"/>
      <c r="M114" s="233"/>
      <c r="N114" s="233"/>
      <c r="O114" s="233"/>
      <c r="P114" s="233"/>
    </row>
    <row r="116" spans="1:26" ht="15.75" thickBot="1" x14ac:dyDescent="0.3"/>
    <row r="117" spans="1:26" ht="27" thickBot="1" x14ac:dyDescent="0.3">
      <c r="B117" s="253" t="s">
        <v>54</v>
      </c>
      <c r="C117" s="254"/>
      <c r="D117" s="254"/>
      <c r="E117" s="254"/>
      <c r="F117" s="254"/>
      <c r="G117" s="254"/>
      <c r="H117" s="254"/>
      <c r="I117" s="254"/>
      <c r="J117" s="254"/>
      <c r="K117" s="254"/>
      <c r="L117" s="254"/>
      <c r="M117" s="254"/>
      <c r="N117" s="255"/>
    </row>
    <row r="119" spans="1:26" ht="15.75" thickBot="1" x14ac:dyDescent="0.3">
      <c r="M119" s="65"/>
      <c r="N119" s="65"/>
    </row>
    <row r="120" spans="1:26" s="109" customFormat="1" ht="109.5" customHeight="1" x14ac:dyDescent="0.25">
      <c r="B120" s="120" t="s">
        <v>150</v>
      </c>
      <c r="C120" s="120" t="s">
        <v>151</v>
      </c>
      <c r="D120" s="120" t="s">
        <v>152</v>
      </c>
      <c r="E120" s="120" t="s">
        <v>45</v>
      </c>
      <c r="F120" s="120" t="s">
        <v>22</v>
      </c>
      <c r="G120" s="120" t="s">
        <v>104</v>
      </c>
      <c r="H120" s="120" t="s">
        <v>17</v>
      </c>
      <c r="I120" s="120" t="s">
        <v>10</v>
      </c>
      <c r="J120" s="120" t="s">
        <v>31</v>
      </c>
      <c r="K120" s="120" t="s">
        <v>61</v>
      </c>
      <c r="L120" s="120" t="s">
        <v>20</v>
      </c>
      <c r="M120" s="105" t="s">
        <v>26</v>
      </c>
      <c r="N120" s="120" t="s">
        <v>153</v>
      </c>
      <c r="O120" s="120" t="s">
        <v>36</v>
      </c>
      <c r="P120" s="121" t="s">
        <v>11</v>
      </c>
      <c r="Q120" s="121" t="s">
        <v>19</v>
      </c>
    </row>
    <row r="121" spans="1:26" s="115" customFormat="1" ht="60" x14ac:dyDescent="0.25">
      <c r="A121" s="46">
        <v>1</v>
      </c>
      <c r="B121" s="116" t="s">
        <v>204</v>
      </c>
      <c r="C121" s="116" t="s">
        <v>204</v>
      </c>
      <c r="D121" s="116" t="s">
        <v>215</v>
      </c>
      <c r="E121" s="181" t="s">
        <v>214</v>
      </c>
      <c r="F121" s="112" t="s">
        <v>141</v>
      </c>
      <c r="G121" s="153"/>
      <c r="H121" s="119">
        <v>40886</v>
      </c>
      <c r="I121" s="113">
        <v>41007</v>
      </c>
      <c r="J121" s="113"/>
      <c r="K121" s="113" t="s">
        <v>290</v>
      </c>
      <c r="L121" s="113" t="s">
        <v>238</v>
      </c>
      <c r="M121" s="104">
        <v>105</v>
      </c>
      <c r="N121" s="104">
        <f>+M121*G121</f>
        <v>0</v>
      </c>
      <c r="O121" s="26">
        <v>86593416</v>
      </c>
      <c r="P121" s="26" t="s">
        <v>218</v>
      </c>
      <c r="Q121" s="154"/>
      <c r="R121" s="114"/>
      <c r="S121" s="114"/>
      <c r="T121" s="114"/>
      <c r="U121" s="114"/>
      <c r="V121" s="114"/>
      <c r="W121" s="114"/>
      <c r="X121" s="114"/>
      <c r="Y121" s="114"/>
      <c r="Z121" s="114"/>
    </row>
    <row r="122" spans="1:26" s="115" customFormat="1" ht="60" x14ac:dyDescent="0.25">
      <c r="A122" s="46">
        <f>+A121+1</f>
        <v>2</v>
      </c>
      <c r="B122" s="116" t="s">
        <v>204</v>
      </c>
      <c r="C122" s="116" t="s">
        <v>204</v>
      </c>
      <c r="D122" s="116" t="s">
        <v>215</v>
      </c>
      <c r="E122" s="181" t="s">
        <v>216</v>
      </c>
      <c r="F122" s="112" t="s">
        <v>141</v>
      </c>
      <c r="G122" s="112"/>
      <c r="H122" s="119">
        <v>41032</v>
      </c>
      <c r="I122" s="113">
        <v>41146</v>
      </c>
      <c r="J122" s="113"/>
      <c r="K122" s="113"/>
      <c r="L122" s="113" t="s">
        <v>238</v>
      </c>
      <c r="M122" s="104">
        <v>105</v>
      </c>
      <c r="N122" s="104"/>
      <c r="O122" s="26">
        <v>93590427</v>
      </c>
      <c r="P122" s="26" t="s">
        <v>217</v>
      </c>
      <c r="Q122" s="154"/>
      <c r="R122" s="114"/>
      <c r="S122" s="114"/>
      <c r="T122" s="114"/>
      <c r="U122" s="114"/>
      <c r="V122" s="114"/>
      <c r="W122" s="114"/>
      <c r="X122" s="114"/>
      <c r="Y122" s="114"/>
      <c r="Z122" s="114"/>
    </row>
    <row r="123" spans="1:26" s="115" customFormat="1" ht="60" x14ac:dyDescent="0.25">
      <c r="A123" s="46">
        <f t="shared" ref="A123:A128" si="3">+A122+1</f>
        <v>3</v>
      </c>
      <c r="B123" s="116" t="s">
        <v>204</v>
      </c>
      <c r="C123" s="116" t="s">
        <v>204</v>
      </c>
      <c r="D123" s="116" t="s">
        <v>219</v>
      </c>
      <c r="E123" s="181" t="s">
        <v>220</v>
      </c>
      <c r="F123" s="112" t="s">
        <v>142</v>
      </c>
      <c r="G123" s="112"/>
      <c r="H123" s="119">
        <v>40179</v>
      </c>
      <c r="I123" s="113">
        <v>40544</v>
      </c>
      <c r="J123" s="113"/>
      <c r="K123" s="113" t="s">
        <v>288</v>
      </c>
      <c r="L123" s="113" t="s">
        <v>229</v>
      </c>
      <c r="M123" s="104">
        <v>750</v>
      </c>
      <c r="N123" s="104"/>
      <c r="O123" s="26" t="s">
        <v>222</v>
      </c>
      <c r="P123" s="26">
        <v>66</v>
      </c>
      <c r="Q123" s="154"/>
      <c r="R123" s="114"/>
      <c r="S123" s="114"/>
      <c r="T123" s="114"/>
      <c r="U123" s="114"/>
      <c r="V123" s="114"/>
      <c r="W123" s="114"/>
      <c r="X123" s="114"/>
      <c r="Y123" s="114"/>
      <c r="Z123" s="114"/>
    </row>
    <row r="124" spans="1:26" s="115" customFormat="1" ht="60" x14ac:dyDescent="0.25">
      <c r="A124" s="46">
        <f t="shared" si="3"/>
        <v>4</v>
      </c>
      <c r="B124" s="116" t="s">
        <v>204</v>
      </c>
      <c r="C124" s="116" t="s">
        <v>204</v>
      </c>
      <c r="D124" s="116" t="s">
        <v>219</v>
      </c>
      <c r="E124" s="181" t="s">
        <v>223</v>
      </c>
      <c r="F124" s="112" t="s">
        <v>142</v>
      </c>
      <c r="G124" s="112"/>
      <c r="H124" s="119">
        <v>40909</v>
      </c>
      <c r="I124" s="113">
        <v>42004</v>
      </c>
      <c r="J124" s="113"/>
      <c r="K124" s="113"/>
      <c r="L124" s="113" t="s">
        <v>291</v>
      </c>
      <c r="M124" s="104">
        <v>1000</v>
      </c>
      <c r="N124" s="104"/>
      <c r="O124" s="26" t="s">
        <v>222</v>
      </c>
      <c r="P124" s="26">
        <v>67</v>
      </c>
      <c r="Q124" s="154"/>
      <c r="R124" s="114"/>
      <c r="S124" s="114"/>
      <c r="T124" s="114"/>
      <c r="U124" s="114"/>
      <c r="V124" s="114"/>
      <c r="W124" s="114"/>
      <c r="X124" s="114"/>
      <c r="Y124" s="114"/>
      <c r="Z124" s="114"/>
    </row>
    <row r="125" spans="1:26" s="115" customFormat="1" ht="60" x14ac:dyDescent="0.25">
      <c r="A125" s="46">
        <f t="shared" si="3"/>
        <v>5</v>
      </c>
      <c r="B125" s="116" t="s">
        <v>204</v>
      </c>
      <c r="C125" s="116" t="s">
        <v>204</v>
      </c>
      <c r="D125" s="116" t="s">
        <v>219</v>
      </c>
      <c r="E125" s="181" t="s">
        <v>224</v>
      </c>
      <c r="F125" s="112" t="s">
        <v>142</v>
      </c>
      <c r="G125" s="112"/>
      <c r="H125" s="119">
        <v>40544</v>
      </c>
      <c r="I125" s="113">
        <v>40909</v>
      </c>
      <c r="J125" s="113"/>
      <c r="K125" s="113"/>
      <c r="L125" s="113" t="s">
        <v>221</v>
      </c>
      <c r="M125" s="104">
        <v>958</v>
      </c>
      <c r="N125" s="104"/>
      <c r="O125" s="26" t="s">
        <v>222</v>
      </c>
      <c r="P125" s="26">
        <v>67</v>
      </c>
      <c r="Q125" s="154"/>
      <c r="R125" s="114"/>
      <c r="S125" s="114"/>
      <c r="T125" s="114"/>
      <c r="U125" s="114"/>
      <c r="V125" s="114"/>
      <c r="W125" s="114"/>
      <c r="X125" s="114"/>
      <c r="Y125" s="114"/>
      <c r="Z125" s="114"/>
    </row>
    <row r="126" spans="1:26" s="115" customFormat="1" ht="60" x14ac:dyDescent="0.25">
      <c r="A126" s="46">
        <f t="shared" si="3"/>
        <v>6</v>
      </c>
      <c r="B126" s="116" t="s">
        <v>204</v>
      </c>
      <c r="C126" s="116" t="s">
        <v>204</v>
      </c>
      <c r="D126" s="116" t="s">
        <v>205</v>
      </c>
      <c r="E126" s="181" t="s">
        <v>226</v>
      </c>
      <c r="F126" s="112" t="s">
        <v>142</v>
      </c>
      <c r="G126" s="112"/>
      <c r="H126" s="119">
        <v>39783</v>
      </c>
      <c r="I126" s="113">
        <v>40359</v>
      </c>
      <c r="J126" s="113"/>
      <c r="K126" s="113" t="s">
        <v>221</v>
      </c>
      <c r="L126" s="113" t="s">
        <v>289</v>
      </c>
      <c r="M126" s="104">
        <v>158</v>
      </c>
      <c r="N126" s="104"/>
      <c r="O126" s="26" t="s">
        <v>222</v>
      </c>
      <c r="P126" s="26" t="s">
        <v>227</v>
      </c>
      <c r="Q126" s="154"/>
      <c r="R126" s="114"/>
      <c r="S126" s="114"/>
      <c r="T126" s="114"/>
      <c r="U126" s="114"/>
      <c r="V126" s="114"/>
      <c r="W126" s="114"/>
      <c r="X126" s="114"/>
      <c r="Y126" s="114"/>
      <c r="Z126" s="114"/>
    </row>
    <row r="127" spans="1:26" s="115" customFormat="1" ht="60" x14ac:dyDescent="0.25">
      <c r="A127" s="46">
        <f t="shared" si="3"/>
        <v>7</v>
      </c>
      <c r="B127" s="116" t="s">
        <v>204</v>
      </c>
      <c r="C127" s="116" t="s">
        <v>204</v>
      </c>
      <c r="D127" s="116" t="s">
        <v>205</v>
      </c>
      <c r="E127" s="181" t="s">
        <v>225</v>
      </c>
      <c r="F127" s="112" t="s">
        <v>142</v>
      </c>
      <c r="G127" s="112"/>
      <c r="H127" s="119">
        <v>40543</v>
      </c>
      <c r="I127" s="113">
        <v>40907</v>
      </c>
      <c r="J127" s="113"/>
      <c r="K127" s="113"/>
      <c r="L127" s="113" t="s">
        <v>221</v>
      </c>
      <c r="M127" s="104">
        <v>440</v>
      </c>
      <c r="N127" s="104"/>
      <c r="O127" s="26" t="s">
        <v>222</v>
      </c>
      <c r="P127" s="26">
        <v>61</v>
      </c>
      <c r="Q127" s="154"/>
      <c r="R127" s="114"/>
      <c r="S127" s="114"/>
      <c r="T127" s="114"/>
      <c r="U127" s="114"/>
      <c r="V127" s="114"/>
      <c r="W127" s="114"/>
      <c r="X127" s="114"/>
      <c r="Y127" s="114"/>
      <c r="Z127" s="114"/>
    </row>
    <row r="128" spans="1:26" s="115" customFormat="1" ht="60" x14ac:dyDescent="0.25">
      <c r="A128" s="46">
        <f t="shared" si="3"/>
        <v>8</v>
      </c>
      <c r="B128" s="116" t="s">
        <v>204</v>
      </c>
      <c r="C128" s="116" t="s">
        <v>204</v>
      </c>
      <c r="D128" s="116" t="s">
        <v>205</v>
      </c>
      <c r="E128" s="181" t="s">
        <v>228</v>
      </c>
      <c r="F128" s="112" t="s">
        <v>142</v>
      </c>
      <c r="G128" s="112"/>
      <c r="H128" s="119">
        <v>40908</v>
      </c>
      <c r="I128" s="113">
        <v>41639</v>
      </c>
      <c r="J128" s="113"/>
      <c r="K128" s="113"/>
      <c r="L128" s="113" t="s">
        <v>221</v>
      </c>
      <c r="M128" s="104">
        <v>15</v>
      </c>
      <c r="N128" s="104"/>
      <c r="O128" s="26" t="s">
        <v>222</v>
      </c>
      <c r="P128" s="26">
        <v>61</v>
      </c>
      <c r="Q128" s="154"/>
      <c r="R128" s="114"/>
      <c r="S128" s="114"/>
      <c r="T128" s="114"/>
      <c r="U128" s="114"/>
      <c r="V128" s="114"/>
      <c r="W128" s="114"/>
      <c r="X128" s="114"/>
      <c r="Y128" s="114"/>
      <c r="Z128" s="114"/>
    </row>
    <row r="129" spans="1:17" s="115" customFormat="1" ht="27" customHeight="1" x14ac:dyDescent="0.25">
      <c r="A129" s="46"/>
      <c r="B129" s="49" t="s">
        <v>16</v>
      </c>
      <c r="C129" s="117"/>
      <c r="D129" s="116"/>
      <c r="E129" s="111"/>
      <c r="F129" s="112"/>
      <c r="G129" s="112"/>
      <c r="H129" s="112"/>
      <c r="I129" s="113"/>
      <c r="J129" s="113"/>
      <c r="K129" s="118" t="s">
        <v>292</v>
      </c>
      <c r="L129" s="118" t="s">
        <v>239</v>
      </c>
      <c r="M129" s="152">
        <f t="shared" ref="M129:N129" si="4">SUM(M121:M128)</f>
        <v>3531</v>
      </c>
      <c r="N129" s="118">
        <f t="shared" si="4"/>
        <v>0</v>
      </c>
      <c r="O129" s="26"/>
      <c r="P129" s="26"/>
      <c r="Q129" s="155"/>
    </row>
    <row r="130" spans="1:17" x14ac:dyDescent="0.25">
      <c r="B130" s="29"/>
      <c r="C130" s="29"/>
      <c r="D130" s="29"/>
      <c r="E130" s="30"/>
      <c r="F130" s="29"/>
      <c r="G130" s="29"/>
      <c r="H130" s="29"/>
      <c r="I130" s="29"/>
      <c r="J130" s="29"/>
      <c r="K130" s="29"/>
      <c r="L130" s="29"/>
      <c r="M130" s="29"/>
      <c r="N130" s="29"/>
      <c r="O130" s="29"/>
      <c r="P130" s="29"/>
    </row>
    <row r="131" spans="1:17" ht="18.75" x14ac:dyDescent="0.25">
      <c r="B131" s="59" t="s">
        <v>32</v>
      </c>
      <c r="C131" s="73" t="str">
        <f>+K129</f>
        <v>13 MESES 4 DIAS</v>
      </c>
      <c r="H131" s="31"/>
      <c r="I131" s="31"/>
      <c r="J131" s="31"/>
      <c r="K131" s="31"/>
      <c r="L131" s="31"/>
      <c r="M131" s="31"/>
      <c r="N131" s="29"/>
      <c r="O131" s="29"/>
      <c r="P131" s="29"/>
    </row>
    <row r="133" spans="1:17" ht="15.75" thickBot="1" x14ac:dyDescent="0.3"/>
    <row r="134" spans="1:17" ht="37.15" customHeight="1" thickBot="1" x14ac:dyDescent="0.3">
      <c r="B134" s="76" t="s">
        <v>49</v>
      </c>
      <c r="C134" s="77" t="s">
        <v>50</v>
      </c>
      <c r="D134" s="76" t="s">
        <v>51</v>
      </c>
      <c r="E134" s="77" t="s">
        <v>55</v>
      </c>
    </row>
    <row r="135" spans="1:17" ht="41.45" customHeight="1" x14ac:dyDescent="0.25">
      <c r="B135" s="67" t="s">
        <v>128</v>
      </c>
      <c r="C135" s="70">
        <v>20</v>
      </c>
      <c r="D135" s="70">
        <v>0</v>
      </c>
      <c r="E135" s="256">
        <f>+D135+D136+D137</f>
        <v>30</v>
      </c>
    </row>
    <row r="136" spans="1:17" x14ac:dyDescent="0.25">
      <c r="B136" s="67" t="s">
        <v>129</v>
      </c>
      <c r="C136" s="57">
        <v>30</v>
      </c>
      <c r="D136" s="71">
        <v>30</v>
      </c>
      <c r="E136" s="257"/>
    </row>
    <row r="137" spans="1:17" ht="15.75" thickBot="1" x14ac:dyDescent="0.3">
      <c r="B137" s="67" t="s">
        <v>130</v>
      </c>
      <c r="C137" s="72">
        <v>40</v>
      </c>
      <c r="D137" s="72">
        <v>0</v>
      </c>
      <c r="E137" s="258"/>
    </row>
    <row r="139" spans="1:17" ht="15.75" thickBot="1" x14ac:dyDescent="0.3"/>
    <row r="140" spans="1:17" ht="27" thickBot="1" x14ac:dyDescent="0.3">
      <c r="B140" s="253" t="s">
        <v>52</v>
      </c>
      <c r="C140" s="254"/>
      <c r="D140" s="254"/>
      <c r="E140" s="254"/>
      <c r="F140" s="254"/>
      <c r="G140" s="254"/>
      <c r="H140" s="254"/>
      <c r="I140" s="254"/>
      <c r="J140" s="254"/>
      <c r="K140" s="254"/>
      <c r="L140" s="254"/>
      <c r="M140" s="254"/>
      <c r="N140" s="255"/>
    </row>
    <row r="142" spans="1:17" ht="76.5" customHeight="1" x14ac:dyDescent="0.25">
      <c r="B142" s="56" t="s">
        <v>0</v>
      </c>
      <c r="C142" s="56" t="s">
        <v>39</v>
      </c>
      <c r="D142" s="56" t="s">
        <v>40</v>
      </c>
      <c r="E142" s="56" t="s">
        <v>117</v>
      </c>
      <c r="F142" s="56" t="s">
        <v>119</v>
      </c>
      <c r="G142" s="56" t="s">
        <v>120</v>
      </c>
      <c r="H142" s="56" t="s">
        <v>121</v>
      </c>
      <c r="I142" s="56" t="s">
        <v>118</v>
      </c>
      <c r="J142" s="226" t="s">
        <v>122</v>
      </c>
      <c r="K142" s="227"/>
      <c r="L142" s="228"/>
      <c r="M142" s="56" t="s">
        <v>126</v>
      </c>
      <c r="N142" s="56" t="s">
        <v>41</v>
      </c>
      <c r="O142" s="56" t="s">
        <v>42</v>
      </c>
      <c r="P142" s="226" t="s">
        <v>3</v>
      </c>
      <c r="Q142" s="228"/>
    </row>
    <row r="143" spans="1:17" ht="60.75" customHeight="1" x14ac:dyDescent="0.25">
      <c r="B143" s="92" t="s">
        <v>134</v>
      </c>
      <c r="C143" s="92"/>
      <c r="D143" s="3"/>
      <c r="E143" s="3"/>
      <c r="F143" s="3"/>
      <c r="G143" s="3"/>
      <c r="H143" s="3"/>
      <c r="I143" s="5"/>
      <c r="J143" s="1" t="s">
        <v>123</v>
      </c>
      <c r="K143" s="100" t="s">
        <v>124</v>
      </c>
      <c r="L143" s="99" t="s">
        <v>125</v>
      </c>
      <c r="M143" s="63"/>
      <c r="N143" s="63"/>
      <c r="O143" s="63"/>
      <c r="P143" s="229"/>
      <c r="Q143" s="229"/>
    </row>
    <row r="144" spans="1:17" ht="60.75" customHeight="1" x14ac:dyDescent="0.25">
      <c r="B144" s="92" t="s">
        <v>135</v>
      </c>
      <c r="C144" s="92"/>
      <c r="D144" s="3"/>
      <c r="E144" s="3"/>
      <c r="F144" s="3"/>
      <c r="G144" s="3"/>
      <c r="H144" s="3"/>
      <c r="I144" s="5"/>
      <c r="J144" s="1"/>
      <c r="K144" s="100"/>
      <c r="L144" s="99"/>
      <c r="M144" s="63"/>
      <c r="N144" s="63"/>
      <c r="O144" s="63"/>
      <c r="P144" s="93"/>
      <c r="Q144" s="93"/>
    </row>
    <row r="145" spans="2:17" ht="33.6" customHeight="1" x14ac:dyDescent="0.25">
      <c r="B145" s="92" t="s">
        <v>136</v>
      </c>
      <c r="C145" s="92"/>
      <c r="D145" s="3"/>
      <c r="E145" s="3"/>
      <c r="F145" s="3"/>
      <c r="G145" s="3"/>
      <c r="H145" s="3"/>
      <c r="I145" s="5"/>
      <c r="J145" s="1"/>
      <c r="K145" s="99"/>
      <c r="L145" s="99"/>
      <c r="M145" s="63"/>
      <c r="N145" s="63"/>
      <c r="O145" s="63"/>
      <c r="P145" s="229"/>
      <c r="Q145" s="229"/>
    </row>
    <row r="148" spans="2:17" ht="15.75" thickBot="1" x14ac:dyDescent="0.3"/>
    <row r="149" spans="2:17" ht="54" customHeight="1" x14ac:dyDescent="0.25">
      <c r="B149" s="75" t="s">
        <v>33</v>
      </c>
      <c r="C149" s="75" t="s">
        <v>49</v>
      </c>
      <c r="D149" s="56" t="s">
        <v>50</v>
      </c>
      <c r="E149" s="75" t="s">
        <v>51</v>
      </c>
      <c r="F149" s="77" t="s">
        <v>56</v>
      </c>
      <c r="G149" s="96"/>
    </row>
    <row r="150" spans="2:17" ht="120.75" customHeight="1" x14ac:dyDescent="0.2">
      <c r="B150" s="247" t="s">
        <v>53</v>
      </c>
      <c r="C150" s="6" t="s">
        <v>131</v>
      </c>
      <c r="D150" s="71">
        <v>25</v>
      </c>
      <c r="E150" s="71">
        <v>0</v>
      </c>
      <c r="F150" s="248">
        <f>+E150+E151+E152</f>
        <v>0</v>
      </c>
      <c r="G150" s="97"/>
    </row>
    <row r="151" spans="2:17" ht="76.150000000000006" customHeight="1" x14ac:dyDescent="0.2">
      <c r="B151" s="247"/>
      <c r="C151" s="6" t="s">
        <v>132</v>
      </c>
      <c r="D151" s="74">
        <v>25</v>
      </c>
      <c r="E151" s="71">
        <v>0</v>
      </c>
      <c r="F151" s="249"/>
      <c r="G151" s="97"/>
    </row>
    <row r="152" spans="2:17" ht="69" customHeight="1" x14ac:dyDescent="0.2">
      <c r="B152" s="247"/>
      <c r="C152" s="6" t="s">
        <v>133</v>
      </c>
      <c r="D152" s="71">
        <v>10</v>
      </c>
      <c r="E152" s="71">
        <v>0</v>
      </c>
      <c r="F152" s="250"/>
      <c r="G152" s="97"/>
    </row>
    <row r="153" spans="2:17" x14ac:dyDescent="0.25">
      <c r="C153"/>
    </row>
    <row r="156" spans="2:17" x14ac:dyDescent="0.25">
      <c r="B156" s="66" t="s">
        <v>57</v>
      </c>
    </row>
    <row r="159" spans="2:17" x14ac:dyDescent="0.25">
      <c r="B159" s="78" t="s">
        <v>33</v>
      </c>
      <c r="C159" s="78" t="s">
        <v>58</v>
      </c>
      <c r="D159" s="75" t="s">
        <v>51</v>
      </c>
      <c r="E159" s="75" t="s">
        <v>16</v>
      </c>
    </row>
    <row r="160" spans="2:17" ht="28.5" x14ac:dyDescent="0.25">
      <c r="B160" s="2" t="s">
        <v>59</v>
      </c>
      <c r="C160" s="7">
        <v>40</v>
      </c>
      <c r="D160" s="71">
        <f>+E135</f>
        <v>30</v>
      </c>
      <c r="E160" s="251">
        <f>+D160+D161</f>
        <v>30</v>
      </c>
    </row>
    <row r="161" spans="2:5" ht="42.75" x14ac:dyDescent="0.25">
      <c r="B161" s="2" t="s">
        <v>60</v>
      </c>
      <c r="C161" s="7">
        <v>60</v>
      </c>
      <c r="D161" s="71">
        <f>+F150</f>
        <v>0</v>
      </c>
      <c r="E161" s="252"/>
    </row>
    <row r="167" spans="2:5" x14ac:dyDescent="0.25">
      <c r="B167" s="9" t="s">
        <v>168</v>
      </c>
    </row>
  </sheetData>
  <customSheetViews>
    <customSheetView guid="{0104F062-C069-4C95-8A43-F9465639595C}" scale="70" hiddenColumns="1" topLeftCell="B94">
      <selection activeCell="B151" sqref="B151"/>
      <pageMargins left="0.7" right="0.7" top="0.75" bottom="0.75" header="0.3" footer="0.3"/>
      <pageSetup orientation="portrait" horizontalDpi="4294967295" verticalDpi="4294967295" r:id="rId1"/>
    </customSheetView>
    <customSheetView guid="{77CEF578-C448-4A07-90AF-31D6FF5EFD42}" scale="70" hiddenColumns="1" topLeftCell="B88">
      <selection activeCell="F95" sqref="F95"/>
      <pageMargins left="0.7" right="0.7" top="0.75" bottom="0.75" header="0.3" footer="0.3"/>
      <pageSetup orientation="portrait" horizontalDpi="4294967295" verticalDpi="4294967295" r:id="rId2"/>
    </customSheetView>
    <customSheetView guid="{6B35BDF8-CA14-4B68-A161-D757B547CC7B}" scale="70" hiddenColumns="1" topLeftCell="B127">
      <selection activeCell="C148" sqref="C148"/>
      <pageMargins left="0.7" right="0.7" top="0.75" bottom="0.75" header="0.3" footer="0.3"/>
      <pageSetup orientation="portrait" horizontalDpi="4294967295" verticalDpi="4294967295" r:id="rId3"/>
    </customSheetView>
  </customSheetViews>
  <mergeCells count="47">
    <mergeCell ref="O69:P69"/>
    <mergeCell ref="B150:B152"/>
    <mergeCell ref="F150:F152"/>
    <mergeCell ref="E160:E161"/>
    <mergeCell ref="B2:P2"/>
    <mergeCell ref="B114:P114"/>
    <mergeCell ref="B140:N140"/>
    <mergeCell ref="E135:E137"/>
    <mergeCell ref="B107:N107"/>
    <mergeCell ref="D110:E110"/>
    <mergeCell ref="D111:E111"/>
    <mergeCell ref="B117:N117"/>
    <mergeCell ref="P98:Q98"/>
    <mergeCell ref="B93:N93"/>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87:P87"/>
    <mergeCell ref="O82:P82"/>
    <mergeCell ref="O83:P83"/>
    <mergeCell ref="O84:P84"/>
    <mergeCell ref="O85:P85"/>
    <mergeCell ref="O86:P86"/>
    <mergeCell ref="J142:L142"/>
    <mergeCell ref="P142:Q142"/>
    <mergeCell ref="P143:Q143"/>
    <mergeCell ref="P145:Q145"/>
    <mergeCell ref="J98:L98"/>
    <mergeCell ref="P99:Q99"/>
    <mergeCell ref="P102:Q102"/>
    <mergeCell ref="P100:Q100"/>
    <mergeCell ref="P101:Q101"/>
    <mergeCell ref="P103:Q103"/>
    <mergeCell ref="P104:Q104"/>
  </mergeCells>
  <dataValidations count="2">
    <dataValidation type="decimal" allowBlank="1" showInputMessage="1" showErrorMessage="1" sqref="WVH983077 WLL983077 C65573 IV65573 SR65573 ACN65573 AMJ65573 AWF65573 BGB65573 BPX65573 BZT65573 CJP65573 CTL65573 DDH65573 DND65573 DWZ65573 EGV65573 EQR65573 FAN65573 FKJ65573 FUF65573 GEB65573 GNX65573 GXT65573 HHP65573 HRL65573 IBH65573 ILD65573 IUZ65573 JEV65573 JOR65573 JYN65573 KIJ65573 KSF65573 LCB65573 LLX65573 LVT65573 MFP65573 MPL65573 MZH65573 NJD65573 NSZ65573 OCV65573 OMR65573 OWN65573 PGJ65573 PQF65573 QAB65573 QJX65573 QTT65573 RDP65573 RNL65573 RXH65573 SHD65573 SQZ65573 TAV65573 TKR65573 TUN65573 UEJ65573 UOF65573 UYB65573 VHX65573 VRT65573 WBP65573 WLL65573 WVH65573 C131109 IV131109 SR131109 ACN131109 AMJ131109 AWF131109 BGB131109 BPX131109 BZT131109 CJP131109 CTL131109 DDH131109 DND131109 DWZ131109 EGV131109 EQR131109 FAN131109 FKJ131109 FUF131109 GEB131109 GNX131109 GXT131109 HHP131109 HRL131109 IBH131109 ILD131109 IUZ131109 JEV131109 JOR131109 JYN131109 KIJ131109 KSF131109 LCB131109 LLX131109 LVT131109 MFP131109 MPL131109 MZH131109 NJD131109 NSZ131109 OCV131109 OMR131109 OWN131109 PGJ131109 PQF131109 QAB131109 QJX131109 QTT131109 RDP131109 RNL131109 RXH131109 SHD131109 SQZ131109 TAV131109 TKR131109 TUN131109 UEJ131109 UOF131109 UYB131109 VHX131109 VRT131109 WBP131109 WLL131109 WVH131109 C196645 IV196645 SR196645 ACN196645 AMJ196645 AWF196645 BGB196645 BPX196645 BZT196645 CJP196645 CTL196645 DDH196645 DND196645 DWZ196645 EGV196645 EQR196645 FAN196645 FKJ196645 FUF196645 GEB196645 GNX196645 GXT196645 HHP196645 HRL196645 IBH196645 ILD196645 IUZ196645 JEV196645 JOR196645 JYN196645 KIJ196645 KSF196645 LCB196645 LLX196645 LVT196645 MFP196645 MPL196645 MZH196645 NJD196645 NSZ196645 OCV196645 OMR196645 OWN196645 PGJ196645 PQF196645 QAB196645 QJX196645 QTT196645 RDP196645 RNL196645 RXH196645 SHD196645 SQZ196645 TAV196645 TKR196645 TUN196645 UEJ196645 UOF196645 UYB196645 VHX196645 VRT196645 WBP196645 WLL196645 WVH196645 C262181 IV262181 SR262181 ACN262181 AMJ262181 AWF262181 BGB262181 BPX262181 BZT262181 CJP262181 CTL262181 DDH262181 DND262181 DWZ262181 EGV262181 EQR262181 FAN262181 FKJ262181 FUF262181 GEB262181 GNX262181 GXT262181 HHP262181 HRL262181 IBH262181 ILD262181 IUZ262181 JEV262181 JOR262181 JYN262181 KIJ262181 KSF262181 LCB262181 LLX262181 LVT262181 MFP262181 MPL262181 MZH262181 NJD262181 NSZ262181 OCV262181 OMR262181 OWN262181 PGJ262181 PQF262181 QAB262181 QJX262181 QTT262181 RDP262181 RNL262181 RXH262181 SHD262181 SQZ262181 TAV262181 TKR262181 TUN262181 UEJ262181 UOF262181 UYB262181 VHX262181 VRT262181 WBP262181 WLL262181 WVH262181 C327717 IV327717 SR327717 ACN327717 AMJ327717 AWF327717 BGB327717 BPX327717 BZT327717 CJP327717 CTL327717 DDH327717 DND327717 DWZ327717 EGV327717 EQR327717 FAN327717 FKJ327717 FUF327717 GEB327717 GNX327717 GXT327717 HHP327717 HRL327717 IBH327717 ILD327717 IUZ327717 JEV327717 JOR327717 JYN327717 KIJ327717 KSF327717 LCB327717 LLX327717 LVT327717 MFP327717 MPL327717 MZH327717 NJD327717 NSZ327717 OCV327717 OMR327717 OWN327717 PGJ327717 PQF327717 QAB327717 QJX327717 QTT327717 RDP327717 RNL327717 RXH327717 SHD327717 SQZ327717 TAV327717 TKR327717 TUN327717 UEJ327717 UOF327717 UYB327717 VHX327717 VRT327717 WBP327717 WLL327717 WVH327717 C393253 IV393253 SR393253 ACN393253 AMJ393253 AWF393253 BGB393253 BPX393253 BZT393253 CJP393253 CTL393253 DDH393253 DND393253 DWZ393253 EGV393253 EQR393253 FAN393253 FKJ393253 FUF393253 GEB393253 GNX393253 GXT393253 HHP393253 HRL393253 IBH393253 ILD393253 IUZ393253 JEV393253 JOR393253 JYN393253 KIJ393253 KSF393253 LCB393253 LLX393253 LVT393253 MFP393253 MPL393253 MZH393253 NJD393253 NSZ393253 OCV393253 OMR393253 OWN393253 PGJ393253 PQF393253 QAB393253 QJX393253 QTT393253 RDP393253 RNL393253 RXH393253 SHD393253 SQZ393253 TAV393253 TKR393253 TUN393253 UEJ393253 UOF393253 UYB393253 VHX393253 VRT393253 WBP393253 WLL393253 WVH393253 C458789 IV458789 SR458789 ACN458789 AMJ458789 AWF458789 BGB458789 BPX458789 BZT458789 CJP458789 CTL458789 DDH458789 DND458789 DWZ458789 EGV458789 EQR458789 FAN458789 FKJ458789 FUF458789 GEB458789 GNX458789 GXT458789 HHP458789 HRL458789 IBH458789 ILD458789 IUZ458789 JEV458789 JOR458789 JYN458789 KIJ458789 KSF458789 LCB458789 LLX458789 LVT458789 MFP458789 MPL458789 MZH458789 NJD458789 NSZ458789 OCV458789 OMR458789 OWN458789 PGJ458789 PQF458789 QAB458789 QJX458789 QTT458789 RDP458789 RNL458789 RXH458789 SHD458789 SQZ458789 TAV458789 TKR458789 TUN458789 UEJ458789 UOF458789 UYB458789 VHX458789 VRT458789 WBP458789 WLL458789 WVH458789 C524325 IV524325 SR524325 ACN524325 AMJ524325 AWF524325 BGB524325 BPX524325 BZT524325 CJP524325 CTL524325 DDH524325 DND524325 DWZ524325 EGV524325 EQR524325 FAN524325 FKJ524325 FUF524325 GEB524325 GNX524325 GXT524325 HHP524325 HRL524325 IBH524325 ILD524325 IUZ524325 JEV524325 JOR524325 JYN524325 KIJ524325 KSF524325 LCB524325 LLX524325 LVT524325 MFP524325 MPL524325 MZH524325 NJD524325 NSZ524325 OCV524325 OMR524325 OWN524325 PGJ524325 PQF524325 QAB524325 QJX524325 QTT524325 RDP524325 RNL524325 RXH524325 SHD524325 SQZ524325 TAV524325 TKR524325 TUN524325 UEJ524325 UOF524325 UYB524325 VHX524325 VRT524325 WBP524325 WLL524325 WVH524325 C589861 IV589861 SR589861 ACN589861 AMJ589861 AWF589861 BGB589861 BPX589861 BZT589861 CJP589861 CTL589861 DDH589861 DND589861 DWZ589861 EGV589861 EQR589861 FAN589861 FKJ589861 FUF589861 GEB589861 GNX589861 GXT589861 HHP589861 HRL589861 IBH589861 ILD589861 IUZ589861 JEV589861 JOR589861 JYN589861 KIJ589861 KSF589861 LCB589861 LLX589861 LVT589861 MFP589861 MPL589861 MZH589861 NJD589861 NSZ589861 OCV589861 OMR589861 OWN589861 PGJ589861 PQF589861 QAB589861 QJX589861 QTT589861 RDP589861 RNL589861 RXH589861 SHD589861 SQZ589861 TAV589861 TKR589861 TUN589861 UEJ589861 UOF589861 UYB589861 VHX589861 VRT589861 WBP589861 WLL589861 WVH589861 C655397 IV655397 SR655397 ACN655397 AMJ655397 AWF655397 BGB655397 BPX655397 BZT655397 CJP655397 CTL655397 DDH655397 DND655397 DWZ655397 EGV655397 EQR655397 FAN655397 FKJ655397 FUF655397 GEB655397 GNX655397 GXT655397 HHP655397 HRL655397 IBH655397 ILD655397 IUZ655397 JEV655397 JOR655397 JYN655397 KIJ655397 KSF655397 LCB655397 LLX655397 LVT655397 MFP655397 MPL655397 MZH655397 NJD655397 NSZ655397 OCV655397 OMR655397 OWN655397 PGJ655397 PQF655397 QAB655397 QJX655397 QTT655397 RDP655397 RNL655397 RXH655397 SHD655397 SQZ655397 TAV655397 TKR655397 TUN655397 UEJ655397 UOF655397 UYB655397 VHX655397 VRT655397 WBP655397 WLL655397 WVH655397 C720933 IV720933 SR720933 ACN720933 AMJ720933 AWF720933 BGB720933 BPX720933 BZT720933 CJP720933 CTL720933 DDH720933 DND720933 DWZ720933 EGV720933 EQR720933 FAN720933 FKJ720933 FUF720933 GEB720933 GNX720933 GXT720933 HHP720933 HRL720933 IBH720933 ILD720933 IUZ720933 JEV720933 JOR720933 JYN720933 KIJ720933 KSF720933 LCB720933 LLX720933 LVT720933 MFP720933 MPL720933 MZH720933 NJD720933 NSZ720933 OCV720933 OMR720933 OWN720933 PGJ720933 PQF720933 QAB720933 QJX720933 QTT720933 RDP720933 RNL720933 RXH720933 SHD720933 SQZ720933 TAV720933 TKR720933 TUN720933 UEJ720933 UOF720933 UYB720933 VHX720933 VRT720933 WBP720933 WLL720933 WVH720933 C786469 IV786469 SR786469 ACN786469 AMJ786469 AWF786469 BGB786469 BPX786469 BZT786469 CJP786469 CTL786469 DDH786469 DND786469 DWZ786469 EGV786469 EQR786469 FAN786469 FKJ786469 FUF786469 GEB786469 GNX786469 GXT786469 HHP786469 HRL786469 IBH786469 ILD786469 IUZ786469 JEV786469 JOR786469 JYN786469 KIJ786469 KSF786469 LCB786469 LLX786469 LVT786469 MFP786469 MPL786469 MZH786469 NJD786469 NSZ786469 OCV786469 OMR786469 OWN786469 PGJ786469 PQF786469 QAB786469 QJX786469 QTT786469 RDP786469 RNL786469 RXH786469 SHD786469 SQZ786469 TAV786469 TKR786469 TUN786469 UEJ786469 UOF786469 UYB786469 VHX786469 VRT786469 WBP786469 WLL786469 WVH786469 C852005 IV852005 SR852005 ACN852005 AMJ852005 AWF852005 BGB852005 BPX852005 BZT852005 CJP852005 CTL852005 DDH852005 DND852005 DWZ852005 EGV852005 EQR852005 FAN852005 FKJ852005 FUF852005 GEB852005 GNX852005 GXT852005 HHP852005 HRL852005 IBH852005 ILD852005 IUZ852005 JEV852005 JOR852005 JYN852005 KIJ852005 KSF852005 LCB852005 LLX852005 LVT852005 MFP852005 MPL852005 MZH852005 NJD852005 NSZ852005 OCV852005 OMR852005 OWN852005 PGJ852005 PQF852005 QAB852005 QJX852005 QTT852005 RDP852005 RNL852005 RXH852005 SHD852005 SQZ852005 TAV852005 TKR852005 TUN852005 UEJ852005 UOF852005 UYB852005 VHX852005 VRT852005 WBP852005 WLL852005 WVH852005 C917541 IV917541 SR917541 ACN917541 AMJ917541 AWF917541 BGB917541 BPX917541 BZT917541 CJP917541 CTL917541 DDH917541 DND917541 DWZ917541 EGV917541 EQR917541 FAN917541 FKJ917541 FUF917541 GEB917541 GNX917541 GXT917541 HHP917541 HRL917541 IBH917541 ILD917541 IUZ917541 JEV917541 JOR917541 JYN917541 KIJ917541 KSF917541 LCB917541 LLX917541 LVT917541 MFP917541 MPL917541 MZH917541 NJD917541 NSZ917541 OCV917541 OMR917541 OWN917541 PGJ917541 PQF917541 QAB917541 QJX917541 QTT917541 RDP917541 RNL917541 RXH917541 SHD917541 SQZ917541 TAV917541 TKR917541 TUN917541 UEJ917541 UOF917541 UYB917541 VHX917541 VRT917541 WBP917541 WLL917541 WVH917541 C983077 IV983077 SR983077 ACN983077 AMJ983077 AWF983077 BGB983077 BPX983077 BZT983077 CJP983077 CTL983077 DDH983077 DND983077 DWZ983077 EGV983077 EQR983077 FAN983077 FKJ983077 FUF983077 GEB983077 GNX983077 GXT983077 HHP983077 HRL983077 IBH983077 ILD983077 IUZ983077 JEV983077 JOR983077 JYN983077 KIJ983077 KSF983077 LCB983077 LLX983077 LVT983077 MFP983077 MPL983077 MZH983077 NJD983077 NSZ983077 OCV983077 OMR983077 OWN983077 PGJ983077 PQF983077 QAB983077 QJX983077 QTT983077 RDP983077 RNL983077 RXH983077 SHD983077 SQZ983077 TAV983077 TKR983077 TUN983077 UEJ983077 UOF983077 UYB983077 VHX983077 VRT983077 WBP98307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7 A65573 IS65573 SO65573 ACK65573 AMG65573 AWC65573 BFY65573 BPU65573 BZQ65573 CJM65573 CTI65573 DDE65573 DNA65573 DWW65573 EGS65573 EQO65573 FAK65573 FKG65573 FUC65573 GDY65573 GNU65573 GXQ65573 HHM65573 HRI65573 IBE65573 ILA65573 IUW65573 JES65573 JOO65573 JYK65573 KIG65573 KSC65573 LBY65573 LLU65573 LVQ65573 MFM65573 MPI65573 MZE65573 NJA65573 NSW65573 OCS65573 OMO65573 OWK65573 PGG65573 PQC65573 PZY65573 QJU65573 QTQ65573 RDM65573 RNI65573 RXE65573 SHA65573 SQW65573 TAS65573 TKO65573 TUK65573 UEG65573 UOC65573 UXY65573 VHU65573 VRQ65573 WBM65573 WLI65573 WVE65573 A131109 IS131109 SO131109 ACK131109 AMG131109 AWC131109 BFY131109 BPU131109 BZQ131109 CJM131109 CTI131109 DDE131109 DNA131109 DWW131109 EGS131109 EQO131109 FAK131109 FKG131109 FUC131109 GDY131109 GNU131109 GXQ131109 HHM131109 HRI131109 IBE131109 ILA131109 IUW131109 JES131109 JOO131109 JYK131109 KIG131109 KSC131109 LBY131109 LLU131109 LVQ131109 MFM131109 MPI131109 MZE131109 NJA131109 NSW131109 OCS131109 OMO131109 OWK131109 PGG131109 PQC131109 PZY131109 QJU131109 QTQ131109 RDM131109 RNI131109 RXE131109 SHA131109 SQW131109 TAS131109 TKO131109 TUK131109 UEG131109 UOC131109 UXY131109 VHU131109 VRQ131109 WBM131109 WLI131109 WVE131109 A196645 IS196645 SO196645 ACK196645 AMG196645 AWC196645 BFY196645 BPU196645 BZQ196645 CJM196645 CTI196645 DDE196645 DNA196645 DWW196645 EGS196645 EQO196645 FAK196645 FKG196645 FUC196645 GDY196645 GNU196645 GXQ196645 HHM196645 HRI196645 IBE196645 ILA196645 IUW196645 JES196645 JOO196645 JYK196645 KIG196645 KSC196645 LBY196645 LLU196645 LVQ196645 MFM196645 MPI196645 MZE196645 NJA196645 NSW196645 OCS196645 OMO196645 OWK196645 PGG196645 PQC196645 PZY196645 QJU196645 QTQ196645 RDM196645 RNI196645 RXE196645 SHA196645 SQW196645 TAS196645 TKO196645 TUK196645 UEG196645 UOC196645 UXY196645 VHU196645 VRQ196645 WBM196645 WLI196645 WVE196645 A262181 IS262181 SO262181 ACK262181 AMG262181 AWC262181 BFY262181 BPU262181 BZQ262181 CJM262181 CTI262181 DDE262181 DNA262181 DWW262181 EGS262181 EQO262181 FAK262181 FKG262181 FUC262181 GDY262181 GNU262181 GXQ262181 HHM262181 HRI262181 IBE262181 ILA262181 IUW262181 JES262181 JOO262181 JYK262181 KIG262181 KSC262181 LBY262181 LLU262181 LVQ262181 MFM262181 MPI262181 MZE262181 NJA262181 NSW262181 OCS262181 OMO262181 OWK262181 PGG262181 PQC262181 PZY262181 QJU262181 QTQ262181 RDM262181 RNI262181 RXE262181 SHA262181 SQW262181 TAS262181 TKO262181 TUK262181 UEG262181 UOC262181 UXY262181 VHU262181 VRQ262181 WBM262181 WLI262181 WVE262181 A327717 IS327717 SO327717 ACK327717 AMG327717 AWC327717 BFY327717 BPU327717 BZQ327717 CJM327717 CTI327717 DDE327717 DNA327717 DWW327717 EGS327717 EQO327717 FAK327717 FKG327717 FUC327717 GDY327717 GNU327717 GXQ327717 HHM327717 HRI327717 IBE327717 ILA327717 IUW327717 JES327717 JOO327717 JYK327717 KIG327717 KSC327717 LBY327717 LLU327717 LVQ327717 MFM327717 MPI327717 MZE327717 NJA327717 NSW327717 OCS327717 OMO327717 OWK327717 PGG327717 PQC327717 PZY327717 QJU327717 QTQ327717 RDM327717 RNI327717 RXE327717 SHA327717 SQW327717 TAS327717 TKO327717 TUK327717 UEG327717 UOC327717 UXY327717 VHU327717 VRQ327717 WBM327717 WLI327717 WVE327717 A393253 IS393253 SO393253 ACK393253 AMG393253 AWC393253 BFY393253 BPU393253 BZQ393253 CJM393253 CTI393253 DDE393253 DNA393253 DWW393253 EGS393253 EQO393253 FAK393253 FKG393253 FUC393253 GDY393253 GNU393253 GXQ393253 HHM393253 HRI393253 IBE393253 ILA393253 IUW393253 JES393253 JOO393253 JYK393253 KIG393253 KSC393253 LBY393253 LLU393253 LVQ393253 MFM393253 MPI393253 MZE393253 NJA393253 NSW393253 OCS393253 OMO393253 OWK393253 PGG393253 PQC393253 PZY393253 QJU393253 QTQ393253 RDM393253 RNI393253 RXE393253 SHA393253 SQW393253 TAS393253 TKO393253 TUK393253 UEG393253 UOC393253 UXY393253 VHU393253 VRQ393253 WBM393253 WLI393253 WVE393253 A458789 IS458789 SO458789 ACK458789 AMG458789 AWC458789 BFY458789 BPU458789 BZQ458789 CJM458789 CTI458789 DDE458789 DNA458789 DWW458789 EGS458789 EQO458789 FAK458789 FKG458789 FUC458789 GDY458789 GNU458789 GXQ458789 HHM458789 HRI458789 IBE458789 ILA458789 IUW458789 JES458789 JOO458789 JYK458789 KIG458789 KSC458789 LBY458789 LLU458789 LVQ458789 MFM458789 MPI458789 MZE458789 NJA458789 NSW458789 OCS458789 OMO458789 OWK458789 PGG458789 PQC458789 PZY458789 QJU458789 QTQ458789 RDM458789 RNI458789 RXE458789 SHA458789 SQW458789 TAS458789 TKO458789 TUK458789 UEG458789 UOC458789 UXY458789 VHU458789 VRQ458789 WBM458789 WLI458789 WVE458789 A524325 IS524325 SO524325 ACK524325 AMG524325 AWC524325 BFY524325 BPU524325 BZQ524325 CJM524325 CTI524325 DDE524325 DNA524325 DWW524325 EGS524325 EQO524325 FAK524325 FKG524325 FUC524325 GDY524325 GNU524325 GXQ524325 HHM524325 HRI524325 IBE524325 ILA524325 IUW524325 JES524325 JOO524325 JYK524325 KIG524325 KSC524325 LBY524325 LLU524325 LVQ524325 MFM524325 MPI524325 MZE524325 NJA524325 NSW524325 OCS524325 OMO524325 OWK524325 PGG524325 PQC524325 PZY524325 QJU524325 QTQ524325 RDM524325 RNI524325 RXE524325 SHA524325 SQW524325 TAS524325 TKO524325 TUK524325 UEG524325 UOC524325 UXY524325 VHU524325 VRQ524325 WBM524325 WLI524325 WVE524325 A589861 IS589861 SO589861 ACK589861 AMG589861 AWC589861 BFY589861 BPU589861 BZQ589861 CJM589861 CTI589861 DDE589861 DNA589861 DWW589861 EGS589861 EQO589861 FAK589861 FKG589861 FUC589861 GDY589861 GNU589861 GXQ589861 HHM589861 HRI589861 IBE589861 ILA589861 IUW589861 JES589861 JOO589861 JYK589861 KIG589861 KSC589861 LBY589861 LLU589861 LVQ589861 MFM589861 MPI589861 MZE589861 NJA589861 NSW589861 OCS589861 OMO589861 OWK589861 PGG589861 PQC589861 PZY589861 QJU589861 QTQ589861 RDM589861 RNI589861 RXE589861 SHA589861 SQW589861 TAS589861 TKO589861 TUK589861 UEG589861 UOC589861 UXY589861 VHU589861 VRQ589861 WBM589861 WLI589861 WVE589861 A655397 IS655397 SO655397 ACK655397 AMG655397 AWC655397 BFY655397 BPU655397 BZQ655397 CJM655397 CTI655397 DDE655397 DNA655397 DWW655397 EGS655397 EQO655397 FAK655397 FKG655397 FUC655397 GDY655397 GNU655397 GXQ655397 HHM655397 HRI655397 IBE655397 ILA655397 IUW655397 JES655397 JOO655397 JYK655397 KIG655397 KSC655397 LBY655397 LLU655397 LVQ655397 MFM655397 MPI655397 MZE655397 NJA655397 NSW655397 OCS655397 OMO655397 OWK655397 PGG655397 PQC655397 PZY655397 QJU655397 QTQ655397 RDM655397 RNI655397 RXE655397 SHA655397 SQW655397 TAS655397 TKO655397 TUK655397 UEG655397 UOC655397 UXY655397 VHU655397 VRQ655397 WBM655397 WLI655397 WVE655397 A720933 IS720933 SO720933 ACK720933 AMG720933 AWC720933 BFY720933 BPU720933 BZQ720933 CJM720933 CTI720933 DDE720933 DNA720933 DWW720933 EGS720933 EQO720933 FAK720933 FKG720933 FUC720933 GDY720933 GNU720933 GXQ720933 HHM720933 HRI720933 IBE720933 ILA720933 IUW720933 JES720933 JOO720933 JYK720933 KIG720933 KSC720933 LBY720933 LLU720933 LVQ720933 MFM720933 MPI720933 MZE720933 NJA720933 NSW720933 OCS720933 OMO720933 OWK720933 PGG720933 PQC720933 PZY720933 QJU720933 QTQ720933 RDM720933 RNI720933 RXE720933 SHA720933 SQW720933 TAS720933 TKO720933 TUK720933 UEG720933 UOC720933 UXY720933 VHU720933 VRQ720933 WBM720933 WLI720933 WVE720933 A786469 IS786469 SO786469 ACK786469 AMG786469 AWC786469 BFY786469 BPU786469 BZQ786469 CJM786469 CTI786469 DDE786469 DNA786469 DWW786469 EGS786469 EQO786469 FAK786469 FKG786469 FUC786469 GDY786469 GNU786469 GXQ786469 HHM786469 HRI786469 IBE786469 ILA786469 IUW786469 JES786469 JOO786469 JYK786469 KIG786469 KSC786469 LBY786469 LLU786469 LVQ786469 MFM786469 MPI786469 MZE786469 NJA786469 NSW786469 OCS786469 OMO786469 OWK786469 PGG786469 PQC786469 PZY786469 QJU786469 QTQ786469 RDM786469 RNI786469 RXE786469 SHA786469 SQW786469 TAS786469 TKO786469 TUK786469 UEG786469 UOC786469 UXY786469 VHU786469 VRQ786469 WBM786469 WLI786469 WVE786469 A852005 IS852005 SO852005 ACK852005 AMG852005 AWC852005 BFY852005 BPU852005 BZQ852005 CJM852005 CTI852005 DDE852005 DNA852005 DWW852005 EGS852005 EQO852005 FAK852005 FKG852005 FUC852005 GDY852005 GNU852005 GXQ852005 HHM852005 HRI852005 IBE852005 ILA852005 IUW852005 JES852005 JOO852005 JYK852005 KIG852005 KSC852005 LBY852005 LLU852005 LVQ852005 MFM852005 MPI852005 MZE852005 NJA852005 NSW852005 OCS852005 OMO852005 OWK852005 PGG852005 PQC852005 PZY852005 QJU852005 QTQ852005 RDM852005 RNI852005 RXE852005 SHA852005 SQW852005 TAS852005 TKO852005 TUK852005 UEG852005 UOC852005 UXY852005 VHU852005 VRQ852005 WBM852005 WLI852005 WVE852005 A917541 IS917541 SO917541 ACK917541 AMG917541 AWC917541 BFY917541 BPU917541 BZQ917541 CJM917541 CTI917541 DDE917541 DNA917541 DWW917541 EGS917541 EQO917541 FAK917541 FKG917541 FUC917541 GDY917541 GNU917541 GXQ917541 HHM917541 HRI917541 IBE917541 ILA917541 IUW917541 JES917541 JOO917541 JYK917541 KIG917541 KSC917541 LBY917541 LLU917541 LVQ917541 MFM917541 MPI917541 MZE917541 NJA917541 NSW917541 OCS917541 OMO917541 OWK917541 PGG917541 PQC917541 PZY917541 QJU917541 QTQ917541 RDM917541 RNI917541 RXE917541 SHA917541 SQW917541 TAS917541 TKO917541 TUK917541 UEG917541 UOC917541 UXY917541 VHU917541 VRQ917541 WBM917541 WLI917541 WVE917541 A983077 IS983077 SO983077 ACK983077 AMG983077 AWC983077 BFY983077 BPU983077 BZQ983077 CJM983077 CTI983077 DDE983077 DNA983077 DWW983077 EGS983077 EQO983077 FAK983077 FKG983077 FUC983077 GDY983077 GNU983077 GXQ983077 HHM983077 HRI983077 IBE983077 ILA983077 IUW983077 JES983077 JOO983077 JYK983077 KIG983077 KSC983077 LBY983077 LLU983077 LVQ983077 MFM983077 MPI983077 MZE983077 NJA983077 NSW983077 OCS983077 OMO983077 OWK983077 PGG983077 PQC983077 PZY983077 QJU983077 QTQ983077 RDM983077 RNI983077 RXE983077 SHA983077 SQW983077 TAS983077 TKO983077 TUK983077 UEG983077 UOC983077 UXY983077 VHU983077 VRQ983077 WBM983077 WLI98307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opLeftCell="A98" zoomScale="70" zoomScaleNormal="70" workbookViewId="0">
      <selection activeCell="F134" sqref="F134:F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2" t="s">
        <v>63</v>
      </c>
      <c r="C2" s="233"/>
      <c r="D2" s="233"/>
      <c r="E2" s="233"/>
      <c r="F2" s="233"/>
      <c r="G2" s="233"/>
      <c r="H2" s="233"/>
      <c r="I2" s="233"/>
      <c r="J2" s="233"/>
      <c r="K2" s="233"/>
      <c r="L2" s="233"/>
      <c r="M2" s="233"/>
      <c r="N2" s="233"/>
      <c r="O2" s="233"/>
      <c r="P2" s="233"/>
    </row>
    <row r="4" spans="2:16" ht="26.25" x14ac:dyDescent="0.25">
      <c r="B4" s="232" t="s">
        <v>48</v>
      </c>
      <c r="C4" s="233"/>
      <c r="D4" s="233"/>
      <c r="E4" s="233"/>
      <c r="F4" s="233"/>
      <c r="G4" s="233"/>
      <c r="H4" s="233"/>
      <c r="I4" s="233"/>
      <c r="J4" s="233"/>
      <c r="K4" s="233"/>
      <c r="L4" s="233"/>
      <c r="M4" s="233"/>
      <c r="N4" s="233"/>
      <c r="O4" s="233"/>
      <c r="P4" s="233"/>
    </row>
    <row r="5" spans="2:16" ht="15.75" thickBot="1" x14ac:dyDescent="0.3"/>
    <row r="6" spans="2:16" ht="21.75" thickBot="1" x14ac:dyDescent="0.3">
      <c r="B6" s="11" t="s">
        <v>4</v>
      </c>
      <c r="C6" s="236" t="s">
        <v>204</v>
      </c>
      <c r="D6" s="236"/>
      <c r="E6" s="236"/>
      <c r="F6" s="236"/>
      <c r="G6" s="236"/>
      <c r="H6" s="236"/>
      <c r="I6" s="236"/>
      <c r="J6" s="236"/>
      <c r="K6" s="236"/>
      <c r="L6" s="236"/>
      <c r="M6" s="236"/>
      <c r="N6" s="237"/>
    </row>
    <row r="7" spans="2:16" ht="16.5" thickBot="1" x14ac:dyDescent="0.3">
      <c r="B7" s="12" t="s">
        <v>5</v>
      </c>
      <c r="C7" s="236"/>
      <c r="D7" s="236"/>
      <c r="E7" s="236"/>
      <c r="F7" s="236"/>
      <c r="G7" s="236"/>
      <c r="H7" s="236"/>
      <c r="I7" s="236"/>
      <c r="J7" s="236"/>
      <c r="K7" s="236"/>
      <c r="L7" s="236"/>
      <c r="M7" s="236"/>
      <c r="N7" s="237"/>
    </row>
    <row r="8" spans="2:16" ht="16.5" thickBot="1" x14ac:dyDescent="0.3">
      <c r="B8" s="12" t="s">
        <v>6</v>
      </c>
      <c r="C8" s="236"/>
      <c r="D8" s="236"/>
      <c r="E8" s="236"/>
      <c r="F8" s="236"/>
      <c r="G8" s="236"/>
      <c r="H8" s="236"/>
      <c r="I8" s="236"/>
      <c r="J8" s="236"/>
      <c r="K8" s="236"/>
      <c r="L8" s="236"/>
      <c r="M8" s="236"/>
      <c r="N8" s="237"/>
    </row>
    <row r="9" spans="2:16" ht="16.5" thickBot="1" x14ac:dyDescent="0.3">
      <c r="B9" s="12" t="s">
        <v>7</v>
      </c>
      <c r="C9" s="236"/>
      <c r="D9" s="236"/>
      <c r="E9" s="236"/>
      <c r="F9" s="236"/>
      <c r="G9" s="236"/>
      <c r="H9" s="236"/>
      <c r="I9" s="236"/>
      <c r="J9" s="236"/>
      <c r="K9" s="236"/>
      <c r="L9" s="236"/>
      <c r="M9" s="236"/>
      <c r="N9" s="237"/>
    </row>
    <row r="10" spans="2:16" ht="16.5" thickBot="1" x14ac:dyDescent="0.3">
      <c r="B10" s="12" t="s">
        <v>8</v>
      </c>
      <c r="C10" s="238"/>
      <c r="D10" s="238"/>
      <c r="E10" s="239"/>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42" t="s">
        <v>102</v>
      </c>
      <c r="C14" s="242"/>
      <c r="D14" s="163" t="s">
        <v>12</v>
      </c>
      <c r="E14" s="163" t="s">
        <v>13</v>
      </c>
      <c r="F14" s="163" t="s">
        <v>29</v>
      </c>
      <c r="G14" s="94"/>
      <c r="I14" s="37"/>
      <c r="J14" s="37"/>
      <c r="K14" s="37"/>
      <c r="L14" s="37"/>
      <c r="M14" s="37"/>
      <c r="N14" s="110"/>
    </row>
    <row r="15" spans="2:16" x14ac:dyDescent="0.25">
      <c r="B15" s="242"/>
      <c r="C15" s="242"/>
      <c r="D15" s="163">
        <v>39</v>
      </c>
      <c r="E15" s="35">
        <v>750923688</v>
      </c>
      <c r="F15" s="180">
        <v>276</v>
      </c>
      <c r="G15" s="95"/>
      <c r="I15" s="38"/>
      <c r="J15" s="38"/>
      <c r="K15" s="38"/>
      <c r="L15" s="38"/>
      <c r="M15" s="38"/>
      <c r="N15" s="110"/>
    </row>
    <row r="16" spans="2:16" x14ac:dyDescent="0.25">
      <c r="B16" s="242"/>
      <c r="C16" s="242"/>
      <c r="D16" s="163"/>
      <c r="E16" s="35"/>
      <c r="F16" s="35"/>
      <c r="G16" s="95"/>
      <c r="I16" s="38"/>
      <c r="J16" s="38"/>
      <c r="K16" s="38"/>
      <c r="L16" s="38"/>
      <c r="M16" s="38"/>
      <c r="N16" s="110"/>
    </row>
    <row r="17" spans="1:14" x14ac:dyDescent="0.25">
      <c r="B17" s="242"/>
      <c r="C17" s="242"/>
      <c r="D17" s="163"/>
      <c r="E17" s="35"/>
      <c r="F17" s="35"/>
      <c r="G17" s="95"/>
      <c r="I17" s="38"/>
      <c r="J17" s="38"/>
      <c r="K17" s="38"/>
      <c r="L17" s="38"/>
      <c r="M17" s="38"/>
      <c r="N17" s="110"/>
    </row>
    <row r="18" spans="1:14" x14ac:dyDescent="0.25">
      <c r="B18" s="242"/>
      <c r="C18" s="242"/>
      <c r="D18" s="163"/>
      <c r="E18" s="36"/>
      <c r="F18" s="35"/>
      <c r="G18" s="95"/>
      <c r="H18" s="22"/>
      <c r="I18" s="38"/>
      <c r="J18" s="38"/>
      <c r="K18" s="38"/>
      <c r="L18" s="38"/>
      <c r="M18" s="38"/>
      <c r="N18" s="20"/>
    </row>
    <row r="19" spans="1:14" x14ac:dyDescent="0.25">
      <c r="B19" s="242"/>
      <c r="C19" s="242"/>
      <c r="D19" s="163"/>
      <c r="E19" s="36"/>
      <c r="F19" s="35"/>
      <c r="G19" s="95"/>
      <c r="H19" s="22"/>
      <c r="I19" s="40"/>
      <c r="J19" s="40"/>
      <c r="K19" s="40"/>
      <c r="L19" s="40"/>
      <c r="M19" s="40"/>
      <c r="N19" s="20"/>
    </row>
    <row r="20" spans="1:14" x14ac:dyDescent="0.25">
      <c r="B20" s="242"/>
      <c r="C20" s="242"/>
      <c r="D20" s="163"/>
      <c r="E20" s="36"/>
      <c r="F20" s="35"/>
      <c r="G20" s="95"/>
      <c r="H20" s="22"/>
      <c r="I20" s="109"/>
      <c r="J20" s="109"/>
      <c r="K20" s="109"/>
      <c r="L20" s="109"/>
      <c r="M20" s="109"/>
      <c r="N20" s="20"/>
    </row>
    <row r="21" spans="1:14" x14ac:dyDescent="0.25">
      <c r="B21" s="242"/>
      <c r="C21" s="242"/>
      <c r="D21" s="163"/>
      <c r="E21" s="36"/>
      <c r="F21" s="35"/>
      <c r="G21" s="95"/>
      <c r="H21" s="22"/>
      <c r="I21" s="109"/>
      <c r="J21" s="109"/>
      <c r="K21" s="109"/>
      <c r="L21" s="109"/>
      <c r="M21" s="109"/>
      <c r="N21" s="20"/>
    </row>
    <row r="22" spans="1:14" ht="15.75" thickBot="1" x14ac:dyDescent="0.3">
      <c r="B22" s="234" t="s">
        <v>14</v>
      </c>
      <c r="C22" s="235"/>
      <c r="D22" s="163"/>
      <c r="E22" s="64"/>
      <c r="F22" s="35"/>
      <c r="G22" s="95"/>
      <c r="H22" s="22"/>
      <c r="I22" s="109"/>
      <c r="J22" s="109"/>
      <c r="K22" s="109"/>
      <c r="L22" s="109"/>
      <c r="M22" s="109"/>
      <c r="N22" s="20"/>
    </row>
    <row r="23" spans="1:14" ht="45.75" thickBot="1" x14ac:dyDescent="0.3">
      <c r="A23" s="42"/>
      <c r="B23" s="53" t="s">
        <v>15</v>
      </c>
      <c r="C23" s="53" t="s">
        <v>103</v>
      </c>
      <c r="E23" s="37"/>
      <c r="F23" s="37"/>
      <c r="G23" s="37"/>
      <c r="H23" s="37"/>
      <c r="I23" s="10"/>
      <c r="J23" s="10"/>
      <c r="K23" s="10"/>
      <c r="L23" s="10"/>
      <c r="M23" s="10"/>
    </row>
    <row r="24" spans="1:14" ht="15.75" thickBot="1" x14ac:dyDescent="0.3">
      <c r="A24" s="43">
        <v>1</v>
      </c>
      <c r="C24" s="45">
        <f>F15*80%</f>
        <v>220.8</v>
      </c>
      <c r="D24" s="41"/>
      <c r="E24" s="44">
        <f>E15</f>
        <v>750923688</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140</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141</v>
      </c>
      <c r="D29" s="127" t="s">
        <v>142</v>
      </c>
      <c r="E29" s="106"/>
      <c r="F29" s="106"/>
      <c r="G29" s="106"/>
      <c r="H29" s="106"/>
      <c r="I29" s="109"/>
      <c r="J29" s="109"/>
      <c r="K29" s="109"/>
      <c r="L29" s="109"/>
      <c r="M29" s="109"/>
      <c r="N29" s="110"/>
    </row>
    <row r="30" spans="1:14" x14ac:dyDescent="0.25">
      <c r="A30" s="101"/>
      <c r="B30" s="123" t="s">
        <v>143</v>
      </c>
      <c r="C30" s="176" t="s">
        <v>193</v>
      </c>
      <c r="D30" s="123"/>
      <c r="E30" s="106"/>
      <c r="F30" s="106"/>
      <c r="G30" s="106"/>
      <c r="H30" s="106"/>
      <c r="I30" s="109"/>
      <c r="J30" s="109"/>
      <c r="K30" s="109"/>
      <c r="L30" s="109"/>
      <c r="M30" s="109"/>
      <c r="N30" s="110"/>
    </row>
    <row r="31" spans="1:14" x14ac:dyDescent="0.25">
      <c r="A31" s="101"/>
      <c r="B31" s="123" t="s">
        <v>144</v>
      </c>
      <c r="C31" s="176" t="s">
        <v>193</v>
      </c>
      <c r="D31" s="123"/>
      <c r="E31" s="106"/>
      <c r="F31" s="106"/>
      <c r="G31" s="106"/>
      <c r="H31" s="106"/>
      <c r="I31" s="109"/>
      <c r="J31" s="109"/>
      <c r="K31" s="109"/>
      <c r="L31" s="109"/>
      <c r="M31" s="109"/>
      <c r="N31" s="110"/>
    </row>
    <row r="32" spans="1:14" x14ac:dyDescent="0.25">
      <c r="A32" s="101"/>
      <c r="B32" s="123" t="s">
        <v>145</v>
      </c>
      <c r="C32" s="162" t="s">
        <v>193</v>
      </c>
      <c r="D32" s="123"/>
      <c r="E32" s="106"/>
      <c r="F32" s="106"/>
      <c r="G32" s="106"/>
      <c r="H32" s="106"/>
      <c r="I32" s="109"/>
      <c r="J32" s="109"/>
      <c r="K32" s="109"/>
      <c r="L32" s="109"/>
      <c r="M32" s="109"/>
      <c r="N32" s="110"/>
    </row>
    <row r="33" spans="1:17" x14ac:dyDescent="0.25">
      <c r="A33" s="101"/>
      <c r="B33" s="123" t="s">
        <v>146</v>
      </c>
      <c r="C33" s="183"/>
      <c r="D33" s="123" t="s">
        <v>193</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147</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148</v>
      </c>
      <c r="C40" s="108">
        <v>40</v>
      </c>
      <c r="D40" s="162">
        <v>0</v>
      </c>
      <c r="E40" s="251">
        <f>+D40+D41</f>
        <v>0</v>
      </c>
      <c r="F40" s="106"/>
      <c r="G40" s="106"/>
      <c r="H40" s="106"/>
      <c r="I40" s="109"/>
      <c r="J40" s="109"/>
      <c r="K40" s="109"/>
      <c r="L40" s="109"/>
      <c r="M40" s="109"/>
      <c r="N40" s="110"/>
    </row>
    <row r="41" spans="1:17" ht="42.75" x14ac:dyDescent="0.25">
      <c r="A41" s="101"/>
      <c r="B41" s="107" t="s">
        <v>149</v>
      </c>
      <c r="C41" s="108">
        <v>60</v>
      </c>
      <c r="D41" s="162">
        <f>+F144</f>
        <v>0</v>
      </c>
      <c r="E41" s="252"/>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44" t="s">
        <v>35</v>
      </c>
      <c r="N45" s="244"/>
    </row>
    <row r="46" spans="1:17" x14ac:dyDescent="0.25">
      <c r="B46" s="124" t="s">
        <v>30</v>
      </c>
      <c r="M46" s="65"/>
      <c r="N46" s="65"/>
    </row>
    <row r="47" spans="1:17" ht="15.75" thickBot="1" x14ac:dyDescent="0.3">
      <c r="M47" s="65"/>
      <c r="N47" s="65"/>
    </row>
    <row r="48" spans="1:17" s="109" customFormat="1" ht="109.5" customHeight="1" x14ac:dyDescent="0.25">
      <c r="B48" s="120" t="s">
        <v>150</v>
      </c>
      <c r="C48" s="120" t="s">
        <v>151</v>
      </c>
      <c r="D48" s="120" t="s">
        <v>152</v>
      </c>
      <c r="E48" s="120" t="s">
        <v>45</v>
      </c>
      <c r="F48" s="120" t="s">
        <v>22</v>
      </c>
      <c r="G48" s="120" t="s">
        <v>104</v>
      </c>
      <c r="H48" s="120" t="s">
        <v>17</v>
      </c>
      <c r="I48" s="120" t="s">
        <v>10</v>
      </c>
      <c r="J48" s="120" t="s">
        <v>31</v>
      </c>
      <c r="K48" s="120" t="s">
        <v>61</v>
      </c>
      <c r="L48" s="120" t="s">
        <v>20</v>
      </c>
      <c r="M48" s="105" t="s">
        <v>26</v>
      </c>
      <c r="N48" s="120" t="s">
        <v>153</v>
      </c>
      <c r="O48" s="120" t="s">
        <v>36</v>
      </c>
      <c r="P48" s="121" t="s">
        <v>11</v>
      </c>
      <c r="Q48" s="121" t="s">
        <v>19</v>
      </c>
    </row>
    <row r="49" spans="1:26" s="115" customFormat="1" ht="60" x14ac:dyDescent="0.25">
      <c r="A49" s="46">
        <v>1</v>
      </c>
      <c r="B49" s="116" t="s">
        <v>204</v>
      </c>
      <c r="C49" s="116" t="s">
        <v>204</v>
      </c>
      <c r="D49" s="116" t="s">
        <v>205</v>
      </c>
      <c r="E49" s="181" t="s">
        <v>286</v>
      </c>
      <c r="F49" s="112" t="s">
        <v>141</v>
      </c>
      <c r="G49" s="153"/>
      <c r="H49" s="119">
        <v>40204</v>
      </c>
      <c r="I49" s="113">
        <v>40543</v>
      </c>
      <c r="J49" s="113"/>
      <c r="K49" s="113" t="s">
        <v>229</v>
      </c>
      <c r="L49" s="113"/>
      <c r="M49" s="104">
        <v>140</v>
      </c>
      <c r="N49" s="104">
        <f>+M49*G49</f>
        <v>0</v>
      </c>
      <c r="O49" s="26"/>
      <c r="P49" s="26">
        <v>54</v>
      </c>
      <c r="Q49" s="154"/>
      <c r="R49" s="114"/>
      <c r="S49" s="114"/>
      <c r="T49" s="114"/>
      <c r="U49" s="114"/>
      <c r="V49" s="114"/>
      <c r="W49" s="114"/>
      <c r="X49" s="114"/>
      <c r="Y49" s="114"/>
      <c r="Z49" s="114"/>
    </row>
    <row r="50" spans="1:26" s="115" customFormat="1" ht="60" x14ac:dyDescent="0.25">
      <c r="A50" s="46">
        <f>+A49+1</f>
        <v>2</v>
      </c>
      <c r="B50" s="116" t="s">
        <v>204</v>
      </c>
      <c r="C50" s="116" t="s">
        <v>204</v>
      </c>
      <c r="D50" s="116" t="s">
        <v>205</v>
      </c>
      <c r="E50" s="181" t="s">
        <v>206</v>
      </c>
      <c r="F50" s="112" t="s">
        <v>141</v>
      </c>
      <c r="G50" s="112"/>
      <c r="H50" s="119">
        <v>40571</v>
      </c>
      <c r="I50" s="113">
        <v>40908</v>
      </c>
      <c r="J50" s="113"/>
      <c r="K50" s="113" t="s">
        <v>230</v>
      </c>
      <c r="L50" s="113"/>
      <c r="M50" s="104">
        <v>140</v>
      </c>
      <c r="N50" s="104"/>
      <c r="O50" s="26"/>
      <c r="P50" s="26">
        <v>54</v>
      </c>
      <c r="Q50" s="154"/>
      <c r="R50" s="114"/>
      <c r="S50" s="114"/>
      <c r="T50" s="114"/>
      <c r="U50" s="114"/>
      <c r="V50" s="114"/>
      <c r="W50" s="114"/>
      <c r="X50" s="114"/>
      <c r="Y50" s="114"/>
      <c r="Z50" s="114"/>
    </row>
    <row r="51" spans="1:26" s="115" customFormat="1" ht="60" x14ac:dyDescent="0.25">
      <c r="A51" s="46">
        <f t="shared" ref="A51:A56" si="0">+A50+1</f>
        <v>3</v>
      </c>
      <c r="B51" s="116" t="s">
        <v>204</v>
      </c>
      <c r="C51" s="116" t="s">
        <v>204</v>
      </c>
      <c r="D51" s="116" t="s">
        <v>205</v>
      </c>
      <c r="E51" s="181" t="s">
        <v>207</v>
      </c>
      <c r="F51" s="112" t="s">
        <v>141</v>
      </c>
      <c r="G51" s="112"/>
      <c r="H51" s="119">
        <v>40922</v>
      </c>
      <c r="I51" s="113">
        <v>41090</v>
      </c>
      <c r="J51" s="113"/>
      <c r="K51" s="113" t="s">
        <v>231</v>
      </c>
      <c r="L51" s="113"/>
      <c r="M51" s="104">
        <v>140</v>
      </c>
      <c r="N51" s="104"/>
      <c r="O51" s="26"/>
      <c r="P51" s="26">
        <v>55</v>
      </c>
      <c r="Q51" s="154"/>
      <c r="R51" s="114"/>
      <c r="S51" s="114"/>
      <c r="T51" s="114"/>
      <c r="U51" s="114"/>
      <c r="V51" s="114"/>
      <c r="W51" s="114"/>
      <c r="X51" s="114"/>
      <c r="Y51" s="114"/>
      <c r="Z51" s="114"/>
    </row>
    <row r="52" spans="1:26" s="115" customFormat="1" ht="60" x14ac:dyDescent="0.25">
      <c r="A52" s="46">
        <f t="shared" si="0"/>
        <v>4</v>
      </c>
      <c r="B52" s="116" t="s">
        <v>204</v>
      </c>
      <c r="C52" s="116" t="s">
        <v>204</v>
      </c>
      <c r="D52" s="116" t="s">
        <v>205</v>
      </c>
      <c r="E52" s="181" t="s">
        <v>208</v>
      </c>
      <c r="F52" s="112" t="s">
        <v>141</v>
      </c>
      <c r="G52" s="112"/>
      <c r="H52" s="119">
        <v>41093</v>
      </c>
      <c r="I52" s="113">
        <v>41213</v>
      </c>
      <c r="J52" s="113"/>
      <c r="K52" s="113" t="s">
        <v>232</v>
      </c>
      <c r="L52" s="113"/>
      <c r="M52" s="104">
        <v>140</v>
      </c>
      <c r="N52" s="104"/>
      <c r="O52" s="26"/>
      <c r="P52" s="26">
        <v>56</v>
      </c>
      <c r="Q52" s="154"/>
      <c r="R52" s="114"/>
      <c r="S52" s="114"/>
      <c r="T52" s="114"/>
      <c r="U52" s="114"/>
      <c r="V52" s="114"/>
      <c r="W52" s="114"/>
      <c r="X52" s="114"/>
      <c r="Y52" s="114"/>
      <c r="Z52" s="114"/>
    </row>
    <row r="53" spans="1:26" s="115" customFormat="1" ht="60" x14ac:dyDescent="0.25">
      <c r="A53" s="46">
        <f t="shared" si="0"/>
        <v>5</v>
      </c>
      <c r="B53" s="116" t="s">
        <v>204</v>
      </c>
      <c r="C53" s="116" t="s">
        <v>204</v>
      </c>
      <c r="D53" s="116" t="s">
        <v>205</v>
      </c>
      <c r="E53" s="181" t="s">
        <v>209</v>
      </c>
      <c r="F53" s="112" t="s">
        <v>141</v>
      </c>
      <c r="G53" s="112"/>
      <c r="H53" s="119">
        <v>41214</v>
      </c>
      <c r="I53" s="113">
        <v>41274</v>
      </c>
      <c r="J53" s="113"/>
      <c r="K53" s="113" t="s">
        <v>233</v>
      </c>
      <c r="L53" s="113"/>
      <c r="M53" s="104">
        <v>483</v>
      </c>
      <c r="N53" s="104"/>
      <c r="O53" s="26"/>
      <c r="P53" s="26">
        <v>56</v>
      </c>
      <c r="Q53" s="154"/>
      <c r="R53" s="114"/>
      <c r="S53" s="114"/>
      <c r="T53" s="114"/>
      <c r="U53" s="114"/>
      <c r="V53" s="114"/>
      <c r="W53" s="114"/>
      <c r="X53" s="114"/>
      <c r="Y53" s="114"/>
      <c r="Z53" s="114"/>
    </row>
    <row r="54" spans="1:26" s="115" customFormat="1" ht="60" x14ac:dyDescent="0.25">
      <c r="A54" s="46">
        <f t="shared" si="0"/>
        <v>6</v>
      </c>
      <c r="B54" s="116" t="s">
        <v>204</v>
      </c>
      <c r="C54" s="116" t="s">
        <v>204</v>
      </c>
      <c r="D54" s="116" t="s">
        <v>205</v>
      </c>
      <c r="E54" s="181" t="s">
        <v>210</v>
      </c>
      <c r="F54" s="112" t="s">
        <v>141</v>
      </c>
      <c r="G54" s="112"/>
      <c r="H54" s="119">
        <v>41214</v>
      </c>
      <c r="I54" s="113">
        <v>41274</v>
      </c>
      <c r="J54" s="113"/>
      <c r="K54" s="113"/>
      <c r="L54" s="113" t="s">
        <v>233</v>
      </c>
      <c r="M54" s="104">
        <v>132</v>
      </c>
      <c r="N54" s="104"/>
      <c r="O54" s="26"/>
      <c r="P54" s="26">
        <v>57</v>
      </c>
      <c r="Q54" s="154"/>
      <c r="R54" s="114"/>
      <c r="S54" s="114"/>
      <c r="T54" s="114"/>
      <c r="U54" s="114"/>
      <c r="V54" s="114"/>
      <c r="W54" s="114"/>
      <c r="X54" s="114"/>
      <c r="Y54" s="114"/>
      <c r="Z54" s="114"/>
    </row>
    <row r="55" spans="1:26" s="115" customFormat="1" ht="60" x14ac:dyDescent="0.25">
      <c r="A55" s="46">
        <f t="shared" si="0"/>
        <v>7</v>
      </c>
      <c r="B55" s="116" t="s">
        <v>204</v>
      </c>
      <c r="C55" s="116" t="s">
        <v>204</v>
      </c>
      <c r="D55" s="116" t="s">
        <v>205</v>
      </c>
      <c r="E55" s="181" t="s">
        <v>211</v>
      </c>
      <c r="F55" s="112" t="s">
        <v>141</v>
      </c>
      <c r="G55" s="112"/>
      <c r="H55" s="119">
        <v>41257</v>
      </c>
      <c r="I55" s="113">
        <v>41943</v>
      </c>
      <c r="J55" s="113"/>
      <c r="K55" s="113" t="s">
        <v>234</v>
      </c>
      <c r="L55" s="113" t="s">
        <v>235</v>
      </c>
      <c r="M55" s="104">
        <v>316</v>
      </c>
      <c r="N55" s="104"/>
      <c r="O55" s="26"/>
      <c r="P55" s="26">
        <v>57</v>
      </c>
      <c r="Q55" s="154"/>
      <c r="R55" s="114"/>
      <c r="S55" s="114"/>
      <c r="T55" s="114"/>
      <c r="U55" s="114"/>
      <c r="V55" s="114"/>
      <c r="W55" s="114"/>
      <c r="X55" s="114"/>
      <c r="Y55" s="114"/>
      <c r="Z55" s="114"/>
    </row>
    <row r="56" spans="1:26" s="115" customFormat="1" ht="75" x14ac:dyDescent="0.25">
      <c r="A56" s="46">
        <f t="shared" si="0"/>
        <v>8</v>
      </c>
      <c r="B56" s="116" t="s">
        <v>204</v>
      </c>
      <c r="C56" s="116" t="s">
        <v>204</v>
      </c>
      <c r="D56" s="116" t="s">
        <v>205</v>
      </c>
      <c r="E56" s="181" t="s">
        <v>212</v>
      </c>
      <c r="F56" s="112" t="s">
        <v>141</v>
      </c>
      <c r="G56" s="112"/>
      <c r="H56" s="119">
        <v>41254</v>
      </c>
      <c r="I56" s="113">
        <v>41912</v>
      </c>
      <c r="J56" s="113"/>
      <c r="K56" s="113" t="s">
        <v>237</v>
      </c>
      <c r="L56" s="113" t="s">
        <v>236</v>
      </c>
      <c r="M56" s="104">
        <v>680</v>
      </c>
      <c r="N56" s="104"/>
      <c r="O56" s="26"/>
      <c r="P56" s="26">
        <v>57</v>
      </c>
      <c r="Q56" s="154" t="s">
        <v>213</v>
      </c>
      <c r="R56" s="114"/>
      <c r="S56" s="114"/>
      <c r="T56" s="114"/>
      <c r="U56" s="114"/>
      <c r="V56" s="114"/>
      <c r="W56" s="114"/>
      <c r="X56" s="114"/>
      <c r="Y56" s="114"/>
      <c r="Z56" s="114"/>
    </row>
    <row r="57" spans="1:26" s="115" customFormat="1" x14ac:dyDescent="0.25">
      <c r="A57" s="46"/>
      <c r="B57" s="49" t="s">
        <v>16</v>
      </c>
      <c r="C57" s="117"/>
      <c r="D57" s="116"/>
      <c r="E57" s="181"/>
      <c r="F57" s="112"/>
      <c r="G57" s="112"/>
      <c r="H57" s="112"/>
      <c r="I57" s="113"/>
      <c r="J57" s="113"/>
      <c r="K57" s="118" t="s">
        <v>287</v>
      </c>
      <c r="L57" s="118"/>
      <c r="M57" s="152">
        <v>1891</v>
      </c>
      <c r="N57" s="118">
        <f t="shared" ref="N57" si="1">SUM(N49:N56)</f>
        <v>0</v>
      </c>
      <c r="O57" s="26"/>
      <c r="P57" s="26"/>
      <c r="Q57" s="155"/>
    </row>
    <row r="58" spans="1:26" s="29" customFormat="1" x14ac:dyDescent="0.25">
      <c r="E58" s="30"/>
    </row>
    <row r="59" spans="1:26" s="29" customFormat="1" x14ac:dyDescent="0.25">
      <c r="B59" s="245" t="s">
        <v>28</v>
      </c>
      <c r="C59" s="245" t="s">
        <v>27</v>
      </c>
      <c r="D59" s="243" t="s">
        <v>34</v>
      </c>
      <c r="E59" s="243"/>
    </row>
    <row r="60" spans="1:26" s="29" customFormat="1" x14ac:dyDescent="0.25">
      <c r="B60" s="246"/>
      <c r="C60" s="246"/>
      <c r="D60" s="164" t="s">
        <v>23</v>
      </c>
      <c r="E60" s="62" t="s">
        <v>24</v>
      </c>
    </row>
    <row r="61" spans="1:26" s="29" customFormat="1" ht="30.6" customHeight="1" x14ac:dyDescent="0.25">
      <c r="B61" s="59" t="s">
        <v>21</v>
      </c>
      <c r="C61" s="60" t="str">
        <f>+K57</f>
        <v>35 MESES 20 DIAS</v>
      </c>
      <c r="D61" s="57" t="s">
        <v>193</v>
      </c>
      <c r="E61" s="58"/>
      <c r="F61" s="31"/>
      <c r="G61" s="31"/>
      <c r="H61" s="31"/>
      <c r="I61" s="31"/>
      <c r="J61" s="31"/>
      <c r="K61" s="31"/>
      <c r="L61" s="31"/>
      <c r="M61" s="31"/>
    </row>
    <row r="62" spans="1:26" s="29" customFormat="1" ht="30" customHeight="1" x14ac:dyDescent="0.25">
      <c r="B62" s="59" t="s">
        <v>25</v>
      </c>
      <c r="C62" s="60">
        <f>+M57</f>
        <v>1891</v>
      </c>
      <c r="D62" s="57" t="s">
        <v>193</v>
      </c>
      <c r="E62" s="58"/>
    </row>
    <row r="63" spans="1:26" s="29" customFormat="1" x14ac:dyDescent="0.25">
      <c r="B63" s="32"/>
      <c r="C63" s="241"/>
      <c r="D63" s="241"/>
      <c r="E63" s="241"/>
      <c r="F63" s="241"/>
      <c r="G63" s="241"/>
      <c r="H63" s="241"/>
      <c r="I63" s="241"/>
      <c r="J63" s="241"/>
      <c r="K63" s="241"/>
      <c r="L63" s="241"/>
      <c r="M63" s="241"/>
      <c r="N63" s="241"/>
    </row>
    <row r="64" spans="1:26" ht="28.15" customHeight="1" thickBot="1" x14ac:dyDescent="0.3"/>
    <row r="65" spans="2:17" ht="27" thickBot="1" x14ac:dyDescent="0.3">
      <c r="B65" s="240" t="s">
        <v>105</v>
      </c>
      <c r="C65" s="240"/>
      <c r="D65" s="240"/>
      <c r="E65" s="240"/>
      <c r="F65" s="240"/>
      <c r="G65" s="240"/>
      <c r="H65" s="240"/>
      <c r="I65" s="240"/>
      <c r="J65" s="240"/>
      <c r="K65" s="240"/>
      <c r="L65" s="240"/>
      <c r="M65" s="240"/>
      <c r="N65" s="240"/>
    </row>
    <row r="68" spans="2:17" ht="109.5" customHeight="1" x14ac:dyDescent="0.25">
      <c r="B68" s="122" t="s">
        <v>154</v>
      </c>
      <c r="C68" s="68" t="s">
        <v>2</v>
      </c>
      <c r="D68" s="68" t="s">
        <v>107</v>
      </c>
      <c r="E68" s="68" t="s">
        <v>106</v>
      </c>
      <c r="F68" s="68" t="s">
        <v>108</v>
      </c>
      <c r="G68" s="68" t="s">
        <v>109</v>
      </c>
      <c r="H68" s="68" t="s">
        <v>110</v>
      </c>
      <c r="I68" s="68" t="s">
        <v>111</v>
      </c>
      <c r="J68" s="68" t="s">
        <v>112</v>
      </c>
      <c r="K68" s="68" t="s">
        <v>113</v>
      </c>
      <c r="L68" s="68" t="s">
        <v>114</v>
      </c>
      <c r="M68" s="98" t="s">
        <v>115</v>
      </c>
      <c r="N68" s="98" t="s">
        <v>116</v>
      </c>
      <c r="O68" s="226" t="s">
        <v>3</v>
      </c>
      <c r="P68" s="228"/>
      <c r="Q68" s="68" t="s">
        <v>18</v>
      </c>
    </row>
    <row r="69" spans="2:17" x14ac:dyDescent="0.25">
      <c r="B69" s="177" t="s">
        <v>176</v>
      </c>
      <c r="C69" s="179" t="s">
        <v>194</v>
      </c>
      <c r="D69" s="177" t="s">
        <v>198</v>
      </c>
      <c r="E69" s="178">
        <v>48</v>
      </c>
      <c r="F69" s="4"/>
      <c r="G69" s="4"/>
      <c r="H69" s="4" t="s">
        <v>141</v>
      </c>
      <c r="I69" s="99"/>
      <c r="J69" s="4" t="s">
        <v>141</v>
      </c>
      <c r="K69" s="4" t="s">
        <v>141</v>
      </c>
      <c r="L69" s="4" t="s">
        <v>141</v>
      </c>
      <c r="M69" s="4" t="s">
        <v>141</v>
      </c>
      <c r="N69" s="4" t="s">
        <v>141</v>
      </c>
      <c r="O69" s="230"/>
      <c r="P69" s="231"/>
      <c r="Q69" s="4" t="s">
        <v>141</v>
      </c>
    </row>
    <row r="70" spans="2:17" x14ac:dyDescent="0.25">
      <c r="B70" s="177" t="s">
        <v>176</v>
      </c>
      <c r="C70" s="179" t="s">
        <v>195</v>
      </c>
      <c r="D70" s="177" t="s">
        <v>199</v>
      </c>
      <c r="E70" s="178">
        <v>84</v>
      </c>
      <c r="F70" s="4"/>
      <c r="G70" s="4"/>
      <c r="H70" s="4" t="s">
        <v>141</v>
      </c>
      <c r="I70" s="99"/>
      <c r="J70" s="4" t="s">
        <v>141</v>
      </c>
      <c r="K70" s="4" t="s">
        <v>141</v>
      </c>
      <c r="L70" s="4" t="s">
        <v>141</v>
      </c>
      <c r="M70" s="4" t="s">
        <v>141</v>
      </c>
      <c r="N70" s="4" t="s">
        <v>141</v>
      </c>
      <c r="O70" s="230"/>
      <c r="P70" s="231"/>
      <c r="Q70" s="4" t="s">
        <v>141</v>
      </c>
    </row>
    <row r="71" spans="2:17" x14ac:dyDescent="0.25">
      <c r="B71" s="177" t="s">
        <v>176</v>
      </c>
      <c r="C71" s="179" t="s">
        <v>196</v>
      </c>
      <c r="D71" s="177" t="s">
        <v>200</v>
      </c>
      <c r="E71" s="178">
        <v>84</v>
      </c>
      <c r="F71" s="4"/>
      <c r="G71" s="4"/>
      <c r="H71" s="4" t="s">
        <v>141</v>
      </c>
      <c r="I71" s="99"/>
      <c r="J71" s="4" t="s">
        <v>141</v>
      </c>
      <c r="K71" s="4" t="s">
        <v>141</v>
      </c>
      <c r="L71" s="4" t="s">
        <v>141</v>
      </c>
      <c r="M71" s="4" t="s">
        <v>141</v>
      </c>
      <c r="N71" s="4" t="s">
        <v>141</v>
      </c>
      <c r="O71" s="230"/>
      <c r="P71" s="231"/>
      <c r="Q71" s="4" t="s">
        <v>141</v>
      </c>
    </row>
    <row r="72" spans="2:17" x14ac:dyDescent="0.25">
      <c r="B72" s="177" t="s">
        <v>176</v>
      </c>
      <c r="C72" s="179" t="s">
        <v>197</v>
      </c>
      <c r="D72" s="177" t="s">
        <v>201</v>
      </c>
      <c r="E72" s="178">
        <v>60</v>
      </c>
      <c r="F72" s="4"/>
      <c r="G72" s="4"/>
      <c r="H72" s="4" t="s">
        <v>141</v>
      </c>
      <c r="I72" s="99"/>
      <c r="J72" s="4" t="s">
        <v>141</v>
      </c>
      <c r="K72" s="4" t="s">
        <v>141</v>
      </c>
      <c r="L72" s="4" t="s">
        <v>141</v>
      </c>
      <c r="M72" s="4" t="s">
        <v>141</v>
      </c>
      <c r="N72" s="4" t="s">
        <v>141</v>
      </c>
      <c r="O72" s="230"/>
      <c r="P72" s="231"/>
      <c r="Q72" s="4" t="s">
        <v>141</v>
      </c>
    </row>
    <row r="73" spans="2:17" x14ac:dyDescent="0.25">
      <c r="B73" s="3"/>
      <c r="C73" s="3"/>
      <c r="D73" s="5"/>
      <c r="E73" s="5"/>
      <c r="F73" s="4"/>
      <c r="G73" s="4"/>
      <c r="H73" s="4"/>
      <c r="I73" s="99"/>
      <c r="J73" s="99"/>
      <c r="K73" s="123"/>
      <c r="L73" s="123"/>
      <c r="M73" s="123"/>
      <c r="N73" s="123"/>
      <c r="O73" s="230"/>
      <c r="P73" s="231"/>
      <c r="Q73" s="123"/>
    </row>
    <row r="74" spans="2:17" x14ac:dyDescent="0.25">
      <c r="B74" s="3"/>
      <c r="C74" s="3"/>
      <c r="D74" s="5"/>
      <c r="E74" s="5"/>
      <c r="F74" s="4"/>
      <c r="G74" s="4"/>
      <c r="H74" s="4"/>
      <c r="I74" s="99"/>
      <c r="J74" s="99"/>
      <c r="K74" s="123"/>
      <c r="L74" s="123"/>
      <c r="M74" s="123"/>
      <c r="N74" s="123"/>
      <c r="O74" s="230"/>
      <c r="P74" s="231"/>
      <c r="Q74" s="123"/>
    </row>
    <row r="75" spans="2:17" x14ac:dyDescent="0.25">
      <c r="B75" s="123"/>
      <c r="C75" s="123"/>
      <c r="D75" s="123"/>
      <c r="E75" s="123"/>
      <c r="F75" s="123"/>
      <c r="G75" s="123"/>
      <c r="H75" s="123"/>
      <c r="I75" s="123"/>
      <c r="J75" s="123"/>
      <c r="K75" s="123"/>
      <c r="L75" s="123"/>
      <c r="M75" s="123"/>
      <c r="N75" s="123"/>
      <c r="O75" s="230"/>
      <c r="P75" s="231"/>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3" t="s">
        <v>38</v>
      </c>
      <c r="C81" s="254"/>
      <c r="D81" s="254"/>
      <c r="E81" s="254"/>
      <c r="F81" s="254"/>
      <c r="G81" s="254"/>
      <c r="H81" s="254"/>
      <c r="I81" s="254"/>
      <c r="J81" s="254"/>
      <c r="K81" s="254"/>
      <c r="L81" s="254"/>
      <c r="M81" s="254"/>
      <c r="N81" s="255"/>
    </row>
    <row r="86" spans="2:17" ht="76.5" customHeight="1" x14ac:dyDescent="0.25">
      <c r="B86" s="122" t="s">
        <v>0</v>
      </c>
      <c r="C86" s="122" t="s">
        <v>39</v>
      </c>
      <c r="D86" s="122" t="s">
        <v>40</v>
      </c>
      <c r="E86" s="122" t="s">
        <v>117</v>
      </c>
      <c r="F86" s="122" t="s">
        <v>119</v>
      </c>
      <c r="G86" s="122" t="s">
        <v>120</v>
      </c>
      <c r="H86" s="122" t="s">
        <v>121</v>
      </c>
      <c r="I86" s="122" t="s">
        <v>118</v>
      </c>
      <c r="J86" s="226" t="s">
        <v>122</v>
      </c>
      <c r="K86" s="227"/>
      <c r="L86" s="228"/>
      <c r="M86" s="122" t="s">
        <v>126</v>
      </c>
      <c r="N86" s="122" t="s">
        <v>41</v>
      </c>
      <c r="O86" s="122" t="s">
        <v>42</v>
      </c>
      <c r="P86" s="226" t="s">
        <v>3</v>
      </c>
      <c r="Q86" s="228"/>
    </row>
    <row r="87" spans="2:17" ht="60.75" customHeight="1" x14ac:dyDescent="0.25">
      <c r="B87" s="182" t="s">
        <v>43</v>
      </c>
      <c r="C87" s="159"/>
      <c r="D87" s="3"/>
      <c r="E87" s="3"/>
      <c r="F87" s="3"/>
      <c r="G87" s="3"/>
      <c r="H87" s="186"/>
      <c r="I87" s="5"/>
      <c r="J87" s="1"/>
      <c r="K87" s="100"/>
      <c r="L87" s="99"/>
      <c r="M87" s="123"/>
      <c r="N87" s="123"/>
      <c r="O87" s="123"/>
      <c r="P87" s="229" t="s">
        <v>275</v>
      </c>
      <c r="Q87" s="229"/>
    </row>
    <row r="88" spans="2:17" ht="60.75" customHeight="1" x14ac:dyDescent="0.25">
      <c r="B88" s="182" t="s">
        <v>44</v>
      </c>
      <c r="C88" s="182"/>
      <c r="D88" s="3"/>
      <c r="E88" s="3"/>
      <c r="F88" s="3"/>
      <c r="G88" s="3"/>
      <c r="H88" s="186"/>
      <c r="I88" s="5"/>
      <c r="J88" s="1"/>
      <c r="K88" s="100"/>
      <c r="L88" s="99"/>
      <c r="M88" s="123"/>
      <c r="N88" s="123"/>
      <c r="O88" s="123"/>
      <c r="P88" s="229" t="s">
        <v>275</v>
      </c>
      <c r="Q88" s="229"/>
    </row>
    <row r="90" spans="2:17" ht="15.75" thickBot="1" x14ac:dyDescent="0.3"/>
    <row r="91" spans="2:17" ht="27" thickBot="1" x14ac:dyDescent="0.3">
      <c r="B91" s="253" t="s">
        <v>46</v>
      </c>
      <c r="C91" s="254"/>
      <c r="D91" s="254"/>
      <c r="E91" s="254"/>
      <c r="F91" s="254"/>
      <c r="G91" s="254"/>
      <c r="H91" s="254"/>
      <c r="I91" s="254"/>
      <c r="J91" s="254"/>
      <c r="K91" s="254"/>
      <c r="L91" s="254"/>
      <c r="M91" s="254"/>
      <c r="N91" s="255"/>
    </row>
    <row r="94" spans="2:17" ht="46.15" customHeight="1" x14ac:dyDescent="0.25">
      <c r="B94" s="68" t="s">
        <v>33</v>
      </c>
      <c r="C94" s="68" t="s">
        <v>47</v>
      </c>
      <c r="D94" s="226" t="s">
        <v>3</v>
      </c>
      <c r="E94" s="228"/>
    </row>
    <row r="95" spans="2:17" ht="46.9" customHeight="1" x14ac:dyDescent="0.25">
      <c r="B95" s="69" t="s">
        <v>127</v>
      </c>
      <c r="C95" s="162" t="s">
        <v>142</v>
      </c>
      <c r="D95" s="259" t="s">
        <v>165</v>
      </c>
      <c r="E95" s="260"/>
    </row>
    <row r="98" spans="1:26" ht="26.25" x14ac:dyDescent="0.25">
      <c r="B98" s="232" t="s">
        <v>64</v>
      </c>
      <c r="C98" s="233"/>
      <c r="D98" s="233"/>
      <c r="E98" s="233"/>
      <c r="F98" s="233"/>
      <c r="G98" s="233"/>
      <c r="H98" s="233"/>
      <c r="I98" s="233"/>
      <c r="J98" s="233"/>
      <c r="K98" s="233"/>
      <c r="L98" s="233"/>
      <c r="M98" s="233"/>
      <c r="N98" s="233"/>
      <c r="O98" s="233"/>
      <c r="P98" s="233"/>
    </row>
    <row r="100" spans="1:26" ht="15.75" thickBot="1" x14ac:dyDescent="0.3"/>
    <row r="101" spans="1:26" ht="27" thickBot="1" x14ac:dyDescent="0.3">
      <c r="B101" s="253" t="s">
        <v>54</v>
      </c>
      <c r="C101" s="254"/>
      <c r="D101" s="254"/>
      <c r="E101" s="254"/>
      <c r="F101" s="254"/>
      <c r="G101" s="254"/>
      <c r="H101" s="254"/>
      <c r="I101" s="254"/>
      <c r="J101" s="254"/>
      <c r="K101" s="254"/>
      <c r="L101" s="254"/>
      <c r="M101" s="254"/>
      <c r="N101" s="255"/>
    </row>
    <row r="103" spans="1:26" ht="15.75" thickBot="1" x14ac:dyDescent="0.3">
      <c r="M103" s="65"/>
      <c r="N103" s="65"/>
    </row>
    <row r="104" spans="1:26" s="109" customFormat="1" ht="109.5" customHeight="1" x14ac:dyDescent="0.25">
      <c r="B104" s="120" t="s">
        <v>150</v>
      </c>
      <c r="C104" s="120" t="s">
        <v>151</v>
      </c>
      <c r="D104" s="120" t="s">
        <v>152</v>
      </c>
      <c r="E104" s="120" t="s">
        <v>45</v>
      </c>
      <c r="F104" s="120" t="s">
        <v>22</v>
      </c>
      <c r="G104" s="120" t="s">
        <v>104</v>
      </c>
      <c r="H104" s="120" t="s">
        <v>17</v>
      </c>
      <c r="I104" s="120" t="s">
        <v>10</v>
      </c>
      <c r="J104" s="120" t="s">
        <v>31</v>
      </c>
      <c r="K104" s="120" t="s">
        <v>61</v>
      </c>
      <c r="L104" s="120" t="s">
        <v>20</v>
      </c>
      <c r="M104" s="105" t="s">
        <v>26</v>
      </c>
      <c r="N104" s="120" t="s">
        <v>153</v>
      </c>
      <c r="O104" s="120" t="s">
        <v>36</v>
      </c>
      <c r="P104" s="121" t="s">
        <v>11</v>
      </c>
      <c r="Q104" s="121" t="s">
        <v>19</v>
      </c>
    </row>
    <row r="105" spans="1:26" s="115" customFormat="1" x14ac:dyDescent="0.25">
      <c r="A105" s="46">
        <v>1</v>
      </c>
      <c r="B105" s="116"/>
      <c r="C105" s="116"/>
      <c r="D105" s="116"/>
      <c r="E105" s="181"/>
      <c r="F105" s="112"/>
      <c r="G105" s="153"/>
      <c r="H105" s="119"/>
      <c r="I105" s="113"/>
      <c r="J105" s="113"/>
      <c r="K105" s="113"/>
      <c r="L105" s="113"/>
      <c r="M105" s="104"/>
      <c r="N105" s="104"/>
      <c r="O105" s="26"/>
      <c r="P105" s="26"/>
      <c r="Q105" s="154"/>
      <c r="R105" s="114"/>
      <c r="S105" s="114"/>
      <c r="T105" s="114"/>
      <c r="U105" s="114"/>
      <c r="V105" s="114"/>
      <c r="W105" s="114"/>
      <c r="X105" s="114"/>
      <c r="Y105" s="114"/>
      <c r="Z105" s="114"/>
    </row>
    <row r="106" spans="1:26" s="115" customFormat="1" x14ac:dyDescent="0.25">
      <c r="A106" s="46">
        <f>+A105+1</f>
        <v>2</v>
      </c>
      <c r="B106" s="116"/>
      <c r="C106" s="116"/>
      <c r="D106" s="116"/>
      <c r="E106" s="181"/>
      <c r="F106" s="112"/>
      <c r="G106" s="112"/>
      <c r="H106" s="119"/>
      <c r="I106" s="113"/>
      <c r="J106" s="113"/>
      <c r="K106" s="113"/>
      <c r="L106" s="113"/>
      <c r="M106" s="104"/>
      <c r="N106" s="104"/>
      <c r="O106" s="26"/>
      <c r="P106" s="26"/>
      <c r="Q106" s="154"/>
      <c r="R106" s="114"/>
      <c r="S106" s="114"/>
      <c r="T106" s="114"/>
      <c r="U106" s="114"/>
      <c r="V106" s="114"/>
      <c r="W106" s="114"/>
      <c r="X106" s="114"/>
      <c r="Y106" s="114"/>
      <c r="Z106" s="114"/>
    </row>
    <row r="107" spans="1:26" s="115" customFormat="1" x14ac:dyDescent="0.25">
      <c r="A107" s="46">
        <f t="shared" ref="A107:A112" si="2">+A106+1</f>
        <v>3</v>
      </c>
      <c r="B107" s="116"/>
      <c r="C107" s="116"/>
      <c r="D107" s="116"/>
      <c r="E107" s="181"/>
      <c r="F107" s="112"/>
      <c r="G107" s="112"/>
      <c r="H107" s="119"/>
      <c r="I107" s="113"/>
      <c r="J107" s="113"/>
      <c r="K107" s="113"/>
      <c r="L107" s="113"/>
      <c r="M107" s="104"/>
      <c r="N107" s="104"/>
      <c r="O107" s="26"/>
      <c r="P107" s="26"/>
      <c r="Q107" s="154"/>
      <c r="R107" s="114"/>
      <c r="S107" s="114"/>
      <c r="T107" s="114"/>
      <c r="U107" s="114"/>
      <c r="V107" s="114"/>
      <c r="W107" s="114"/>
      <c r="X107" s="114"/>
      <c r="Y107" s="114"/>
      <c r="Z107" s="114"/>
    </row>
    <row r="108" spans="1:26" s="115" customFormat="1" x14ac:dyDescent="0.25">
      <c r="A108" s="46">
        <f t="shared" si="2"/>
        <v>4</v>
      </c>
      <c r="B108" s="116"/>
      <c r="C108" s="116"/>
      <c r="D108" s="116"/>
      <c r="E108" s="181"/>
      <c r="F108" s="112"/>
      <c r="G108" s="112"/>
      <c r="H108" s="119"/>
      <c r="I108" s="113"/>
      <c r="J108" s="113"/>
      <c r="K108" s="113"/>
      <c r="L108" s="113"/>
      <c r="M108" s="104"/>
      <c r="N108" s="104"/>
      <c r="O108" s="26"/>
      <c r="P108" s="26"/>
      <c r="Q108" s="154"/>
      <c r="R108" s="114"/>
      <c r="S108" s="114"/>
      <c r="T108" s="114"/>
      <c r="U108" s="114"/>
      <c r="V108" s="114"/>
      <c r="W108" s="114"/>
      <c r="X108" s="114"/>
      <c r="Y108" s="114"/>
      <c r="Z108" s="114"/>
    </row>
    <row r="109" spans="1:26" s="115" customFormat="1" x14ac:dyDescent="0.25">
      <c r="A109" s="46">
        <f t="shared" si="2"/>
        <v>5</v>
      </c>
      <c r="B109" s="116"/>
      <c r="C109" s="116"/>
      <c r="D109" s="116"/>
      <c r="E109" s="181"/>
      <c r="F109" s="112"/>
      <c r="G109" s="112"/>
      <c r="H109" s="119"/>
      <c r="I109" s="113"/>
      <c r="J109" s="113"/>
      <c r="K109" s="113"/>
      <c r="L109" s="113"/>
      <c r="M109" s="104"/>
      <c r="N109" s="104"/>
      <c r="O109" s="26"/>
      <c r="P109" s="26"/>
      <c r="Q109" s="154"/>
      <c r="R109" s="114"/>
      <c r="S109" s="114"/>
      <c r="T109" s="114"/>
      <c r="U109" s="114"/>
      <c r="V109" s="114"/>
      <c r="W109" s="114"/>
      <c r="X109" s="114"/>
      <c r="Y109" s="114"/>
      <c r="Z109" s="114"/>
    </row>
    <row r="110" spans="1:26" s="115" customFormat="1" x14ac:dyDescent="0.25">
      <c r="A110" s="46">
        <f t="shared" si="2"/>
        <v>6</v>
      </c>
      <c r="B110" s="116"/>
      <c r="C110" s="116"/>
      <c r="D110" s="116"/>
      <c r="E110" s="181"/>
      <c r="F110" s="112"/>
      <c r="G110" s="112"/>
      <c r="H110" s="119"/>
      <c r="I110" s="113"/>
      <c r="J110" s="113"/>
      <c r="K110" s="113"/>
      <c r="L110" s="113"/>
      <c r="M110" s="104"/>
      <c r="N110" s="104"/>
      <c r="O110" s="26"/>
      <c r="P110" s="26"/>
      <c r="Q110" s="154"/>
      <c r="R110" s="114"/>
      <c r="S110" s="114"/>
      <c r="T110" s="114"/>
      <c r="U110" s="114"/>
      <c r="V110" s="114"/>
      <c r="W110" s="114"/>
      <c r="X110" s="114"/>
      <c r="Y110" s="114"/>
      <c r="Z110" s="114"/>
    </row>
    <row r="111" spans="1:26" s="115" customFormat="1" x14ac:dyDescent="0.25">
      <c r="A111" s="46">
        <f t="shared" si="2"/>
        <v>7</v>
      </c>
      <c r="B111" s="116"/>
      <c r="C111" s="116"/>
      <c r="D111" s="116"/>
      <c r="E111" s="181"/>
      <c r="F111" s="112"/>
      <c r="G111" s="112"/>
      <c r="H111" s="119"/>
      <c r="I111" s="113"/>
      <c r="J111" s="113"/>
      <c r="K111" s="113"/>
      <c r="L111" s="113"/>
      <c r="M111" s="104"/>
      <c r="N111" s="104"/>
      <c r="O111" s="26"/>
      <c r="P111" s="26"/>
      <c r="Q111" s="154"/>
      <c r="R111" s="114"/>
      <c r="S111" s="114"/>
      <c r="T111" s="114"/>
      <c r="U111" s="114"/>
      <c r="V111" s="114"/>
      <c r="W111" s="114"/>
      <c r="X111" s="114"/>
      <c r="Y111" s="114"/>
      <c r="Z111" s="114"/>
    </row>
    <row r="112" spans="1:26" s="115" customFormat="1" x14ac:dyDescent="0.25">
      <c r="A112" s="46">
        <f t="shared" si="2"/>
        <v>8</v>
      </c>
      <c r="B112" s="116"/>
      <c r="C112" s="116"/>
      <c r="D112" s="116"/>
      <c r="E112" s="181"/>
      <c r="F112" s="112"/>
      <c r="G112" s="112"/>
      <c r="H112" s="119"/>
      <c r="I112" s="113"/>
      <c r="J112" s="113"/>
      <c r="K112" s="113"/>
      <c r="L112" s="113"/>
      <c r="M112" s="104"/>
      <c r="N112" s="104"/>
      <c r="O112" s="26"/>
      <c r="P112" s="26"/>
      <c r="Q112" s="154"/>
      <c r="R112" s="114"/>
      <c r="S112" s="114"/>
      <c r="T112" s="114"/>
      <c r="U112" s="114"/>
      <c r="V112" s="114"/>
      <c r="W112" s="114"/>
      <c r="X112" s="114"/>
      <c r="Y112" s="114"/>
      <c r="Z112" s="114"/>
    </row>
    <row r="113" spans="1:17" s="115" customFormat="1" x14ac:dyDescent="0.25">
      <c r="A113" s="46"/>
      <c r="B113" s="49" t="s">
        <v>16</v>
      </c>
      <c r="C113" s="117"/>
      <c r="D113" s="116"/>
      <c r="E113" s="111"/>
      <c r="F113" s="112"/>
      <c r="G113" s="112"/>
      <c r="H113" s="112"/>
      <c r="I113" s="113"/>
      <c r="J113" s="113"/>
      <c r="K113" s="118"/>
      <c r="L113" s="118"/>
      <c r="M113" s="152"/>
      <c r="N113" s="118"/>
      <c r="O113" s="26"/>
      <c r="P113" s="26"/>
      <c r="Q113" s="155"/>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32</v>
      </c>
      <c r="C115" s="73">
        <f>+K113</f>
        <v>0</v>
      </c>
      <c r="H115" s="31"/>
      <c r="I115" s="31"/>
      <c r="J115" s="31"/>
      <c r="K115" s="31"/>
      <c r="L115" s="31"/>
      <c r="M115" s="31"/>
      <c r="N115" s="29"/>
      <c r="O115" s="29"/>
      <c r="P115" s="29"/>
    </row>
    <row r="117" spans="1:17" ht="15.75" thickBot="1" x14ac:dyDescent="0.3"/>
    <row r="118" spans="1:17" ht="37.15" customHeight="1" thickBot="1" x14ac:dyDescent="0.3">
      <c r="B118" s="76" t="s">
        <v>49</v>
      </c>
      <c r="C118" s="77" t="s">
        <v>50</v>
      </c>
      <c r="D118" s="76" t="s">
        <v>51</v>
      </c>
      <c r="E118" s="77" t="s">
        <v>55</v>
      </c>
    </row>
    <row r="119" spans="1:17" ht="41.45" customHeight="1" x14ac:dyDescent="0.25">
      <c r="B119" s="67" t="s">
        <v>128</v>
      </c>
      <c r="C119" s="70">
        <v>20</v>
      </c>
      <c r="D119" s="70"/>
      <c r="E119" s="256">
        <f>+D119+D120+D121</f>
        <v>0</v>
      </c>
    </row>
    <row r="120" spans="1:17" x14ac:dyDescent="0.25">
      <c r="B120" s="67" t="s">
        <v>129</v>
      </c>
      <c r="C120" s="57">
        <v>30</v>
      </c>
      <c r="D120" s="162">
        <v>0</v>
      </c>
      <c r="E120" s="257"/>
    </row>
    <row r="121" spans="1:17" ht="15.75" thickBot="1" x14ac:dyDescent="0.3">
      <c r="B121" s="67" t="s">
        <v>130</v>
      </c>
      <c r="C121" s="72">
        <v>40</v>
      </c>
      <c r="D121" s="72">
        <v>0</v>
      </c>
      <c r="E121" s="258"/>
    </row>
    <row r="123" spans="1:17" ht="15.75" thickBot="1" x14ac:dyDescent="0.3"/>
    <row r="124" spans="1:17" ht="27" thickBot="1" x14ac:dyDescent="0.3">
      <c r="B124" s="253" t="s">
        <v>52</v>
      </c>
      <c r="C124" s="254"/>
      <c r="D124" s="254"/>
      <c r="E124" s="254"/>
      <c r="F124" s="254"/>
      <c r="G124" s="254"/>
      <c r="H124" s="254"/>
      <c r="I124" s="254"/>
      <c r="J124" s="254"/>
      <c r="K124" s="254"/>
      <c r="L124" s="254"/>
      <c r="M124" s="254"/>
      <c r="N124" s="255"/>
    </row>
    <row r="126" spans="1:17" ht="76.5" customHeight="1" x14ac:dyDescent="0.25">
      <c r="B126" s="122" t="s">
        <v>0</v>
      </c>
      <c r="C126" s="122" t="s">
        <v>39</v>
      </c>
      <c r="D126" s="122" t="s">
        <v>40</v>
      </c>
      <c r="E126" s="122" t="s">
        <v>117</v>
      </c>
      <c r="F126" s="122" t="s">
        <v>119</v>
      </c>
      <c r="G126" s="122" t="s">
        <v>120</v>
      </c>
      <c r="H126" s="122" t="s">
        <v>121</v>
      </c>
      <c r="I126" s="122" t="s">
        <v>118</v>
      </c>
      <c r="J126" s="226" t="s">
        <v>122</v>
      </c>
      <c r="K126" s="227"/>
      <c r="L126" s="228"/>
      <c r="M126" s="122" t="s">
        <v>126</v>
      </c>
      <c r="N126" s="122" t="s">
        <v>41</v>
      </c>
      <c r="O126" s="122" t="s">
        <v>42</v>
      </c>
      <c r="P126" s="226" t="s">
        <v>3</v>
      </c>
      <c r="Q126" s="228"/>
    </row>
    <row r="127" spans="1:17" ht="60.75" customHeight="1" x14ac:dyDescent="0.25">
      <c r="B127" s="159" t="s">
        <v>134</v>
      </c>
      <c r="C127" s="159"/>
      <c r="D127" s="3"/>
      <c r="E127" s="3"/>
      <c r="F127" s="3"/>
      <c r="G127" s="3"/>
      <c r="H127" s="3"/>
      <c r="I127" s="5"/>
      <c r="J127" s="1" t="s">
        <v>123</v>
      </c>
      <c r="K127" s="100" t="s">
        <v>124</v>
      </c>
      <c r="L127" s="99" t="s">
        <v>125</v>
      </c>
      <c r="M127" s="123"/>
      <c r="N127" s="123"/>
      <c r="O127" s="123"/>
      <c r="P127" s="229"/>
      <c r="Q127" s="229"/>
    </row>
    <row r="128" spans="1:17" ht="60.75" customHeight="1" x14ac:dyDescent="0.25">
      <c r="B128" s="159" t="s">
        <v>135</v>
      </c>
      <c r="C128" s="159"/>
      <c r="D128" s="3"/>
      <c r="E128" s="3"/>
      <c r="F128" s="3"/>
      <c r="G128" s="3"/>
      <c r="H128" s="3"/>
      <c r="I128" s="5"/>
      <c r="J128" s="1"/>
      <c r="K128" s="100"/>
      <c r="L128" s="99"/>
      <c r="M128" s="123"/>
      <c r="N128" s="123"/>
      <c r="O128" s="123"/>
      <c r="P128" s="162"/>
      <c r="Q128" s="162"/>
    </row>
    <row r="129" spans="2:17" ht="33.6" customHeight="1" x14ac:dyDescent="0.25">
      <c r="B129" s="159" t="s">
        <v>136</v>
      </c>
      <c r="C129" s="159"/>
      <c r="D129" s="3"/>
      <c r="E129" s="3"/>
      <c r="F129" s="3"/>
      <c r="G129" s="3"/>
      <c r="H129" s="3"/>
      <c r="I129" s="5"/>
      <c r="J129" s="1"/>
      <c r="K129" s="99"/>
      <c r="L129" s="99"/>
      <c r="M129" s="123"/>
      <c r="N129" s="123"/>
      <c r="O129" s="123"/>
      <c r="P129" s="229"/>
      <c r="Q129" s="229"/>
    </row>
    <row r="132" spans="2:17" ht="15.75" thickBot="1" x14ac:dyDescent="0.3"/>
    <row r="133" spans="2:17" ht="54" customHeight="1" x14ac:dyDescent="0.25">
      <c r="B133" s="126" t="s">
        <v>33</v>
      </c>
      <c r="C133" s="126" t="s">
        <v>49</v>
      </c>
      <c r="D133" s="122" t="s">
        <v>50</v>
      </c>
      <c r="E133" s="126" t="s">
        <v>51</v>
      </c>
      <c r="F133" s="77" t="s">
        <v>56</v>
      </c>
      <c r="G133" s="96"/>
    </row>
    <row r="134" spans="2:17" ht="120.75" customHeight="1" x14ac:dyDescent="0.2">
      <c r="B134" s="247" t="s">
        <v>53</v>
      </c>
      <c r="C134" s="6" t="s">
        <v>131</v>
      </c>
      <c r="D134" s="162">
        <v>25</v>
      </c>
      <c r="E134" s="162">
        <v>0</v>
      </c>
      <c r="F134" s="248">
        <f>+E134+E135+E136</f>
        <v>0</v>
      </c>
      <c r="G134" s="97"/>
    </row>
    <row r="135" spans="2:17" ht="76.150000000000006" customHeight="1" x14ac:dyDescent="0.2">
      <c r="B135" s="247"/>
      <c r="C135" s="6" t="s">
        <v>132</v>
      </c>
      <c r="D135" s="74">
        <v>25</v>
      </c>
      <c r="E135" s="162">
        <v>0</v>
      </c>
      <c r="F135" s="249"/>
      <c r="G135" s="97"/>
    </row>
    <row r="136" spans="2:17" ht="69" customHeight="1" x14ac:dyDescent="0.2">
      <c r="B136" s="247"/>
      <c r="C136" s="6" t="s">
        <v>133</v>
      </c>
      <c r="D136" s="162">
        <v>10</v>
      </c>
      <c r="E136" s="162">
        <v>0</v>
      </c>
      <c r="F136" s="250"/>
      <c r="G136" s="97"/>
    </row>
    <row r="137" spans="2:17" x14ac:dyDescent="0.25">
      <c r="C137" s="106"/>
    </row>
    <row r="140" spans="2:17" x14ac:dyDescent="0.25">
      <c r="B140" s="124" t="s">
        <v>57</v>
      </c>
    </row>
    <row r="143" spans="2:17" x14ac:dyDescent="0.25">
      <c r="B143" s="127" t="s">
        <v>33</v>
      </c>
      <c r="C143" s="127" t="s">
        <v>58</v>
      </c>
      <c r="D143" s="126" t="s">
        <v>51</v>
      </c>
      <c r="E143" s="126" t="s">
        <v>16</v>
      </c>
    </row>
    <row r="144" spans="2:17" ht="28.5" x14ac:dyDescent="0.25">
      <c r="B144" s="107" t="s">
        <v>59</v>
      </c>
      <c r="C144" s="108">
        <v>40</v>
      </c>
      <c r="D144" s="162">
        <f>+E119</f>
        <v>0</v>
      </c>
      <c r="E144" s="251">
        <f>+D144+D145</f>
        <v>0</v>
      </c>
    </row>
    <row r="145" spans="2:5" ht="42.75" x14ac:dyDescent="0.25">
      <c r="B145" s="107" t="s">
        <v>60</v>
      </c>
      <c r="C145" s="108">
        <v>60</v>
      </c>
      <c r="D145" s="162">
        <f>+F134</f>
        <v>0</v>
      </c>
      <c r="E145" s="252"/>
    </row>
    <row r="151" spans="2:5" x14ac:dyDescent="0.25">
      <c r="B151" s="9" t="s">
        <v>168</v>
      </c>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B91:N91"/>
    <mergeCell ref="D94:E94"/>
    <mergeCell ref="D95:E95"/>
    <mergeCell ref="P88:Q8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conditionalFormatting sqref="C70:C72">
    <cfRule type="duplicateValues" dxfId="0" priority="1"/>
  </conditionalFormatting>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abSelected="1" topLeftCell="A3" zoomScale="70" zoomScaleNormal="70" workbookViewId="0">
      <selection activeCell="F135" sqref="F135:F137"/>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2" t="s">
        <v>63</v>
      </c>
      <c r="C2" s="233"/>
      <c r="D2" s="233"/>
      <c r="E2" s="233"/>
      <c r="F2" s="233"/>
      <c r="G2" s="233"/>
      <c r="H2" s="233"/>
      <c r="I2" s="233"/>
      <c r="J2" s="233"/>
      <c r="K2" s="233"/>
      <c r="L2" s="233"/>
      <c r="M2" s="233"/>
      <c r="N2" s="233"/>
      <c r="O2" s="233"/>
      <c r="P2" s="233"/>
    </row>
    <row r="4" spans="2:16" ht="26.25" x14ac:dyDescent="0.25">
      <c r="B4" s="232" t="s">
        <v>48</v>
      </c>
      <c r="C4" s="233"/>
      <c r="D4" s="233"/>
      <c r="E4" s="233"/>
      <c r="F4" s="233"/>
      <c r="G4" s="233"/>
      <c r="H4" s="233"/>
      <c r="I4" s="233"/>
      <c r="J4" s="233"/>
      <c r="K4" s="233"/>
      <c r="L4" s="233"/>
      <c r="M4" s="233"/>
      <c r="N4" s="233"/>
      <c r="O4" s="233"/>
      <c r="P4" s="233"/>
    </row>
    <row r="5" spans="2:16" ht="15.75" thickBot="1" x14ac:dyDescent="0.3"/>
    <row r="6" spans="2:16" ht="21.75" thickBot="1" x14ac:dyDescent="0.3">
      <c r="B6" s="11" t="s">
        <v>4</v>
      </c>
      <c r="C6" s="236" t="s">
        <v>204</v>
      </c>
      <c r="D6" s="236"/>
      <c r="E6" s="236"/>
      <c r="F6" s="236"/>
      <c r="G6" s="236"/>
      <c r="H6" s="236"/>
      <c r="I6" s="236"/>
      <c r="J6" s="236"/>
      <c r="K6" s="236"/>
      <c r="L6" s="236"/>
      <c r="M6" s="236"/>
      <c r="N6" s="237"/>
    </row>
    <row r="7" spans="2:16" ht="16.5" thickBot="1" x14ac:dyDescent="0.3">
      <c r="B7" s="12" t="s">
        <v>5</v>
      </c>
      <c r="C7" s="236"/>
      <c r="D7" s="236"/>
      <c r="E7" s="236"/>
      <c r="F7" s="236"/>
      <c r="G7" s="236"/>
      <c r="H7" s="236"/>
      <c r="I7" s="236"/>
      <c r="J7" s="236"/>
      <c r="K7" s="236"/>
      <c r="L7" s="236"/>
      <c r="M7" s="236"/>
      <c r="N7" s="237"/>
    </row>
    <row r="8" spans="2:16" ht="16.5" thickBot="1" x14ac:dyDescent="0.3">
      <c r="B8" s="12" t="s">
        <v>6</v>
      </c>
      <c r="C8" s="236"/>
      <c r="D8" s="236"/>
      <c r="E8" s="236"/>
      <c r="F8" s="236"/>
      <c r="G8" s="236"/>
      <c r="H8" s="236"/>
      <c r="I8" s="236"/>
      <c r="J8" s="236"/>
      <c r="K8" s="236"/>
      <c r="L8" s="236"/>
      <c r="M8" s="236"/>
      <c r="N8" s="237"/>
    </row>
    <row r="9" spans="2:16" ht="16.5" thickBot="1" x14ac:dyDescent="0.3">
      <c r="B9" s="12" t="s">
        <v>7</v>
      </c>
      <c r="C9" s="236"/>
      <c r="D9" s="236"/>
      <c r="E9" s="236"/>
      <c r="F9" s="236"/>
      <c r="G9" s="236"/>
      <c r="H9" s="236"/>
      <c r="I9" s="236"/>
      <c r="J9" s="236"/>
      <c r="K9" s="236"/>
      <c r="L9" s="236"/>
      <c r="M9" s="236"/>
      <c r="N9" s="237"/>
    </row>
    <row r="10" spans="2:16" ht="16.5" thickBot="1" x14ac:dyDescent="0.3">
      <c r="B10" s="12" t="s">
        <v>8</v>
      </c>
      <c r="C10" s="238"/>
      <c r="D10" s="238"/>
      <c r="E10" s="239"/>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42" t="s">
        <v>102</v>
      </c>
      <c r="C14" s="242"/>
      <c r="D14" s="163" t="s">
        <v>12</v>
      </c>
      <c r="E14" s="163" t="s">
        <v>13</v>
      </c>
      <c r="F14" s="163" t="s">
        <v>29</v>
      </c>
      <c r="G14" s="94"/>
      <c r="I14" s="37"/>
      <c r="J14" s="37"/>
      <c r="K14" s="37"/>
      <c r="L14" s="37"/>
      <c r="M14" s="37"/>
      <c r="N14" s="110"/>
    </row>
    <row r="15" spans="2:16" x14ac:dyDescent="0.25">
      <c r="B15" s="242"/>
      <c r="C15" s="242"/>
      <c r="D15" s="163">
        <v>42</v>
      </c>
      <c r="E15" s="35">
        <v>380903320</v>
      </c>
      <c r="F15" s="180">
        <v>140</v>
      </c>
      <c r="G15" s="95"/>
      <c r="I15" s="38"/>
      <c r="J15" s="38"/>
      <c r="K15" s="38"/>
      <c r="L15" s="38"/>
      <c r="M15" s="38"/>
      <c r="N15" s="110"/>
    </row>
    <row r="16" spans="2:16" x14ac:dyDescent="0.25">
      <c r="B16" s="242"/>
      <c r="C16" s="242"/>
      <c r="D16" s="163"/>
      <c r="E16" s="35"/>
      <c r="F16" s="35"/>
      <c r="G16" s="95"/>
      <c r="I16" s="38"/>
      <c r="J16" s="38"/>
      <c r="K16" s="38"/>
      <c r="L16" s="38"/>
      <c r="M16" s="38"/>
      <c r="N16" s="110"/>
    </row>
    <row r="17" spans="1:14" x14ac:dyDescent="0.25">
      <c r="B17" s="242"/>
      <c r="C17" s="242"/>
      <c r="D17" s="163"/>
      <c r="E17" s="35"/>
      <c r="F17" s="35"/>
      <c r="G17" s="95"/>
      <c r="I17" s="38"/>
      <c r="J17" s="38"/>
      <c r="K17" s="38"/>
      <c r="L17" s="38"/>
      <c r="M17" s="38"/>
      <c r="N17" s="110"/>
    </row>
    <row r="18" spans="1:14" x14ac:dyDescent="0.25">
      <c r="B18" s="242"/>
      <c r="C18" s="242"/>
      <c r="D18" s="163"/>
      <c r="E18" s="36"/>
      <c r="F18" s="35"/>
      <c r="G18" s="95"/>
      <c r="H18" s="22"/>
      <c r="I18" s="38"/>
      <c r="J18" s="38"/>
      <c r="K18" s="38"/>
      <c r="L18" s="38"/>
      <c r="M18" s="38"/>
      <c r="N18" s="20"/>
    </row>
    <row r="19" spans="1:14" x14ac:dyDescent="0.25">
      <c r="B19" s="242"/>
      <c r="C19" s="242"/>
      <c r="D19" s="163"/>
      <c r="E19" s="36"/>
      <c r="F19" s="35"/>
      <c r="G19" s="95"/>
      <c r="H19" s="22"/>
      <c r="I19" s="40"/>
      <c r="J19" s="40"/>
      <c r="K19" s="40"/>
      <c r="L19" s="40"/>
      <c r="M19" s="40"/>
      <c r="N19" s="20"/>
    </row>
    <row r="20" spans="1:14" x14ac:dyDescent="0.25">
      <c r="B20" s="242"/>
      <c r="C20" s="242"/>
      <c r="D20" s="163"/>
      <c r="E20" s="36"/>
      <c r="F20" s="35"/>
      <c r="G20" s="95"/>
      <c r="H20" s="22"/>
      <c r="I20" s="109"/>
      <c r="J20" s="109"/>
      <c r="K20" s="109"/>
      <c r="L20" s="109"/>
      <c r="M20" s="109"/>
      <c r="N20" s="20"/>
    </row>
    <row r="21" spans="1:14" x14ac:dyDescent="0.25">
      <c r="B21" s="242"/>
      <c r="C21" s="242"/>
      <c r="D21" s="163"/>
      <c r="E21" s="36"/>
      <c r="F21" s="35"/>
      <c r="G21" s="95"/>
      <c r="H21" s="22"/>
      <c r="I21" s="109"/>
      <c r="J21" s="109"/>
      <c r="K21" s="109"/>
      <c r="L21" s="109"/>
      <c r="M21" s="109"/>
      <c r="N21" s="20"/>
    </row>
    <row r="22" spans="1:14" ht="15.75" thickBot="1" x14ac:dyDescent="0.3">
      <c r="B22" s="234" t="s">
        <v>14</v>
      </c>
      <c r="C22" s="235"/>
      <c r="D22" s="163"/>
      <c r="E22" s="64"/>
      <c r="F22" s="35"/>
      <c r="G22" s="95"/>
      <c r="H22" s="22"/>
      <c r="I22" s="109"/>
      <c r="J22" s="109"/>
      <c r="K22" s="109"/>
      <c r="L22" s="109"/>
      <c r="M22" s="109"/>
      <c r="N22" s="20"/>
    </row>
    <row r="23" spans="1:14" ht="45.75" thickBot="1" x14ac:dyDescent="0.3">
      <c r="A23" s="42"/>
      <c r="B23" s="53" t="s">
        <v>15</v>
      </c>
      <c r="C23" s="53" t="s">
        <v>103</v>
      </c>
      <c r="E23" s="37"/>
      <c r="F23" s="37"/>
      <c r="G23" s="37"/>
      <c r="H23" s="37"/>
      <c r="I23" s="10"/>
      <c r="J23" s="10"/>
      <c r="K23" s="10"/>
      <c r="L23" s="10"/>
      <c r="M23" s="10"/>
    </row>
    <row r="24" spans="1:14" ht="15.75" thickBot="1" x14ac:dyDescent="0.3">
      <c r="A24" s="43">
        <v>1</v>
      </c>
      <c r="C24" s="45">
        <f>F15*80%</f>
        <v>112</v>
      </c>
      <c r="D24" s="41"/>
      <c r="E24" s="44">
        <f>E15</f>
        <v>380903320</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140</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141</v>
      </c>
      <c r="D29" s="127" t="s">
        <v>142</v>
      </c>
      <c r="E29" s="106"/>
      <c r="F29" s="106"/>
      <c r="G29" s="106"/>
      <c r="H29" s="106"/>
      <c r="I29" s="109"/>
      <c r="J29" s="109"/>
      <c r="K29" s="109"/>
      <c r="L29" s="109"/>
      <c r="M29" s="109"/>
      <c r="N29" s="110"/>
    </row>
    <row r="30" spans="1:14" x14ac:dyDescent="0.25">
      <c r="A30" s="101"/>
      <c r="B30" s="123" t="s">
        <v>143</v>
      </c>
      <c r="C30" s="176" t="s">
        <v>193</v>
      </c>
      <c r="D30" s="123"/>
      <c r="E30" s="106"/>
      <c r="F30" s="106"/>
      <c r="G30" s="106"/>
      <c r="H30" s="106"/>
      <c r="I30" s="109"/>
      <c r="J30" s="109"/>
      <c r="K30" s="109"/>
      <c r="L30" s="109"/>
      <c r="M30" s="109"/>
      <c r="N30" s="110"/>
    </row>
    <row r="31" spans="1:14" x14ac:dyDescent="0.25">
      <c r="A31" s="101"/>
      <c r="B31" s="123" t="s">
        <v>144</v>
      </c>
      <c r="C31" s="194" t="s">
        <v>193</v>
      </c>
      <c r="D31" s="176"/>
      <c r="E31" s="106"/>
      <c r="F31" s="106"/>
      <c r="G31" s="106"/>
      <c r="H31" s="106"/>
      <c r="I31" s="109"/>
      <c r="J31" s="109"/>
      <c r="K31" s="109"/>
      <c r="L31" s="109"/>
      <c r="M31" s="109"/>
      <c r="N31" s="110"/>
    </row>
    <row r="32" spans="1:14" x14ac:dyDescent="0.25">
      <c r="A32" s="101"/>
      <c r="B32" s="123" t="s">
        <v>145</v>
      </c>
      <c r="C32" s="176" t="s">
        <v>193</v>
      </c>
      <c r="D32" s="123"/>
      <c r="E32" s="106"/>
      <c r="F32" s="106"/>
      <c r="G32" s="106"/>
      <c r="H32" s="106"/>
      <c r="I32" s="109"/>
      <c r="J32" s="109"/>
      <c r="K32" s="109"/>
      <c r="L32" s="109"/>
      <c r="M32" s="109"/>
      <c r="N32" s="110"/>
    </row>
    <row r="33" spans="1:17" x14ac:dyDescent="0.25">
      <c r="A33" s="101"/>
      <c r="B33" s="123" t="s">
        <v>146</v>
      </c>
      <c r="C33" s="123"/>
      <c r="D33" s="183" t="s">
        <v>193</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147</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148</v>
      </c>
      <c r="C40" s="108">
        <v>40</v>
      </c>
      <c r="D40" s="162">
        <v>0</v>
      </c>
      <c r="E40" s="251">
        <f>+D40+D41</f>
        <v>0</v>
      </c>
      <c r="F40" s="106"/>
      <c r="G40" s="106"/>
      <c r="H40" s="106"/>
      <c r="I40" s="109"/>
      <c r="J40" s="109"/>
      <c r="K40" s="109"/>
      <c r="L40" s="109"/>
      <c r="M40" s="109"/>
      <c r="N40" s="110"/>
    </row>
    <row r="41" spans="1:17" ht="42.75" x14ac:dyDescent="0.25">
      <c r="A41" s="101"/>
      <c r="B41" s="107" t="s">
        <v>149</v>
      </c>
      <c r="C41" s="108">
        <v>60</v>
      </c>
      <c r="D41" s="162">
        <f>+F145</f>
        <v>0</v>
      </c>
      <c r="E41" s="252"/>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44" t="s">
        <v>35</v>
      </c>
      <c r="N45" s="244"/>
    </row>
    <row r="46" spans="1:17" x14ac:dyDescent="0.25">
      <c r="B46" s="124" t="s">
        <v>30</v>
      </c>
      <c r="M46" s="65"/>
      <c r="N46" s="65"/>
    </row>
    <row r="47" spans="1:17" ht="15.75" thickBot="1" x14ac:dyDescent="0.3">
      <c r="M47" s="65"/>
      <c r="N47" s="65"/>
    </row>
    <row r="48" spans="1:17" s="109" customFormat="1" ht="109.5" customHeight="1" x14ac:dyDescent="0.25">
      <c r="B48" s="120" t="s">
        <v>150</v>
      </c>
      <c r="C48" s="120" t="s">
        <v>151</v>
      </c>
      <c r="D48" s="120" t="s">
        <v>152</v>
      </c>
      <c r="E48" s="120" t="s">
        <v>45</v>
      </c>
      <c r="F48" s="120" t="s">
        <v>22</v>
      </c>
      <c r="G48" s="120" t="s">
        <v>104</v>
      </c>
      <c r="H48" s="120" t="s">
        <v>17</v>
      </c>
      <c r="I48" s="120" t="s">
        <v>10</v>
      </c>
      <c r="J48" s="120" t="s">
        <v>31</v>
      </c>
      <c r="K48" s="120" t="s">
        <v>61</v>
      </c>
      <c r="L48" s="120" t="s">
        <v>20</v>
      </c>
      <c r="M48" s="105" t="s">
        <v>26</v>
      </c>
      <c r="N48" s="120" t="s">
        <v>153</v>
      </c>
      <c r="O48" s="120" t="s">
        <v>36</v>
      </c>
      <c r="P48" s="121" t="s">
        <v>11</v>
      </c>
      <c r="Q48" s="121" t="s">
        <v>19</v>
      </c>
    </row>
    <row r="49" spans="1:26" s="115" customFormat="1" ht="60" x14ac:dyDescent="0.25">
      <c r="A49" s="46">
        <v>1</v>
      </c>
      <c r="B49" s="116" t="s">
        <v>204</v>
      </c>
      <c r="C49" s="116" t="s">
        <v>204</v>
      </c>
      <c r="D49" s="116" t="s">
        <v>205</v>
      </c>
      <c r="E49" s="181" t="s">
        <v>286</v>
      </c>
      <c r="F49" s="112" t="s">
        <v>141</v>
      </c>
      <c r="G49" s="153"/>
      <c r="H49" s="119">
        <v>40204</v>
      </c>
      <c r="I49" s="113">
        <v>40543</v>
      </c>
      <c r="J49" s="113"/>
      <c r="K49" s="113" t="s">
        <v>229</v>
      </c>
      <c r="L49" s="113"/>
      <c r="M49" s="104">
        <v>140</v>
      </c>
      <c r="N49" s="104">
        <f>+M49*G49</f>
        <v>0</v>
      </c>
      <c r="O49" s="26"/>
      <c r="P49" s="26">
        <v>54</v>
      </c>
      <c r="Q49" s="154"/>
      <c r="R49" s="114"/>
      <c r="S49" s="114"/>
      <c r="T49" s="114"/>
      <c r="U49" s="114"/>
      <c r="V49" s="114"/>
      <c r="W49" s="114"/>
      <c r="X49" s="114"/>
      <c r="Y49" s="114"/>
      <c r="Z49" s="114"/>
    </row>
    <row r="50" spans="1:26" s="115" customFormat="1" ht="60" x14ac:dyDescent="0.25">
      <c r="A50" s="46">
        <f>+A49+1</f>
        <v>2</v>
      </c>
      <c r="B50" s="116" t="s">
        <v>204</v>
      </c>
      <c r="C50" s="116" t="s">
        <v>204</v>
      </c>
      <c r="D50" s="116" t="s">
        <v>205</v>
      </c>
      <c r="E50" s="181" t="s">
        <v>206</v>
      </c>
      <c r="F50" s="112" t="s">
        <v>141</v>
      </c>
      <c r="G50" s="112"/>
      <c r="H50" s="119">
        <v>40571</v>
      </c>
      <c r="I50" s="113">
        <v>40908</v>
      </c>
      <c r="J50" s="113"/>
      <c r="K50" s="113" t="s">
        <v>230</v>
      </c>
      <c r="L50" s="113"/>
      <c r="M50" s="104">
        <v>140</v>
      </c>
      <c r="N50" s="104"/>
      <c r="O50" s="26"/>
      <c r="P50" s="26">
        <v>54</v>
      </c>
      <c r="Q50" s="154"/>
      <c r="R50" s="114"/>
      <c r="S50" s="114"/>
      <c r="T50" s="114"/>
      <c r="U50" s="114"/>
      <c r="V50" s="114"/>
      <c r="W50" s="114"/>
      <c r="X50" s="114"/>
      <c r="Y50" s="114"/>
      <c r="Z50" s="114"/>
    </row>
    <row r="51" spans="1:26" s="115" customFormat="1" ht="60" x14ac:dyDescent="0.25">
      <c r="A51" s="46">
        <f t="shared" ref="A51:A56" si="0">+A50+1</f>
        <v>3</v>
      </c>
      <c r="B51" s="116" t="s">
        <v>204</v>
      </c>
      <c r="C51" s="116" t="s">
        <v>204</v>
      </c>
      <c r="D51" s="116" t="s">
        <v>205</v>
      </c>
      <c r="E51" s="181" t="s">
        <v>207</v>
      </c>
      <c r="F51" s="112" t="s">
        <v>141</v>
      </c>
      <c r="G51" s="112"/>
      <c r="H51" s="119">
        <v>40922</v>
      </c>
      <c r="I51" s="113">
        <v>41090</v>
      </c>
      <c r="J51" s="113"/>
      <c r="K51" s="113" t="s">
        <v>231</v>
      </c>
      <c r="L51" s="113"/>
      <c r="M51" s="104">
        <v>140</v>
      </c>
      <c r="N51" s="104"/>
      <c r="O51" s="26"/>
      <c r="P51" s="26">
        <v>55</v>
      </c>
      <c r="Q51" s="154"/>
      <c r="R51" s="114"/>
      <c r="S51" s="114"/>
      <c r="T51" s="114"/>
      <c r="U51" s="114"/>
      <c r="V51" s="114"/>
      <c r="W51" s="114"/>
      <c r="X51" s="114"/>
      <c r="Y51" s="114"/>
      <c r="Z51" s="114"/>
    </row>
    <row r="52" spans="1:26" s="115" customFormat="1" ht="60" x14ac:dyDescent="0.25">
      <c r="A52" s="46">
        <f t="shared" si="0"/>
        <v>4</v>
      </c>
      <c r="B52" s="116" t="s">
        <v>204</v>
      </c>
      <c r="C52" s="116" t="s">
        <v>204</v>
      </c>
      <c r="D52" s="116" t="s">
        <v>205</v>
      </c>
      <c r="E52" s="181" t="s">
        <v>208</v>
      </c>
      <c r="F52" s="112" t="s">
        <v>141</v>
      </c>
      <c r="G52" s="112"/>
      <c r="H52" s="119">
        <v>41093</v>
      </c>
      <c r="I52" s="113">
        <v>41213</v>
      </c>
      <c r="J52" s="113"/>
      <c r="K52" s="113" t="s">
        <v>232</v>
      </c>
      <c r="L52" s="113"/>
      <c r="M52" s="104">
        <v>140</v>
      </c>
      <c r="N52" s="104"/>
      <c r="O52" s="26"/>
      <c r="P52" s="26">
        <v>56</v>
      </c>
      <c r="Q52" s="154"/>
      <c r="R52" s="114"/>
      <c r="S52" s="114"/>
      <c r="T52" s="114"/>
      <c r="U52" s="114"/>
      <c r="V52" s="114"/>
      <c r="W52" s="114"/>
      <c r="X52" s="114"/>
      <c r="Y52" s="114"/>
      <c r="Z52" s="114"/>
    </row>
    <row r="53" spans="1:26" s="115" customFormat="1" ht="60" x14ac:dyDescent="0.25">
      <c r="A53" s="46">
        <f t="shared" si="0"/>
        <v>5</v>
      </c>
      <c r="B53" s="116" t="s">
        <v>204</v>
      </c>
      <c r="C53" s="116" t="s">
        <v>204</v>
      </c>
      <c r="D53" s="116" t="s">
        <v>205</v>
      </c>
      <c r="E53" s="181" t="s">
        <v>209</v>
      </c>
      <c r="F53" s="112" t="s">
        <v>141</v>
      </c>
      <c r="G53" s="112"/>
      <c r="H53" s="119">
        <v>41214</v>
      </c>
      <c r="I53" s="113">
        <v>41274</v>
      </c>
      <c r="J53" s="113"/>
      <c r="K53" s="113" t="s">
        <v>233</v>
      </c>
      <c r="L53" s="113"/>
      <c r="M53" s="104">
        <v>483</v>
      </c>
      <c r="N53" s="104"/>
      <c r="O53" s="26"/>
      <c r="P53" s="26">
        <v>56</v>
      </c>
      <c r="Q53" s="154"/>
      <c r="R53" s="114"/>
      <c r="S53" s="114"/>
      <c r="T53" s="114"/>
      <c r="U53" s="114"/>
      <c r="V53" s="114"/>
      <c r="W53" s="114"/>
      <c r="X53" s="114"/>
      <c r="Y53" s="114"/>
      <c r="Z53" s="114"/>
    </row>
    <row r="54" spans="1:26" s="115" customFormat="1" ht="60" x14ac:dyDescent="0.25">
      <c r="A54" s="46">
        <f t="shared" si="0"/>
        <v>6</v>
      </c>
      <c r="B54" s="116" t="s">
        <v>204</v>
      </c>
      <c r="C54" s="116" t="s">
        <v>204</v>
      </c>
      <c r="D54" s="116" t="s">
        <v>205</v>
      </c>
      <c r="E54" s="181" t="s">
        <v>210</v>
      </c>
      <c r="F54" s="112" t="s">
        <v>141</v>
      </c>
      <c r="G54" s="112"/>
      <c r="H54" s="119">
        <v>41214</v>
      </c>
      <c r="I54" s="113">
        <v>41274</v>
      </c>
      <c r="J54" s="113"/>
      <c r="K54" s="113"/>
      <c r="L54" s="113" t="s">
        <v>233</v>
      </c>
      <c r="M54" s="104">
        <v>132</v>
      </c>
      <c r="N54" s="104"/>
      <c r="O54" s="26"/>
      <c r="P54" s="26">
        <v>57</v>
      </c>
      <c r="Q54" s="154"/>
      <c r="R54" s="114"/>
      <c r="S54" s="114"/>
      <c r="T54" s="114"/>
      <c r="U54" s="114"/>
      <c r="V54" s="114"/>
      <c r="W54" s="114"/>
      <c r="X54" s="114"/>
      <c r="Y54" s="114"/>
      <c r="Z54" s="114"/>
    </row>
    <row r="55" spans="1:26" s="115" customFormat="1" ht="60" x14ac:dyDescent="0.25">
      <c r="A55" s="46">
        <f t="shared" si="0"/>
        <v>7</v>
      </c>
      <c r="B55" s="116" t="s">
        <v>204</v>
      </c>
      <c r="C55" s="116" t="s">
        <v>204</v>
      </c>
      <c r="D55" s="116" t="s">
        <v>205</v>
      </c>
      <c r="E55" s="181" t="s">
        <v>211</v>
      </c>
      <c r="F55" s="112" t="s">
        <v>141</v>
      </c>
      <c r="G55" s="112"/>
      <c r="H55" s="119">
        <v>41257</v>
      </c>
      <c r="I55" s="113">
        <v>41943</v>
      </c>
      <c r="J55" s="113"/>
      <c r="K55" s="113" t="s">
        <v>234</v>
      </c>
      <c r="L55" s="113" t="s">
        <v>235</v>
      </c>
      <c r="M55" s="104">
        <v>316</v>
      </c>
      <c r="N55" s="104"/>
      <c r="O55" s="26"/>
      <c r="P55" s="26">
        <v>57</v>
      </c>
      <c r="Q55" s="154"/>
      <c r="R55" s="114"/>
      <c r="S55" s="114"/>
      <c r="T55" s="114"/>
      <c r="U55" s="114"/>
      <c r="V55" s="114"/>
      <c r="W55" s="114"/>
      <c r="X55" s="114"/>
      <c r="Y55" s="114"/>
      <c r="Z55" s="114"/>
    </row>
    <row r="56" spans="1:26" s="115" customFormat="1" ht="75" x14ac:dyDescent="0.25">
      <c r="A56" s="46">
        <f t="shared" si="0"/>
        <v>8</v>
      </c>
      <c r="B56" s="116" t="s">
        <v>204</v>
      </c>
      <c r="C56" s="116" t="s">
        <v>204</v>
      </c>
      <c r="D56" s="116" t="s">
        <v>205</v>
      </c>
      <c r="E56" s="181" t="s">
        <v>212</v>
      </c>
      <c r="F56" s="112" t="s">
        <v>141</v>
      </c>
      <c r="G56" s="112"/>
      <c r="H56" s="119">
        <v>41254</v>
      </c>
      <c r="I56" s="113">
        <v>41912</v>
      </c>
      <c r="J56" s="113"/>
      <c r="K56" s="113" t="s">
        <v>237</v>
      </c>
      <c r="L56" s="113" t="s">
        <v>236</v>
      </c>
      <c r="M56" s="104">
        <v>680</v>
      </c>
      <c r="N56" s="104"/>
      <c r="O56" s="26"/>
      <c r="P56" s="26">
        <v>57</v>
      </c>
      <c r="Q56" s="154" t="s">
        <v>213</v>
      </c>
      <c r="R56" s="114"/>
      <c r="S56" s="114"/>
      <c r="T56" s="114"/>
      <c r="U56" s="114"/>
      <c r="V56" s="114"/>
      <c r="W56" s="114"/>
      <c r="X56" s="114"/>
      <c r="Y56" s="114"/>
      <c r="Z56" s="114"/>
    </row>
    <row r="57" spans="1:26" s="115" customFormat="1" x14ac:dyDescent="0.25">
      <c r="A57" s="46"/>
      <c r="B57" s="49" t="s">
        <v>16</v>
      </c>
      <c r="C57" s="117"/>
      <c r="D57" s="116"/>
      <c r="E57" s="181"/>
      <c r="F57" s="112"/>
      <c r="G57" s="112"/>
      <c r="H57" s="112"/>
      <c r="I57" s="113"/>
      <c r="J57" s="113"/>
      <c r="K57" s="118" t="s">
        <v>287</v>
      </c>
      <c r="L57" s="118"/>
      <c r="M57" s="152">
        <v>1891</v>
      </c>
      <c r="N57" s="118">
        <f t="shared" ref="N57" si="1">SUM(N49:N56)</f>
        <v>0</v>
      </c>
      <c r="O57" s="26"/>
      <c r="P57" s="26"/>
      <c r="Q57" s="155"/>
    </row>
    <row r="58" spans="1:26" s="29" customFormat="1" x14ac:dyDescent="0.25">
      <c r="E58" s="30"/>
    </row>
    <row r="59" spans="1:26" s="29" customFormat="1" x14ac:dyDescent="0.25">
      <c r="B59" s="245" t="s">
        <v>28</v>
      </c>
      <c r="C59" s="245" t="s">
        <v>27</v>
      </c>
      <c r="D59" s="243" t="s">
        <v>34</v>
      </c>
      <c r="E59" s="243"/>
    </row>
    <row r="60" spans="1:26" s="29" customFormat="1" x14ac:dyDescent="0.25">
      <c r="B60" s="246"/>
      <c r="C60" s="246"/>
      <c r="D60" s="164" t="s">
        <v>23</v>
      </c>
      <c r="E60" s="62" t="s">
        <v>24</v>
      </c>
    </row>
    <row r="61" spans="1:26" s="29" customFormat="1" ht="30.6" customHeight="1" x14ac:dyDescent="0.25">
      <c r="B61" s="59" t="s">
        <v>21</v>
      </c>
      <c r="C61" s="60" t="str">
        <f>+K57</f>
        <v>35 MESES 20 DIAS</v>
      </c>
      <c r="D61" s="57" t="s">
        <v>193</v>
      </c>
      <c r="E61" s="58"/>
      <c r="F61" s="31"/>
      <c r="G61" s="31"/>
      <c r="H61" s="31"/>
      <c r="I61" s="31"/>
      <c r="J61" s="31"/>
      <c r="K61" s="31"/>
      <c r="L61" s="31"/>
      <c r="M61" s="31"/>
    </row>
    <row r="62" spans="1:26" s="29" customFormat="1" ht="30" customHeight="1" x14ac:dyDescent="0.25">
      <c r="B62" s="59" t="s">
        <v>25</v>
      </c>
      <c r="C62" s="60">
        <f>+M57</f>
        <v>1891</v>
      </c>
      <c r="D62" s="57"/>
      <c r="E62" s="57" t="s">
        <v>193</v>
      </c>
    </row>
    <row r="63" spans="1:26" s="29" customFormat="1" x14ac:dyDescent="0.25">
      <c r="B63" s="32"/>
      <c r="C63" s="241"/>
      <c r="D63" s="241"/>
      <c r="E63" s="241"/>
      <c r="F63" s="241"/>
      <c r="G63" s="241"/>
      <c r="H63" s="241"/>
      <c r="I63" s="241"/>
      <c r="J63" s="241"/>
      <c r="K63" s="241"/>
      <c r="L63" s="241"/>
      <c r="M63" s="241"/>
      <c r="N63" s="241"/>
    </row>
    <row r="64" spans="1:26" ht="28.15" customHeight="1" thickBot="1" x14ac:dyDescent="0.3"/>
    <row r="65" spans="2:17" ht="27" thickBot="1" x14ac:dyDescent="0.3">
      <c r="B65" s="240" t="s">
        <v>105</v>
      </c>
      <c r="C65" s="240"/>
      <c r="D65" s="240"/>
      <c r="E65" s="240"/>
      <c r="F65" s="240"/>
      <c r="G65" s="240"/>
      <c r="H65" s="240"/>
      <c r="I65" s="240"/>
      <c r="J65" s="240"/>
      <c r="K65" s="240"/>
      <c r="L65" s="240"/>
      <c r="M65" s="240"/>
      <c r="N65" s="240"/>
    </row>
    <row r="68" spans="2:17" ht="109.5" customHeight="1" x14ac:dyDescent="0.25">
      <c r="B68" s="122" t="s">
        <v>154</v>
      </c>
      <c r="C68" s="68" t="s">
        <v>2</v>
      </c>
      <c r="D68" s="68" t="s">
        <v>107</v>
      </c>
      <c r="E68" s="68" t="s">
        <v>106</v>
      </c>
      <c r="F68" s="68" t="s">
        <v>108</v>
      </c>
      <c r="G68" s="68" t="s">
        <v>109</v>
      </c>
      <c r="H68" s="68" t="s">
        <v>110</v>
      </c>
      <c r="I68" s="68" t="s">
        <v>111</v>
      </c>
      <c r="J68" s="68" t="s">
        <v>112</v>
      </c>
      <c r="K68" s="68" t="s">
        <v>113</v>
      </c>
      <c r="L68" s="68" t="s">
        <v>114</v>
      </c>
      <c r="M68" s="98" t="s">
        <v>115</v>
      </c>
      <c r="N68" s="98" t="s">
        <v>116</v>
      </c>
      <c r="O68" s="226" t="s">
        <v>3</v>
      </c>
      <c r="P68" s="228"/>
      <c r="Q68" s="68" t="s">
        <v>18</v>
      </c>
    </row>
    <row r="69" spans="2:17" ht="30" x14ac:dyDescent="0.25">
      <c r="B69" s="177" t="s">
        <v>176</v>
      </c>
      <c r="C69" s="177" t="s">
        <v>202</v>
      </c>
      <c r="D69" s="177" t="s">
        <v>203</v>
      </c>
      <c r="E69" s="5">
        <v>140</v>
      </c>
      <c r="F69" s="4" t="s">
        <v>141</v>
      </c>
      <c r="G69" s="4"/>
      <c r="H69" s="4"/>
      <c r="I69" s="99"/>
      <c r="J69" s="4" t="s">
        <v>141</v>
      </c>
      <c r="K69" s="4" t="s">
        <v>141</v>
      </c>
      <c r="L69" s="4" t="s">
        <v>141</v>
      </c>
      <c r="M69" s="4" t="s">
        <v>141</v>
      </c>
      <c r="N69" s="4" t="s">
        <v>141</v>
      </c>
      <c r="O69" s="230"/>
      <c r="P69" s="231"/>
      <c r="Q69" s="123" t="s">
        <v>141</v>
      </c>
    </row>
    <row r="70" spans="2:17" x14ac:dyDescent="0.25">
      <c r="B70" s="3"/>
      <c r="C70" s="3"/>
      <c r="D70" s="5"/>
      <c r="E70" s="5"/>
      <c r="F70" s="4"/>
      <c r="G70" s="4"/>
      <c r="H70" s="4"/>
      <c r="I70" s="99"/>
      <c r="J70" s="99"/>
      <c r="K70" s="123"/>
      <c r="L70" s="123"/>
      <c r="M70" s="123"/>
      <c r="N70" s="123"/>
      <c r="O70" s="230"/>
      <c r="P70" s="231"/>
      <c r="Q70" s="123"/>
    </row>
    <row r="71" spans="2:17" x14ac:dyDescent="0.25">
      <c r="B71" s="3"/>
      <c r="C71" s="3"/>
      <c r="D71" s="5"/>
      <c r="E71" s="5"/>
      <c r="F71" s="4"/>
      <c r="G71" s="4"/>
      <c r="H71" s="4"/>
      <c r="I71" s="99"/>
      <c r="J71" s="99"/>
      <c r="K71" s="123"/>
      <c r="L71" s="123"/>
      <c r="M71" s="123"/>
      <c r="N71" s="123"/>
      <c r="O71" s="230"/>
      <c r="P71" s="231"/>
      <c r="Q71" s="123"/>
    </row>
    <row r="72" spans="2:17" x14ac:dyDescent="0.25">
      <c r="B72" s="3"/>
      <c r="C72" s="3"/>
      <c r="D72" s="5"/>
      <c r="E72" s="5"/>
      <c r="F72" s="4"/>
      <c r="G72" s="4"/>
      <c r="H72" s="4"/>
      <c r="I72" s="99"/>
      <c r="J72" s="99"/>
      <c r="K72" s="123"/>
      <c r="L72" s="123"/>
      <c r="M72" s="123"/>
      <c r="N72" s="123"/>
      <c r="O72" s="230"/>
      <c r="P72" s="231"/>
      <c r="Q72" s="123"/>
    </row>
    <row r="73" spans="2:17" x14ac:dyDescent="0.25">
      <c r="B73" s="3"/>
      <c r="C73" s="3"/>
      <c r="D73" s="5"/>
      <c r="E73" s="5"/>
      <c r="F73" s="4"/>
      <c r="G73" s="4"/>
      <c r="H73" s="4"/>
      <c r="I73" s="99"/>
      <c r="J73" s="99"/>
      <c r="K73" s="123"/>
      <c r="L73" s="123"/>
      <c r="M73" s="123"/>
      <c r="N73" s="123"/>
      <c r="O73" s="230"/>
      <c r="P73" s="231"/>
      <c r="Q73" s="123"/>
    </row>
    <row r="74" spans="2:17" x14ac:dyDescent="0.25">
      <c r="B74" s="3"/>
      <c r="C74" s="3"/>
      <c r="D74" s="5"/>
      <c r="E74" s="5"/>
      <c r="F74" s="4"/>
      <c r="G74" s="4"/>
      <c r="H74" s="4"/>
      <c r="I74" s="99"/>
      <c r="J74" s="99"/>
      <c r="K74" s="123"/>
      <c r="L74" s="123"/>
      <c r="M74" s="123"/>
      <c r="N74" s="123"/>
      <c r="O74" s="230"/>
      <c r="P74" s="231"/>
      <c r="Q74" s="123"/>
    </row>
    <row r="75" spans="2:17" x14ac:dyDescent="0.25">
      <c r="B75" s="123"/>
      <c r="C75" s="123"/>
      <c r="D75" s="123"/>
      <c r="E75" s="123"/>
      <c r="F75" s="123"/>
      <c r="G75" s="123"/>
      <c r="H75" s="123"/>
      <c r="I75" s="123"/>
      <c r="J75" s="123"/>
      <c r="K75" s="123"/>
      <c r="L75" s="123"/>
      <c r="M75" s="123"/>
      <c r="N75" s="123"/>
      <c r="O75" s="230"/>
      <c r="P75" s="231"/>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3" t="s">
        <v>38</v>
      </c>
      <c r="C81" s="254"/>
      <c r="D81" s="254"/>
      <c r="E81" s="254"/>
      <c r="F81" s="254"/>
      <c r="G81" s="254"/>
      <c r="H81" s="254"/>
      <c r="I81" s="254"/>
      <c r="J81" s="254"/>
      <c r="K81" s="254"/>
      <c r="L81" s="254"/>
      <c r="M81" s="254"/>
      <c r="N81" s="255"/>
    </row>
    <row r="86" spans="2:17" ht="76.5" customHeight="1" x14ac:dyDescent="0.25">
      <c r="B86" s="122" t="s">
        <v>0</v>
      </c>
      <c r="C86" s="122" t="s">
        <v>39</v>
      </c>
      <c r="D86" s="122" t="s">
        <v>40</v>
      </c>
      <c r="E86" s="122" t="s">
        <v>117</v>
      </c>
      <c r="F86" s="122" t="s">
        <v>119</v>
      </c>
      <c r="G86" s="122" t="s">
        <v>120</v>
      </c>
      <c r="H86" s="122" t="s">
        <v>121</v>
      </c>
      <c r="I86" s="122" t="s">
        <v>118</v>
      </c>
      <c r="J86" s="226" t="s">
        <v>122</v>
      </c>
      <c r="K86" s="227"/>
      <c r="L86" s="228"/>
      <c r="M86" s="122" t="s">
        <v>126</v>
      </c>
      <c r="N86" s="122" t="s">
        <v>41</v>
      </c>
      <c r="O86" s="122" t="s">
        <v>42</v>
      </c>
      <c r="P86" s="226" t="s">
        <v>3</v>
      </c>
      <c r="Q86" s="228"/>
    </row>
    <row r="87" spans="2:17" ht="60.75" customHeight="1" x14ac:dyDescent="0.25">
      <c r="B87" s="182" t="s">
        <v>43</v>
      </c>
      <c r="C87" s="182">
        <f>140/200</f>
        <v>0.7</v>
      </c>
      <c r="D87" s="3" t="s">
        <v>259</v>
      </c>
      <c r="E87" s="3">
        <v>27082760</v>
      </c>
      <c r="F87" s="3" t="s">
        <v>271</v>
      </c>
      <c r="G87" s="3" t="s">
        <v>261</v>
      </c>
      <c r="H87" s="186">
        <v>36287</v>
      </c>
      <c r="I87" s="5"/>
      <c r="J87" s="1" t="s">
        <v>264</v>
      </c>
      <c r="K87" s="100" t="s">
        <v>265</v>
      </c>
      <c r="L87" s="99" t="s">
        <v>266</v>
      </c>
      <c r="M87" s="123" t="s">
        <v>141</v>
      </c>
      <c r="N87" s="123" t="s">
        <v>142</v>
      </c>
      <c r="O87" s="123" t="s">
        <v>141</v>
      </c>
      <c r="P87" s="229"/>
      <c r="Q87" s="229"/>
    </row>
    <row r="88" spans="2:17" ht="60.75" customHeight="1" x14ac:dyDescent="0.25">
      <c r="B88" s="182" t="s">
        <v>43</v>
      </c>
      <c r="C88" s="182">
        <f>140/200</f>
        <v>0.7</v>
      </c>
      <c r="D88" s="3" t="s">
        <v>259</v>
      </c>
      <c r="E88" s="3">
        <v>27082760</v>
      </c>
      <c r="F88" s="3" t="s">
        <v>271</v>
      </c>
      <c r="G88" s="3" t="s">
        <v>261</v>
      </c>
      <c r="H88" s="186">
        <v>36287</v>
      </c>
      <c r="I88" s="5"/>
      <c r="J88" s="1" t="s">
        <v>262</v>
      </c>
      <c r="K88" s="100" t="s">
        <v>267</v>
      </c>
      <c r="L88" s="99" t="s">
        <v>263</v>
      </c>
      <c r="M88" s="123" t="s">
        <v>141</v>
      </c>
      <c r="N88" s="123" t="s">
        <v>142</v>
      </c>
      <c r="O88" s="123" t="s">
        <v>141</v>
      </c>
      <c r="P88" s="229"/>
      <c r="Q88" s="229"/>
    </row>
    <row r="89" spans="2:17" ht="33.6" customHeight="1" x14ac:dyDescent="0.25">
      <c r="B89" s="159" t="s">
        <v>44</v>
      </c>
      <c r="C89" s="182">
        <f>140/200</f>
        <v>0.7</v>
      </c>
      <c r="D89" s="3" t="s">
        <v>268</v>
      </c>
      <c r="E89" s="3">
        <v>36950721</v>
      </c>
      <c r="F89" s="3" t="s">
        <v>247</v>
      </c>
      <c r="G89" s="3" t="s">
        <v>248</v>
      </c>
      <c r="H89" s="186">
        <v>40039</v>
      </c>
      <c r="I89" s="5" t="s">
        <v>142</v>
      </c>
      <c r="J89" s="1" t="s">
        <v>163</v>
      </c>
      <c r="K89" s="99" t="s">
        <v>269</v>
      </c>
      <c r="L89" s="99" t="s">
        <v>44</v>
      </c>
      <c r="M89" s="123" t="s">
        <v>141</v>
      </c>
      <c r="N89" s="123" t="s">
        <v>141</v>
      </c>
      <c r="O89" s="123" t="s">
        <v>141</v>
      </c>
      <c r="P89" s="229" t="s">
        <v>270</v>
      </c>
      <c r="Q89" s="229"/>
    </row>
    <row r="91" spans="2:17" ht="15.75" thickBot="1" x14ac:dyDescent="0.3"/>
    <row r="92" spans="2:17" ht="27" thickBot="1" x14ac:dyDescent="0.3">
      <c r="B92" s="253" t="s">
        <v>46</v>
      </c>
      <c r="C92" s="254"/>
      <c r="D92" s="254"/>
      <c r="E92" s="254"/>
      <c r="F92" s="254"/>
      <c r="G92" s="254"/>
      <c r="H92" s="254"/>
      <c r="I92" s="254"/>
      <c r="J92" s="254"/>
      <c r="K92" s="254"/>
      <c r="L92" s="254"/>
      <c r="M92" s="254"/>
      <c r="N92" s="255"/>
    </row>
    <row r="95" spans="2:17" ht="46.15" customHeight="1" x14ac:dyDescent="0.25">
      <c r="B95" s="68" t="s">
        <v>33</v>
      </c>
      <c r="C95" s="68" t="s">
        <v>47</v>
      </c>
      <c r="D95" s="226" t="s">
        <v>3</v>
      </c>
      <c r="E95" s="228"/>
    </row>
    <row r="96" spans="2:17" ht="46.9" customHeight="1" x14ac:dyDescent="0.25">
      <c r="B96" s="69" t="s">
        <v>127</v>
      </c>
      <c r="C96" s="162" t="s">
        <v>142</v>
      </c>
      <c r="D96" s="259" t="s">
        <v>165</v>
      </c>
      <c r="E96" s="260"/>
    </row>
    <row r="99" spans="1:26" ht="26.25" x14ac:dyDescent="0.25">
      <c r="B99" s="232" t="s">
        <v>64</v>
      </c>
      <c r="C99" s="233"/>
      <c r="D99" s="233"/>
      <c r="E99" s="233"/>
      <c r="F99" s="233"/>
      <c r="G99" s="233"/>
      <c r="H99" s="233"/>
      <c r="I99" s="233"/>
      <c r="J99" s="233"/>
      <c r="K99" s="233"/>
      <c r="L99" s="233"/>
      <c r="M99" s="233"/>
      <c r="N99" s="233"/>
      <c r="O99" s="233"/>
      <c r="P99" s="233"/>
    </row>
    <row r="101" spans="1:26" ht="15.75" thickBot="1" x14ac:dyDescent="0.3"/>
    <row r="102" spans="1:26" ht="27" thickBot="1" x14ac:dyDescent="0.3">
      <c r="B102" s="253" t="s">
        <v>54</v>
      </c>
      <c r="C102" s="254"/>
      <c r="D102" s="254"/>
      <c r="E102" s="254"/>
      <c r="F102" s="254"/>
      <c r="G102" s="254"/>
      <c r="H102" s="254"/>
      <c r="I102" s="254"/>
      <c r="J102" s="254"/>
      <c r="K102" s="254"/>
      <c r="L102" s="254"/>
      <c r="M102" s="254"/>
      <c r="N102" s="255"/>
    </row>
    <row r="104" spans="1:26" ht="15.75" thickBot="1" x14ac:dyDescent="0.3">
      <c r="M104" s="65"/>
      <c r="N104" s="65"/>
    </row>
    <row r="105" spans="1:26" s="109" customFormat="1" ht="109.5" customHeight="1" x14ac:dyDescent="0.25">
      <c r="B105" s="120" t="s">
        <v>150</v>
      </c>
      <c r="C105" s="120" t="s">
        <v>151</v>
      </c>
      <c r="D105" s="120" t="s">
        <v>152</v>
      </c>
      <c r="E105" s="120" t="s">
        <v>45</v>
      </c>
      <c r="F105" s="120" t="s">
        <v>22</v>
      </c>
      <c r="G105" s="120" t="s">
        <v>104</v>
      </c>
      <c r="H105" s="120" t="s">
        <v>17</v>
      </c>
      <c r="I105" s="120" t="s">
        <v>10</v>
      </c>
      <c r="J105" s="120" t="s">
        <v>31</v>
      </c>
      <c r="K105" s="120" t="s">
        <v>61</v>
      </c>
      <c r="L105" s="120" t="s">
        <v>20</v>
      </c>
      <c r="M105" s="105" t="s">
        <v>26</v>
      </c>
      <c r="N105" s="120" t="s">
        <v>153</v>
      </c>
      <c r="O105" s="120" t="s">
        <v>36</v>
      </c>
      <c r="P105" s="121" t="s">
        <v>11</v>
      </c>
      <c r="Q105" s="121" t="s">
        <v>19</v>
      </c>
    </row>
    <row r="106" spans="1:26" s="115" customFormat="1" x14ac:dyDescent="0.25">
      <c r="A106" s="46">
        <v>1</v>
      </c>
      <c r="B106" s="116"/>
      <c r="C106" s="116"/>
      <c r="D106" s="116"/>
      <c r="E106" s="181"/>
      <c r="F106" s="112"/>
      <c r="G106" s="153"/>
      <c r="H106" s="119"/>
      <c r="I106" s="113"/>
      <c r="J106" s="113"/>
      <c r="K106" s="113"/>
      <c r="L106" s="113"/>
      <c r="M106" s="104"/>
      <c r="N106" s="104"/>
      <c r="O106" s="26"/>
      <c r="P106" s="26"/>
      <c r="Q106" s="154"/>
      <c r="R106" s="114"/>
      <c r="S106" s="114"/>
      <c r="T106" s="114"/>
      <c r="U106" s="114"/>
      <c r="V106" s="114"/>
      <c r="W106" s="114"/>
      <c r="X106" s="114"/>
      <c r="Y106" s="114"/>
      <c r="Z106" s="114"/>
    </row>
    <row r="107" spans="1:26" s="115" customFormat="1" x14ac:dyDescent="0.25">
      <c r="A107" s="46">
        <f>+A106+1</f>
        <v>2</v>
      </c>
      <c r="B107" s="116"/>
      <c r="C107" s="116"/>
      <c r="D107" s="116"/>
      <c r="E107" s="181"/>
      <c r="F107" s="112"/>
      <c r="G107" s="112"/>
      <c r="H107" s="119"/>
      <c r="I107" s="113"/>
      <c r="J107" s="113"/>
      <c r="K107" s="113"/>
      <c r="L107" s="113"/>
      <c r="M107" s="104"/>
      <c r="N107" s="104"/>
      <c r="O107" s="26"/>
      <c r="P107" s="26"/>
      <c r="Q107" s="154"/>
      <c r="R107" s="114"/>
      <c r="S107" s="114"/>
      <c r="T107" s="114"/>
      <c r="U107" s="114"/>
      <c r="V107" s="114"/>
      <c r="W107" s="114"/>
      <c r="X107" s="114"/>
      <c r="Y107" s="114"/>
      <c r="Z107" s="114"/>
    </row>
    <row r="108" spans="1:26" s="115" customFormat="1" x14ac:dyDescent="0.25">
      <c r="A108" s="46">
        <f t="shared" ref="A108:A113" si="2">+A107+1</f>
        <v>3</v>
      </c>
      <c r="B108" s="116"/>
      <c r="C108" s="116"/>
      <c r="D108" s="116"/>
      <c r="E108" s="181"/>
      <c r="F108" s="112"/>
      <c r="G108" s="112"/>
      <c r="H108" s="119"/>
      <c r="I108" s="113"/>
      <c r="J108" s="113"/>
      <c r="K108" s="113"/>
      <c r="L108" s="113"/>
      <c r="M108" s="104"/>
      <c r="N108" s="104"/>
      <c r="O108" s="26"/>
      <c r="P108" s="26"/>
      <c r="Q108" s="154"/>
      <c r="R108" s="114"/>
      <c r="S108" s="114"/>
      <c r="T108" s="114"/>
      <c r="U108" s="114"/>
      <c r="V108" s="114"/>
      <c r="W108" s="114"/>
      <c r="X108" s="114"/>
      <c r="Y108" s="114"/>
      <c r="Z108" s="114"/>
    </row>
    <row r="109" spans="1:26" s="115" customFormat="1" x14ac:dyDescent="0.25">
      <c r="A109" s="46">
        <f t="shared" si="2"/>
        <v>4</v>
      </c>
      <c r="B109" s="116"/>
      <c r="C109" s="116"/>
      <c r="D109" s="116"/>
      <c r="E109" s="181"/>
      <c r="F109" s="112"/>
      <c r="G109" s="112"/>
      <c r="H109" s="119"/>
      <c r="I109" s="113"/>
      <c r="J109" s="113"/>
      <c r="K109" s="113"/>
      <c r="L109" s="113"/>
      <c r="M109" s="104"/>
      <c r="N109" s="104"/>
      <c r="O109" s="26"/>
      <c r="P109" s="26"/>
      <c r="Q109" s="154"/>
      <c r="R109" s="114"/>
      <c r="S109" s="114"/>
      <c r="T109" s="114"/>
      <c r="U109" s="114"/>
      <c r="V109" s="114"/>
      <c r="W109" s="114"/>
      <c r="X109" s="114"/>
      <c r="Y109" s="114"/>
      <c r="Z109" s="114"/>
    </row>
    <row r="110" spans="1:26" s="115" customFormat="1" x14ac:dyDescent="0.25">
      <c r="A110" s="46">
        <f t="shared" si="2"/>
        <v>5</v>
      </c>
      <c r="B110" s="116"/>
      <c r="C110" s="116"/>
      <c r="D110" s="116"/>
      <c r="E110" s="181"/>
      <c r="F110" s="112"/>
      <c r="G110" s="112"/>
      <c r="H110" s="119"/>
      <c r="I110" s="113"/>
      <c r="J110" s="113"/>
      <c r="K110" s="113"/>
      <c r="L110" s="113"/>
      <c r="M110" s="104"/>
      <c r="N110" s="104"/>
      <c r="O110" s="26"/>
      <c r="P110" s="26"/>
      <c r="Q110" s="154"/>
      <c r="R110" s="114"/>
      <c r="S110" s="114"/>
      <c r="T110" s="114"/>
      <c r="U110" s="114"/>
      <c r="V110" s="114"/>
      <c r="W110" s="114"/>
      <c r="X110" s="114"/>
      <c r="Y110" s="114"/>
      <c r="Z110" s="114"/>
    </row>
    <row r="111" spans="1:26" s="115" customFormat="1" x14ac:dyDescent="0.25">
      <c r="A111" s="46">
        <f t="shared" si="2"/>
        <v>6</v>
      </c>
      <c r="B111" s="116"/>
      <c r="C111" s="116"/>
      <c r="D111" s="116"/>
      <c r="E111" s="181"/>
      <c r="F111" s="112"/>
      <c r="G111" s="112"/>
      <c r="H111" s="119"/>
      <c r="I111" s="113"/>
      <c r="J111" s="113"/>
      <c r="K111" s="113"/>
      <c r="L111" s="113"/>
      <c r="M111" s="104"/>
      <c r="N111" s="104"/>
      <c r="O111" s="26"/>
      <c r="P111" s="26"/>
      <c r="Q111" s="154"/>
      <c r="R111" s="114"/>
      <c r="S111" s="114"/>
      <c r="T111" s="114"/>
      <c r="U111" s="114"/>
      <c r="V111" s="114"/>
      <c r="W111" s="114"/>
      <c r="X111" s="114"/>
      <c r="Y111" s="114"/>
      <c r="Z111" s="114"/>
    </row>
    <row r="112" spans="1:26" s="115" customFormat="1" x14ac:dyDescent="0.25">
      <c r="A112" s="46">
        <f t="shared" si="2"/>
        <v>7</v>
      </c>
      <c r="B112" s="116"/>
      <c r="C112" s="116"/>
      <c r="D112" s="116"/>
      <c r="E112" s="181"/>
      <c r="F112" s="112"/>
      <c r="G112" s="112"/>
      <c r="H112" s="119"/>
      <c r="I112" s="113"/>
      <c r="J112" s="113"/>
      <c r="K112" s="113"/>
      <c r="L112" s="113"/>
      <c r="M112" s="104"/>
      <c r="N112" s="104"/>
      <c r="O112" s="26"/>
      <c r="P112" s="26"/>
      <c r="Q112" s="154"/>
      <c r="R112" s="114"/>
      <c r="S112" s="114"/>
      <c r="T112" s="114"/>
      <c r="U112" s="114"/>
      <c r="V112" s="114"/>
      <c r="W112" s="114"/>
      <c r="X112" s="114"/>
      <c r="Y112" s="114"/>
      <c r="Z112" s="114"/>
    </row>
    <row r="113" spans="1:26" s="115" customFormat="1" x14ac:dyDescent="0.25">
      <c r="A113" s="46">
        <f t="shared" si="2"/>
        <v>8</v>
      </c>
      <c r="B113" s="116"/>
      <c r="C113" s="116"/>
      <c r="D113" s="116"/>
      <c r="E113" s="181"/>
      <c r="F113" s="112"/>
      <c r="G113" s="112"/>
      <c r="H113" s="119"/>
      <c r="I113" s="113"/>
      <c r="J113" s="113"/>
      <c r="K113" s="113"/>
      <c r="L113" s="113"/>
      <c r="M113" s="104"/>
      <c r="N113" s="104"/>
      <c r="O113" s="26"/>
      <c r="P113" s="26"/>
      <c r="Q113" s="154"/>
      <c r="R113" s="114"/>
      <c r="S113" s="114"/>
      <c r="T113" s="114"/>
      <c r="U113" s="114"/>
      <c r="V113" s="114"/>
      <c r="W113" s="114"/>
      <c r="X113" s="114"/>
      <c r="Y113" s="114"/>
      <c r="Z113" s="114"/>
    </row>
    <row r="114" spans="1:26" s="115" customFormat="1" x14ac:dyDescent="0.25">
      <c r="A114" s="46"/>
      <c r="B114" s="49" t="s">
        <v>16</v>
      </c>
      <c r="C114" s="117"/>
      <c r="D114" s="116"/>
      <c r="E114" s="111"/>
      <c r="F114" s="112"/>
      <c r="G114" s="112"/>
      <c r="H114" s="112"/>
      <c r="I114" s="113"/>
      <c r="J114" s="113"/>
      <c r="K114" s="118"/>
      <c r="L114" s="118"/>
      <c r="M114" s="152"/>
      <c r="N114" s="118"/>
      <c r="O114" s="26"/>
      <c r="P114" s="26"/>
      <c r="Q114" s="155"/>
    </row>
    <row r="115" spans="1:26" x14ac:dyDescent="0.25">
      <c r="B115" s="29"/>
      <c r="C115" s="29"/>
      <c r="D115" s="29"/>
      <c r="E115" s="30"/>
      <c r="F115" s="29"/>
      <c r="G115" s="29"/>
      <c r="H115" s="29"/>
      <c r="I115" s="29"/>
      <c r="J115" s="29"/>
      <c r="K115" s="29"/>
      <c r="L115" s="29"/>
      <c r="M115" s="29"/>
      <c r="N115" s="29"/>
      <c r="O115" s="29"/>
      <c r="P115" s="29"/>
    </row>
    <row r="116" spans="1:26" ht="18.75" x14ac:dyDescent="0.25">
      <c r="B116" s="59" t="s">
        <v>32</v>
      </c>
      <c r="C116" s="73">
        <f>+K114</f>
        <v>0</v>
      </c>
      <c r="H116" s="31"/>
      <c r="I116" s="31"/>
      <c r="J116" s="31"/>
      <c r="K116" s="31"/>
      <c r="L116" s="31"/>
      <c r="M116" s="31"/>
      <c r="N116" s="29"/>
      <c r="O116" s="29"/>
      <c r="P116" s="29"/>
    </row>
    <row r="118" spans="1:26" ht="15.75" thickBot="1" x14ac:dyDescent="0.3"/>
    <row r="119" spans="1:26" ht="37.15" customHeight="1" thickBot="1" x14ac:dyDescent="0.3">
      <c r="B119" s="76" t="s">
        <v>49</v>
      </c>
      <c r="C119" s="77" t="s">
        <v>50</v>
      </c>
      <c r="D119" s="76" t="s">
        <v>51</v>
      </c>
      <c r="E119" s="77" t="s">
        <v>55</v>
      </c>
    </row>
    <row r="120" spans="1:26" ht="41.45" customHeight="1" x14ac:dyDescent="0.25">
      <c r="B120" s="67" t="s">
        <v>128</v>
      </c>
      <c r="C120" s="70">
        <v>20</v>
      </c>
      <c r="D120" s="70"/>
      <c r="E120" s="256">
        <f>+D120+D121+D122</f>
        <v>0</v>
      </c>
    </row>
    <row r="121" spans="1:26" x14ac:dyDescent="0.25">
      <c r="B121" s="67" t="s">
        <v>129</v>
      </c>
      <c r="C121" s="57">
        <v>30</v>
      </c>
      <c r="D121" s="162">
        <v>0</v>
      </c>
      <c r="E121" s="257"/>
    </row>
    <row r="122" spans="1:26" ht="15.75" thickBot="1" x14ac:dyDescent="0.3">
      <c r="B122" s="67" t="s">
        <v>130</v>
      </c>
      <c r="C122" s="72">
        <v>40</v>
      </c>
      <c r="D122" s="72">
        <v>0</v>
      </c>
      <c r="E122" s="258"/>
    </row>
    <row r="124" spans="1:26" ht="15.75" thickBot="1" x14ac:dyDescent="0.3"/>
    <row r="125" spans="1:26" ht="27" thickBot="1" x14ac:dyDescent="0.3">
      <c r="B125" s="253" t="s">
        <v>52</v>
      </c>
      <c r="C125" s="254"/>
      <c r="D125" s="254"/>
      <c r="E125" s="254"/>
      <c r="F125" s="254"/>
      <c r="G125" s="254"/>
      <c r="H125" s="254"/>
      <c r="I125" s="254"/>
      <c r="J125" s="254"/>
      <c r="K125" s="254"/>
      <c r="L125" s="254"/>
      <c r="M125" s="254"/>
      <c r="N125" s="255"/>
    </row>
    <row r="127" spans="1:26" ht="76.5" customHeight="1" x14ac:dyDescent="0.25">
      <c r="B127" s="122" t="s">
        <v>0</v>
      </c>
      <c r="C127" s="122" t="s">
        <v>39</v>
      </c>
      <c r="D127" s="122" t="s">
        <v>40</v>
      </c>
      <c r="E127" s="122" t="s">
        <v>117</v>
      </c>
      <c r="F127" s="122" t="s">
        <v>119</v>
      </c>
      <c r="G127" s="122" t="s">
        <v>120</v>
      </c>
      <c r="H127" s="122" t="s">
        <v>121</v>
      </c>
      <c r="I127" s="122" t="s">
        <v>118</v>
      </c>
      <c r="J127" s="226" t="s">
        <v>122</v>
      </c>
      <c r="K127" s="227"/>
      <c r="L127" s="228"/>
      <c r="M127" s="122" t="s">
        <v>126</v>
      </c>
      <c r="N127" s="122" t="s">
        <v>41</v>
      </c>
      <c r="O127" s="122" t="s">
        <v>42</v>
      </c>
      <c r="P127" s="226" t="s">
        <v>3</v>
      </c>
      <c r="Q127" s="228"/>
    </row>
    <row r="128" spans="1:26" ht="60.75" customHeight="1" x14ac:dyDescent="0.25">
      <c r="B128" s="159" t="s">
        <v>134</v>
      </c>
      <c r="C128" s="159"/>
      <c r="D128" s="3"/>
      <c r="E128" s="3"/>
      <c r="F128" s="3"/>
      <c r="G128" s="3"/>
      <c r="H128" s="3"/>
      <c r="I128" s="5"/>
      <c r="J128" s="1" t="s">
        <v>123</v>
      </c>
      <c r="K128" s="100" t="s">
        <v>124</v>
      </c>
      <c r="L128" s="99" t="s">
        <v>125</v>
      </c>
      <c r="M128" s="123"/>
      <c r="N128" s="123"/>
      <c r="O128" s="123"/>
      <c r="P128" s="229"/>
      <c r="Q128" s="229"/>
    </row>
    <row r="129" spans="2:17" ht="60.75" customHeight="1" x14ac:dyDescent="0.25">
      <c r="B129" s="159" t="s">
        <v>135</v>
      </c>
      <c r="C129" s="159"/>
      <c r="D129" s="3"/>
      <c r="E129" s="3"/>
      <c r="F129" s="3"/>
      <c r="G129" s="3"/>
      <c r="H129" s="3"/>
      <c r="I129" s="5"/>
      <c r="J129" s="1"/>
      <c r="K129" s="100"/>
      <c r="L129" s="99"/>
      <c r="M129" s="123"/>
      <c r="N129" s="123"/>
      <c r="O129" s="123"/>
      <c r="P129" s="162"/>
      <c r="Q129" s="162"/>
    </row>
    <row r="130" spans="2:17" ht="33.6" customHeight="1" x14ac:dyDescent="0.25">
      <c r="B130" s="159" t="s">
        <v>136</v>
      </c>
      <c r="C130" s="159"/>
      <c r="D130" s="3"/>
      <c r="E130" s="3"/>
      <c r="F130" s="3"/>
      <c r="G130" s="3"/>
      <c r="H130" s="3"/>
      <c r="I130" s="5"/>
      <c r="J130" s="1"/>
      <c r="K130" s="99"/>
      <c r="L130" s="99"/>
      <c r="M130" s="123"/>
      <c r="N130" s="123"/>
      <c r="O130" s="123"/>
      <c r="P130" s="229"/>
      <c r="Q130" s="229"/>
    </row>
    <row r="133" spans="2:17" ht="15.75" thickBot="1" x14ac:dyDescent="0.3"/>
    <row r="134" spans="2:17" ht="54" customHeight="1" x14ac:dyDescent="0.25">
      <c r="B134" s="126" t="s">
        <v>33</v>
      </c>
      <c r="C134" s="126" t="s">
        <v>49</v>
      </c>
      <c r="D134" s="122" t="s">
        <v>50</v>
      </c>
      <c r="E134" s="126" t="s">
        <v>51</v>
      </c>
      <c r="F134" s="77" t="s">
        <v>56</v>
      </c>
      <c r="G134" s="96"/>
    </row>
    <row r="135" spans="2:17" ht="120.75" customHeight="1" x14ac:dyDescent="0.2">
      <c r="B135" s="247" t="s">
        <v>53</v>
      </c>
      <c r="C135" s="6" t="s">
        <v>131</v>
      </c>
      <c r="D135" s="162">
        <v>25</v>
      </c>
      <c r="E135" s="162">
        <v>0</v>
      </c>
      <c r="F135" s="248">
        <f>+E135+E136+E137</f>
        <v>0</v>
      </c>
      <c r="G135" s="97"/>
    </row>
    <row r="136" spans="2:17" ht="76.150000000000006" customHeight="1" x14ac:dyDescent="0.2">
      <c r="B136" s="247"/>
      <c r="C136" s="6" t="s">
        <v>132</v>
      </c>
      <c r="D136" s="74">
        <v>25</v>
      </c>
      <c r="E136" s="162">
        <v>0</v>
      </c>
      <c r="F136" s="249"/>
      <c r="G136" s="97"/>
    </row>
    <row r="137" spans="2:17" ht="69" customHeight="1" x14ac:dyDescent="0.2">
      <c r="B137" s="247"/>
      <c r="C137" s="6" t="s">
        <v>133</v>
      </c>
      <c r="D137" s="162">
        <v>10</v>
      </c>
      <c r="E137" s="162">
        <v>0</v>
      </c>
      <c r="F137" s="250"/>
      <c r="G137" s="97"/>
    </row>
    <row r="138" spans="2:17" x14ac:dyDescent="0.25">
      <c r="C138" s="106"/>
    </row>
    <row r="141" spans="2:17" x14ac:dyDescent="0.25">
      <c r="B141" s="124" t="s">
        <v>57</v>
      </c>
    </row>
    <row r="144" spans="2:17" x14ac:dyDescent="0.25">
      <c r="B144" s="127" t="s">
        <v>33</v>
      </c>
      <c r="C144" s="127" t="s">
        <v>58</v>
      </c>
      <c r="D144" s="126" t="s">
        <v>51</v>
      </c>
      <c r="E144" s="126" t="s">
        <v>16</v>
      </c>
    </row>
    <row r="145" spans="2:5" ht="28.5" x14ac:dyDescent="0.25">
      <c r="B145" s="107" t="s">
        <v>59</v>
      </c>
      <c r="C145" s="108">
        <v>40</v>
      </c>
      <c r="D145" s="162">
        <f>+E120</f>
        <v>0</v>
      </c>
      <c r="E145" s="251">
        <f>+D145+D146</f>
        <v>0</v>
      </c>
    </row>
    <row r="146" spans="2:5" ht="42.75" x14ac:dyDescent="0.25">
      <c r="B146" s="107" t="s">
        <v>60</v>
      </c>
      <c r="C146" s="108">
        <v>60</v>
      </c>
      <c r="D146" s="162">
        <f>+F135</f>
        <v>0</v>
      </c>
      <c r="E146" s="252"/>
    </row>
    <row r="152" spans="2:5" x14ac:dyDescent="0.25">
      <c r="B152" s="9" t="s">
        <v>168</v>
      </c>
    </row>
  </sheetData>
  <mergeCells count="44">
    <mergeCell ref="P130:Q130"/>
    <mergeCell ref="B135:B137"/>
    <mergeCell ref="F135:F137"/>
    <mergeCell ref="E145:E146"/>
    <mergeCell ref="B102:N102"/>
    <mergeCell ref="E120:E122"/>
    <mergeCell ref="B125:N125"/>
    <mergeCell ref="J127:L127"/>
    <mergeCell ref="P127:Q127"/>
    <mergeCell ref="P128:Q128"/>
    <mergeCell ref="B99:P99"/>
    <mergeCell ref="O72:P72"/>
    <mergeCell ref="O73:P73"/>
    <mergeCell ref="O74:P74"/>
    <mergeCell ref="O75:P75"/>
    <mergeCell ref="B81:N81"/>
    <mergeCell ref="J86:L86"/>
    <mergeCell ref="P86:Q86"/>
    <mergeCell ref="P89:Q89"/>
    <mergeCell ref="B92:N92"/>
    <mergeCell ref="D95:E95"/>
    <mergeCell ref="D96:E96"/>
    <mergeCell ref="P87:Q87"/>
    <mergeCell ref="P88:Q8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2 A65558 IS65558 SO65558 ACK65558 AMG65558 AWC65558 BFY65558 BPU65558 BZQ65558 CJM65558 CTI65558 DDE65558 DNA65558 DWW65558 EGS65558 EQO65558 FAK65558 FKG65558 FUC65558 GDY65558 GNU65558 GXQ65558 HHM65558 HRI65558 IBE65558 ILA65558 IUW65558 JES65558 JOO65558 JYK65558 KIG65558 KSC65558 LBY65558 LLU65558 LVQ65558 MFM65558 MPI65558 MZE65558 NJA65558 NSW65558 OCS65558 OMO65558 OWK65558 PGG65558 PQC65558 PZY65558 QJU65558 QTQ65558 RDM65558 RNI65558 RXE65558 SHA65558 SQW65558 TAS65558 TKO65558 TUK65558 UEG65558 UOC65558 UXY65558 VHU65558 VRQ65558 WBM65558 WLI65558 WVE65558 A131094 IS131094 SO131094 ACK131094 AMG131094 AWC131094 BFY131094 BPU131094 BZQ131094 CJM131094 CTI131094 DDE131094 DNA131094 DWW131094 EGS131094 EQO131094 FAK131094 FKG131094 FUC131094 GDY131094 GNU131094 GXQ131094 HHM131094 HRI131094 IBE131094 ILA131094 IUW131094 JES131094 JOO131094 JYK131094 KIG131094 KSC131094 LBY131094 LLU131094 LVQ131094 MFM131094 MPI131094 MZE131094 NJA131094 NSW131094 OCS131094 OMO131094 OWK131094 PGG131094 PQC131094 PZY131094 QJU131094 QTQ131094 RDM131094 RNI131094 RXE131094 SHA131094 SQW131094 TAS131094 TKO131094 TUK131094 UEG131094 UOC131094 UXY131094 VHU131094 VRQ131094 WBM131094 WLI131094 WVE131094 A196630 IS196630 SO196630 ACK196630 AMG196630 AWC196630 BFY196630 BPU196630 BZQ196630 CJM196630 CTI196630 DDE196630 DNA196630 DWW196630 EGS196630 EQO196630 FAK196630 FKG196630 FUC196630 GDY196630 GNU196630 GXQ196630 HHM196630 HRI196630 IBE196630 ILA196630 IUW196630 JES196630 JOO196630 JYK196630 KIG196630 KSC196630 LBY196630 LLU196630 LVQ196630 MFM196630 MPI196630 MZE196630 NJA196630 NSW196630 OCS196630 OMO196630 OWK196630 PGG196630 PQC196630 PZY196630 QJU196630 QTQ196630 RDM196630 RNI196630 RXE196630 SHA196630 SQW196630 TAS196630 TKO196630 TUK196630 UEG196630 UOC196630 UXY196630 VHU196630 VRQ196630 WBM196630 WLI196630 WVE196630 A262166 IS262166 SO262166 ACK262166 AMG262166 AWC262166 BFY262166 BPU262166 BZQ262166 CJM262166 CTI262166 DDE262166 DNA262166 DWW262166 EGS262166 EQO262166 FAK262166 FKG262166 FUC262166 GDY262166 GNU262166 GXQ262166 HHM262166 HRI262166 IBE262166 ILA262166 IUW262166 JES262166 JOO262166 JYK262166 KIG262166 KSC262166 LBY262166 LLU262166 LVQ262166 MFM262166 MPI262166 MZE262166 NJA262166 NSW262166 OCS262166 OMO262166 OWK262166 PGG262166 PQC262166 PZY262166 QJU262166 QTQ262166 RDM262166 RNI262166 RXE262166 SHA262166 SQW262166 TAS262166 TKO262166 TUK262166 UEG262166 UOC262166 UXY262166 VHU262166 VRQ262166 WBM262166 WLI262166 WVE262166 A327702 IS327702 SO327702 ACK327702 AMG327702 AWC327702 BFY327702 BPU327702 BZQ327702 CJM327702 CTI327702 DDE327702 DNA327702 DWW327702 EGS327702 EQO327702 FAK327702 FKG327702 FUC327702 GDY327702 GNU327702 GXQ327702 HHM327702 HRI327702 IBE327702 ILA327702 IUW327702 JES327702 JOO327702 JYK327702 KIG327702 KSC327702 LBY327702 LLU327702 LVQ327702 MFM327702 MPI327702 MZE327702 NJA327702 NSW327702 OCS327702 OMO327702 OWK327702 PGG327702 PQC327702 PZY327702 QJU327702 QTQ327702 RDM327702 RNI327702 RXE327702 SHA327702 SQW327702 TAS327702 TKO327702 TUK327702 UEG327702 UOC327702 UXY327702 VHU327702 VRQ327702 WBM327702 WLI327702 WVE327702 A393238 IS393238 SO393238 ACK393238 AMG393238 AWC393238 BFY393238 BPU393238 BZQ393238 CJM393238 CTI393238 DDE393238 DNA393238 DWW393238 EGS393238 EQO393238 FAK393238 FKG393238 FUC393238 GDY393238 GNU393238 GXQ393238 HHM393238 HRI393238 IBE393238 ILA393238 IUW393238 JES393238 JOO393238 JYK393238 KIG393238 KSC393238 LBY393238 LLU393238 LVQ393238 MFM393238 MPI393238 MZE393238 NJA393238 NSW393238 OCS393238 OMO393238 OWK393238 PGG393238 PQC393238 PZY393238 QJU393238 QTQ393238 RDM393238 RNI393238 RXE393238 SHA393238 SQW393238 TAS393238 TKO393238 TUK393238 UEG393238 UOC393238 UXY393238 VHU393238 VRQ393238 WBM393238 WLI393238 WVE393238 A458774 IS458774 SO458774 ACK458774 AMG458774 AWC458774 BFY458774 BPU458774 BZQ458774 CJM458774 CTI458774 DDE458774 DNA458774 DWW458774 EGS458774 EQO458774 FAK458774 FKG458774 FUC458774 GDY458774 GNU458774 GXQ458774 HHM458774 HRI458774 IBE458774 ILA458774 IUW458774 JES458774 JOO458774 JYK458774 KIG458774 KSC458774 LBY458774 LLU458774 LVQ458774 MFM458774 MPI458774 MZE458774 NJA458774 NSW458774 OCS458774 OMO458774 OWK458774 PGG458774 PQC458774 PZY458774 QJU458774 QTQ458774 RDM458774 RNI458774 RXE458774 SHA458774 SQW458774 TAS458774 TKO458774 TUK458774 UEG458774 UOC458774 UXY458774 VHU458774 VRQ458774 WBM458774 WLI458774 WVE458774 A524310 IS524310 SO524310 ACK524310 AMG524310 AWC524310 BFY524310 BPU524310 BZQ524310 CJM524310 CTI524310 DDE524310 DNA524310 DWW524310 EGS524310 EQO524310 FAK524310 FKG524310 FUC524310 GDY524310 GNU524310 GXQ524310 HHM524310 HRI524310 IBE524310 ILA524310 IUW524310 JES524310 JOO524310 JYK524310 KIG524310 KSC524310 LBY524310 LLU524310 LVQ524310 MFM524310 MPI524310 MZE524310 NJA524310 NSW524310 OCS524310 OMO524310 OWK524310 PGG524310 PQC524310 PZY524310 QJU524310 QTQ524310 RDM524310 RNI524310 RXE524310 SHA524310 SQW524310 TAS524310 TKO524310 TUK524310 UEG524310 UOC524310 UXY524310 VHU524310 VRQ524310 WBM524310 WLI524310 WVE524310 A589846 IS589846 SO589846 ACK589846 AMG589846 AWC589846 BFY589846 BPU589846 BZQ589846 CJM589846 CTI589846 DDE589846 DNA589846 DWW589846 EGS589846 EQO589846 FAK589846 FKG589846 FUC589846 GDY589846 GNU589846 GXQ589846 HHM589846 HRI589846 IBE589846 ILA589846 IUW589846 JES589846 JOO589846 JYK589846 KIG589846 KSC589846 LBY589846 LLU589846 LVQ589846 MFM589846 MPI589846 MZE589846 NJA589846 NSW589846 OCS589846 OMO589846 OWK589846 PGG589846 PQC589846 PZY589846 QJU589846 QTQ589846 RDM589846 RNI589846 RXE589846 SHA589846 SQW589846 TAS589846 TKO589846 TUK589846 UEG589846 UOC589846 UXY589846 VHU589846 VRQ589846 WBM589846 WLI589846 WVE589846 A655382 IS655382 SO655382 ACK655382 AMG655382 AWC655382 BFY655382 BPU655382 BZQ655382 CJM655382 CTI655382 DDE655382 DNA655382 DWW655382 EGS655382 EQO655382 FAK655382 FKG655382 FUC655382 GDY655382 GNU655382 GXQ655382 HHM655382 HRI655382 IBE655382 ILA655382 IUW655382 JES655382 JOO655382 JYK655382 KIG655382 KSC655382 LBY655382 LLU655382 LVQ655382 MFM655382 MPI655382 MZE655382 NJA655382 NSW655382 OCS655382 OMO655382 OWK655382 PGG655382 PQC655382 PZY655382 QJU655382 QTQ655382 RDM655382 RNI655382 RXE655382 SHA655382 SQW655382 TAS655382 TKO655382 TUK655382 UEG655382 UOC655382 UXY655382 VHU655382 VRQ655382 WBM655382 WLI655382 WVE655382 A720918 IS720918 SO720918 ACK720918 AMG720918 AWC720918 BFY720918 BPU720918 BZQ720918 CJM720918 CTI720918 DDE720918 DNA720918 DWW720918 EGS720918 EQO720918 FAK720918 FKG720918 FUC720918 GDY720918 GNU720918 GXQ720918 HHM720918 HRI720918 IBE720918 ILA720918 IUW720918 JES720918 JOO720918 JYK720918 KIG720918 KSC720918 LBY720918 LLU720918 LVQ720918 MFM720918 MPI720918 MZE720918 NJA720918 NSW720918 OCS720918 OMO720918 OWK720918 PGG720918 PQC720918 PZY720918 QJU720918 QTQ720918 RDM720918 RNI720918 RXE720918 SHA720918 SQW720918 TAS720918 TKO720918 TUK720918 UEG720918 UOC720918 UXY720918 VHU720918 VRQ720918 WBM720918 WLI720918 WVE720918 A786454 IS786454 SO786454 ACK786454 AMG786454 AWC786454 BFY786454 BPU786454 BZQ786454 CJM786454 CTI786454 DDE786454 DNA786454 DWW786454 EGS786454 EQO786454 FAK786454 FKG786454 FUC786454 GDY786454 GNU786454 GXQ786454 HHM786454 HRI786454 IBE786454 ILA786454 IUW786454 JES786454 JOO786454 JYK786454 KIG786454 KSC786454 LBY786454 LLU786454 LVQ786454 MFM786454 MPI786454 MZE786454 NJA786454 NSW786454 OCS786454 OMO786454 OWK786454 PGG786454 PQC786454 PZY786454 QJU786454 QTQ786454 RDM786454 RNI786454 RXE786454 SHA786454 SQW786454 TAS786454 TKO786454 TUK786454 UEG786454 UOC786454 UXY786454 VHU786454 VRQ786454 WBM786454 WLI786454 WVE786454 A851990 IS851990 SO851990 ACK851990 AMG851990 AWC851990 BFY851990 BPU851990 BZQ851990 CJM851990 CTI851990 DDE851990 DNA851990 DWW851990 EGS851990 EQO851990 FAK851990 FKG851990 FUC851990 GDY851990 GNU851990 GXQ851990 HHM851990 HRI851990 IBE851990 ILA851990 IUW851990 JES851990 JOO851990 JYK851990 KIG851990 KSC851990 LBY851990 LLU851990 LVQ851990 MFM851990 MPI851990 MZE851990 NJA851990 NSW851990 OCS851990 OMO851990 OWK851990 PGG851990 PQC851990 PZY851990 QJU851990 QTQ851990 RDM851990 RNI851990 RXE851990 SHA851990 SQW851990 TAS851990 TKO851990 TUK851990 UEG851990 UOC851990 UXY851990 VHU851990 VRQ851990 WBM851990 WLI851990 WVE851990 A917526 IS917526 SO917526 ACK917526 AMG917526 AWC917526 BFY917526 BPU917526 BZQ917526 CJM917526 CTI917526 DDE917526 DNA917526 DWW917526 EGS917526 EQO917526 FAK917526 FKG917526 FUC917526 GDY917526 GNU917526 GXQ917526 HHM917526 HRI917526 IBE917526 ILA917526 IUW917526 JES917526 JOO917526 JYK917526 KIG917526 KSC917526 LBY917526 LLU917526 LVQ917526 MFM917526 MPI917526 MZE917526 NJA917526 NSW917526 OCS917526 OMO917526 OWK917526 PGG917526 PQC917526 PZY917526 QJU917526 QTQ917526 RDM917526 RNI917526 RXE917526 SHA917526 SQW917526 TAS917526 TKO917526 TUK917526 UEG917526 UOC917526 UXY917526 VHU917526 VRQ917526 WBM917526 WLI917526 WVE917526 A983062 IS983062 SO983062 ACK983062 AMG983062 AWC983062 BFY983062 BPU983062 BZQ983062 CJM983062 CTI983062 DDE983062 DNA983062 DWW983062 EGS983062 EQO983062 FAK983062 FKG983062 FUC983062 GDY983062 GNU983062 GXQ983062 HHM983062 HRI983062 IBE983062 ILA983062 IUW983062 JES983062 JOO983062 JYK983062 KIG983062 KSC983062 LBY983062 LLU983062 LVQ983062 MFM983062 MPI983062 MZE983062 NJA983062 NSW983062 OCS983062 OMO983062 OWK983062 PGG983062 PQC983062 PZY983062 QJU983062 QTQ983062 RDM983062 RNI983062 RXE983062 SHA983062 SQW983062 TAS983062 TKO983062 TUK983062 UEG983062 UOC983062 UXY983062 VHU983062 VRQ983062 WBM983062 WLI98306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2 WLL983062 C65558 IV65558 SR65558 ACN65558 AMJ65558 AWF65558 BGB65558 BPX65558 BZT65558 CJP65558 CTL65558 DDH65558 DND65558 DWZ65558 EGV65558 EQR65558 FAN65558 FKJ65558 FUF65558 GEB65558 GNX65558 GXT65558 HHP65558 HRL65558 IBH65558 ILD65558 IUZ65558 JEV65558 JOR65558 JYN65558 KIJ65558 KSF65558 LCB65558 LLX65558 LVT65558 MFP65558 MPL65558 MZH65558 NJD65558 NSZ65558 OCV65558 OMR65558 OWN65558 PGJ65558 PQF65558 QAB65558 QJX65558 QTT65558 RDP65558 RNL65558 RXH65558 SHD65558 SQZ65558 TAV65558 TKR65558 TUN65558 UEJ65558 UOF65558 UYB65558 VHX65558 VRT65558 WBP65558 WLL65558 WVH65558 C131094 IV131094 SR131094 ACN131094 AMJ131094 AWF131094 BGB131094 BPX131094 BZT131094 CJP131094 CTL131094 DDH131094 DND131094 DWZ131094 EGV131094 EQR131094 FAN131094 FKJ131094 FUF131094 GEB131094 GNX131094 GXT131094 HHP131094 HRL131094 IBH131094 ILD131094 IUZ131094 JEV131094 JOR131094 JYN131094 KIJ131094 KSF131094 LCB131094 LLX131094 LVT131094 MFP131094 MPL131094 MZH131094 NJD131094 NSZ131094 OCV131094 OMR131094 OWN131094 PGJ131094 PQF131094 QAB131094 QJX131094 QTT131094 RDP131094 RNL131094 RXH131094 SHD131094 SQZ131094 TAV131094 TKR131094 TUN131094 UEJ131094 UOF131094 UYB131094 VHX131094 VRT131094 WBP131094 WLL131094 WVH131094 C196630 IV196630 SR196630 ACN196630 AMJ196630 AWF196630 BGB196630 BPX196630 BZT196630 CJP196630 CTL196630 DDH196630 DND196630 DWZ196630 EGV196630 EQR196630 FAN196630 FKJ196630 FUF196630 GEB196630 GNX196630 GXT196630 HHP196630 HRL196630 IBH196630 ILD196630 IUZ196630 JEV196630 JOR196630 JYN196630 KIJ196630 KSF196630 LCB196630 LLX196630 LVT196630 MFP196630 MPL196630 MZH196630 NJD196630 NSZ196630 OCV196630 OMR196630 OWN196630 PGJ196630 PQF196630 QAB196630 QJX196630 QTT196630 RDP196630 RNL196630 RXH196630 SHD196630 SQZ196630 TAV196630 TKR196630 TUN196630 UEJ196630 UOF196630 UYB196630 VHX196630 VRT196630 WBP196630 WLL196630 WVH196630 C262166 IV262166 SR262166 ACN262166 AMJ262166 AWF262166 BGB262166 BPX262166 BZT262166 CJP262166 CTL262166 DDH262166 DND262166 DWZ262166 EGV262166 EQR262166 FAN262166 FKJ262166 FUF262166 GEB262166 GNX262166 GXT262166 HHP262166 HRL262166 IBH262166 ILD262166 IUZ262166 JEV262166 JOR262166 JYN262166 KIJ262166 KSF262166 LCB262166 LLX262166 LVT262166 MFP262166 MPL262166 MZH262166 NJD262166 NSZ262166 OCV262166 OMR262166 OWN262166 PGJ262166 PQF262166 QAB262166 QJX262166 QTT262166 RDP262166 RNL262166 RXH262166 SHD262166 SQZ262166 TAV262166 TKR262166 TUN262166 UEJ262166 UOF262166 UYB262166 VHX262166 VRT262166 WBP262166 WLL262166 WVH262166 C327702 IV327702 SR327702 ACN327702 AMJ327702 AWF327702 BGB327702 BPX327702 BZT327702 CJP327702 CTL327702 DDH327702 DND327702 DWZ327702 EGV327702 EQR327702 FAN327702 FKJ327702 FUF327702 GEB327702 GNX327702 GXT327702 HHP327702 HRL327702 IBH327702 ILD327702 IUZ327702 JEV327702 JOR327702 JYN327702 KIJ327702 KSF327702 LCB327702 LLX327702 LVT327702 MFP327702 MPL327702 MZH327702 NJD327702 NSZ327702 OCV327702 OMR327702 OWN327702 PGJ327702 PQF327702 QAB327702 QJX327702 QTT327702 RDP327702 RNL327702 RXH327702 SHD327702 SQZ327702 TAV327702 TKR327702 TUN327702 UEJ327702 UOF327702 UYB327702 VHX327702 VRT327702 WBP327702 WLL327702 WVH327702 C393238 IV393238 SR393238 ACN393238 AMJ393238 AWF393238 BGB393238 BPX393238 BZT393238 CJP393238 CTL393238 DDH393238 DND393238 DWZ393238 EGV393238 EQR393238 FAN393238 FKJ393238 FUF393238 GEB393238 GNX393238 GXT393238 HHP393238 HRL393238 IBH393238 ILD393238 IUZ393238 JEV393238 JOR393238 JYN393238 KIJ393238 KSF393238 LCB393238 LLX393238 LVT393238 MFP393238 MPL393238 MZH393238 NJD393238 NSZ393238 OCV393238 OMR393238 OWN393238 PGJ393238 PQF393238 QAB393238 QJX393238 QTT393238 RDP393238 RNL393238 RXH393238 SHD393238 SQZ393238 TAV393238 TKR393238 TUN393238 UEJ393238 UOF393238 UYB393238 VHX393238 VRT393238 WBP393238 WLL393238 WVH393238 C458774 IV458774 SR458774 ACN458774 AMJ458774 AWF458774 BGB458774 BPX458774 BZT458774 CJP458774 CTL458774 DDH458774 DND458774 DWZ458774 EGV458774 EQR458774 FAN458774 FKJ458774 FUF458774 GEB458774 GNX458774 GXT458774 HHP458774 HRL458774 IBH458774 ILD458774 IUZ458774 JEV458774 JOR458774 JYN458774 KIJ458774 KSF458774 LCB458774 LLX458774 LVT458774 MFP458774 MPL458774 MZH458774 NJD458774 NSZ458774 OCV458774 OMR458774 OWN458774 PGJ458774 PQF458774 QAB458774 QJX458774 QTT458774 RDP458774 RNL458774 RXH458774 SHD458774 SQZ458774 TAV458774 TKR458774 TUN458774 UEJ458774 UOF458774 UYB458774 VHX458774 VRT458774 WBP458774 WLL458774 WVH458774 C524310 IV524310 SR524310 ACN524310 AMJ524310 AWF524310 BGB524310 BPX524310 BZT524310 CJP524310 CTL524310 DDH524310 DND524310 DWZ524310 EGV524310 EQR524310 FAN524310 FKJ524310 FUF524310 GEB524310 GNX524310 GXT524310 HHP524310 HRL524310 IBH524310 ILD524310 IUZ524310 JEV524310 JOR524310 JYN524310 KIJ524310 KSF524310 LCB524310 LLX524310 LVT524310 MFP524310 MPL524310 MZH524310 NJD524310 NSZ524310 OCV524310 OMR524310 OWN524310 PGJ524310 PQF524310 QAB524310 QJX524310 QTT524310 RDP524310 RNL524310 RXH524310 SHD524310 SQZ524310 TAV524310 TKR524310 TUN524310 UEJ524310 UOF524310 UYB524310 VHX524310 VRT524310 WBP524310 WLL524310 WVH524310 C589846 IV589846 SR589846 ACN589846 AMJ589846 AWF589846 BGB589846 BPX589846 BZT589846 CJP589846 CTL589846 DDH589846 DND589846 DWZ589846 EGV589846 EQR589846 FAN589846 FKJ589846 FUF589846 GEB589846 GNX589846 GXT589846 HHP589846 HRL589846 IBH589846 ILD589846 IUZ589846 JEV589846 JOR589846 JYN589846 KIJ589846 KSF589846 LCB589846 LLX589846 LVT589846 MFP589846 MPL589846 MZH589846 NJD589846 NSZ589846 OCV589846 OMR589846 OWN589846 PGJ589846 PQF589846 QAB589846 QJX589846 QTT589846 RDP589846 RNL589846 RXH589846 SHD589846 SQZ589846 TAV589846 TKR589846 TUN589846 UEJ589846 UOF589846 UYB589846 VHX589846 VRT589846 WBP589846 WLL589846 WVH589846 C655382 IV655382 SR655382 ACN655382 AMJ655382 AWF655382 BGB655382 BPX655382 BZT655382 CJP655382 CTL655382 DDH655382 DND655382 DWZ655382 EGV655382 EQR655382 FAN655382 FKJ655382 FUF655382 GEB655382 GNX655382 GXT655382 HHP655382 HRL655382 IBH655382 ILD655382 IUZ655382 JEV655382 JOR655382 JYN655382 KIJ655382 KSF655382 LCB655382 LLX655382 LVT655382 MFP655382 MPL655382 MZH655382 NJD655382 NSZ655382 OCV655382 OMR655382 OWN655382 PGJ655382 PQF655382 QAB655382 QJX655382 QTT655382 RDP655382 RNL655382 RXH655382 SHD655382 SQZ655382 TAV655382 TKR655382 TUN655382 UEJ655382 UOF655382 UYB655382 VHX655382 VRT655382 WBP655382 WLL655382 WVH655382 C720918 IV720918 SR720918 ACN720918 AMJ720918 AWF720918 BGB720918 BPX720918 BZT720918 CJP720918 CTL720918 DDH720918 DND720918 DWZ720918 EGV720918 EQR720918 FAN720918 FKJ720918 FUF720918 GEB720918 GNX720918 GXT720918 HHP720918 HRL720918 IBH720918 ILD720918 IUZ720918 JEV720918 JOR720918 JYN720918 KIJ720918 KSF720918 LCB720918 LLX720918 LVT720918 MFP720918 MPL720918 MZH720918 NJD720918 NSZ720918 OCV720918 OMR720918 OWN720918 PGJ720918 PQF720918 QAB720918 QJX720918 QTT720918 RDP720918 RNL720918 RXH720918 SHD720918 SQZ720918 TAV720918 TKR720918 TUN720918 UEJ720918 UOF720918 UYB720918 VHX720918 VRT720918 WBP720918 WLL720918 WVH720918 C786454 IV786454 SR786454 ACN786454 AMJ786454 AWF786454 BGB786454 BPX786454 BZT786454 CJP786454 CTL786454 DDH786454 DND786454 DWZ786454 EGV786454 EQR786454 FAN786454 FKJ786454 FUF786454 GEB786454 GNX786454 GXT786454 HHP786454 HRL786454 IBH786454 ILD786454 IUZ786454 JEV786454 JOR786454 JYN786454 KIJ786454 KSF786454 LCB786454 LLX786454 LVT786454 MFP786454 MPL786454 MZH786454 NJD786454 NSZ786454 OCV786454 OMR786454 OWN786454 PGJ786454 PQF786454 QAB786454 QJX786454 QTT786454 RDP786454 RNL786454 RXH786454 SHD786454 SQZ786454 TAV786454 TKR786454 TUN786454 UEJ786454 UOF786454 UYB786454 VHX786454 VRT786454 WBP786454 WLL786454 WVH786454 C851990 IV851990 SR851990 ACN851990 AMJ851990 AWF851990 BGB851990 BPX851990 BZT851990 CJP851990 CTL851990 DDH851990 DND851990 DWZ851990 EGV851990 EQR851990 FAN851990 FKJ851990 FUF851990 GEB851990 GNX851990 GXT851990 HHP851990 HRL851990 IBH851990 ILD851990 IUZ851990 JEV851990 JOR851990 JYN851990 KIJ851990 KSF851990 LCB851990 LLX851990 LVT851990 MFP851990 MPL851990 MZH851990 NJD851990 NSZ851990 OCV851990 OMR851990 OWN851990 PGJ851990 PQF851990 QAB851990 QJX851990 QTT851990 RDP851990 RNL851990 RXH851990 SHD851990 SQZ851990 TAV851990 TKR851990 TUN851990 UEJ851990 UOF851990 UYB851990 VHX851990 VRT851990 WBP851990 WLL851990 WVH851990 C917526 IV917526 SR917526 ACN917526 AMJ917526 AWF917526 BGB917526 BPX917526 BZT917526 CJP917526 CTL917526 DDH917526 DND917526 DWZ917526 EGV917526 EQR917526 FAN917526 FKJ917526 FUF917526 GEB917526 GNX917526 GXT917526 HHP917526 HRL917526 IBH917526 ILD917526 IUZ917526 JEV917526 JOR917526 JYN917526 KIJ917526 KSF917526 LCB917526 LLX917526 LVT917526 MFP917526 MPL917526 MZH917526 NJD917526 NSZ917526 OCV917526 OMR917526 OWN917526 PGJ917526 PQF917526 QAB917526 QJX917526 QTT917526 RDP917526 RNL917526 RXH917526 SHD917526 SQZ917526 TAV917526 TKR917526 TUN917526 UEJ917526 UOF917526 UYB917526 VHX917526 VRT917526 WBP917526 WLL917526 WVH917526 C983062 IV983062 SR983062 ACN983062 AMJ983062 AWF983062 BGB983062 BPX983062 BZT983062 CJP983062 CTL983062 DDH983062 DND983062 DWZ983062 EGV983062 EQR983062 FAN983062 FKJ983062 FUF983062 GEB983062 GNX983062 GXT983062 HHP983062 HRL983062 IBH983062 ILD983062 IUZ983062 JEV983062 JOR983062 JYN983062 KIJ983062 KSF983062 LCB983062 LLX983062 LVT983062 MFP983062 MPL983062 MZH983062 NJD983062 NSZ983062 OCV983062 OMR983062 OWN983062 PGJ983062 PQF983062 QAB983062 QJX983062 QTT983062 RDP983062 RNL983062 RXH983062 SHD983062 SQZ983062 TAV983062 TKR983062 TUN983062 UEJ983062 UOF983062 UYB983062 VHX983062 VRT983062 WBP98306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topLeftCell="A16" workbookViewId="0">
      <selection activeCell="D40" sqref="D40"/>
    </sheetView>
  </sheetViews>
  <sheetFormatPr baseColWidth="10" defaultRowHeight="15.75" x14ac:dyDescent="0.25"/>
  <cols>
    <col min="1" max="1" width="24.85546875" style="150" customWidth="1"/>
    <col min="2" max="2" width="55.5703125" style="150" customWidth="1"/>
    <col min="3" max="3" width="41.28515625" style="150" customWidth="1"/>
    <col min="4" max="4" width="29.42578125" style="150" customWidth="1"/>
    <col min="5" max="5" width="29.140625" style="150" customWidth="1"/>
    <col min="6" max="6" width="11.42578125" style="106"/>
    <col min="7" max="7" width="12.7109375" style="106" bestFit="1" customWidth="1"/>
    <col min="8" max="16384" width="11.42578125" style="106"/>
  </cols>
  <sheetData>
    <row r="1" spans="1:5" x14ac:dyDescent="0.25">
      <c r="A1" s="265" t="s">
        <v>92</v>
      </c>
      <c r="B1" s="266"/>
      <c r="C1" s="266"/>
      <c r="D1" s="266"/>
      <c r="E1" s="129"/>
    </row>
    <row r="2" spans="1:5" ht="27.75" customHeight="1" x14ac:dyDescent="0.25">
      <c r="A2" s="130"/>
      <c r="B2" s="267" t="s">
        <v>77</v>
      </c>
      <c r="C2" s="267"/>
      <c r="D2" s="267"/>
      <c r="E2" s="131"/>
    </row>
    <row r="3" spans="1:5" ht="21" customHeight="1" x14ac:dyDescent="0.25">
      <c r="A3" s="132"/>
      <c r="B3" s="267" t="s">
        <v>155</v>
      </c>
      <c r="C3" s="267"/>
      <c r="D3" s="267"/>
      <c r="E3" s="133"/>
    </row>
    <row r="4" spans="1:5" thickBot="1" x14ac:dyDescent="0.3">
      <c r="A4" s="134"/>
      <c r="B4" s="135"/>
      <c r="C4" s="135"/>
      <c r="D4" s="135"/>
      <c r="E4" s="136"/>
    </row>
    <row r="5" spans="1:5" ht="26.25" customHeight="1" thickBot="1" x14ac:dyDescent="0.3">
      <c r="A5" s="134"/>
      <c r="B5" s="137" t="s">
        <v>78</v>
      </c>
      <c r="C5" s="268" t="s">
        <v>163</v>
      </c>
      <c r="D5" s="268"/>
      <c r="E5" s="175" t="s">
        <v>3</v>
      </c>
    </row>
    <row r="6" spans="1:5" ht="45.75" thickBot="1" x14ac:dyDescent="0.3">
      <c r="A6" s="134"/>
      <c r="B6" s="156" t="s">
        <v>79</v>
      </c>
      <c r="C6" s="269" t="s">
        <v>164</v>
      </c>
      <c r="D6" s="269"/>
      <c r="E6" s="190" t="s">
        <v>240</v>
      </c>
    </row>
    <row r="7" spans="1:5" ht="29.25" customHeight="1" thickBot="1" x14ac:dyDescent="0.3">
      <c r="A7" s="134"/>
      <c r="B7" s="156" t="s">
        <v>156</v>
      </c>
      <c r="C7" s="264" t="s">
        <v>157</v>
      </c>
      <c r="D7" s="264"/>
      <c r="E7" s="185"/>
    </row>
    <row r="8" spans="1:5" ht="16.5" thickBot="1" x14ac:dyDescent="0.3">
      <c r="A8" s="134"/>
      <c r="B8" s="157">
        <v>3</v>
      </c>
      <c r="C8" s="261">
        <v>2283615360</v>
      </c>
      <c r="D8" s="261"/>
      <c r="E8" s="185"/>
    </row>
    <row r="9" spans="1:5" ht="23.25" customHeight="1" thickBot="1" x14ac:dyDescent="0.3">
      <c r="A9" s="134"/>
      <c r="B9" s="157">
        <v>39</v>
      </c>
      <c r="C9" s="261">
        <v>750923688</v>
      </c>
      <c r="D9" s="261"/>
      <c r="E9" s="185"/>
    </row>
    <row r="10" spans="1:5" ht="26.25" customHeight="1" thickBot="1" x14ac:dyDescent="0.3">
      <c r="A10" s="134"/>
      <c r="B10" s="157">
        <v>42</v>
      </c>
      <c r="C10" s="261">
        <v>380903320</v>
      </c>
      <c r="D10" s="261"/>
      <c r="E10" s="185"/>
    </row>
    <row r="11" spans="1:5" ht="180.75" thickBot="1" x14ac:dyDescent="0.3">
      <c r="A11" s="134"/>
      <c r="B11" s="157"/>
      <c r="C11" s="261"/>
      <c r="D11" s="261"/>
      <c r="E11" s="184" t="s">
        <v>276</v>
      </c>
    </row>
    <row r="12" spans="1:5" ht="32.25" thickBot="1" x14ac:dyDescent="0.3">
      <c r="A12" s="134"/>
      <c r="B12" s="158" t="s">
        <v>158</v>
      </c>
      <c r="C12" s="261">
        <f>SUM(C8:D11)</f>
        <v>3415442368</v>
      </c>
      <c r="D12" s="261"/>
      <c r="E12" s="189"/>
    </row>
    <row r="13" spans="1:5" ht="48" thickBot="1" x14ac:dyDescent="0.3">
      <c r="A13" s="134"/>
      <c r="B13" s="158" t="s">
        <v>159</v>
      </c>
      <c r="C13" s="261">
        <f>+C12/616000</f>
        <v>5544.5492987012985</v>
      </c>
      <c r="D13" s="261"/>
      <c r="E13" s="189"/>
    </row>
    <row r="14" spans="1:5" ht="24.75" customHeight="1" x14ac:dyDescent="0.25">
      <c r="A14" s="134"/>
      <c r="B14" s="135"/>
      <c r="C14" s="139"/>
      <c r="D14" s="169"/>
      <c r="E14" s="187"/>
    </row>
    <row r="15" spans="1:5" ht="16.5" thickBot="1" x14ac:dyDescent="0.3">
      <c r="A15" s="134"/>
      <c r="B15" s="135" t="s">
        <v>160</v>
      </c>
      <c r="C15" s="139"/>
      <c r="D15" s="169"/>
      <c r="E15" s="191"/>
    </row>
    <row r="16" spans="1:5" ht="15" x14ac:dyDescent="0.25">
      <c r="A16" s="134"/>
      <c r="B16" s="140" t="s">
        <v>80</v>
      </c>
      <c r="C16" s="165"/>
      <c r="D16" s="170"/>
      <c r="E16" s="188"/>
    </row>
    <row r="17" spans="1:6" x14ac:dyDescent="0.25">
      <c r="A17" s="134"/>
      <c r="B17" s="134" t="s">
        <v>81</v>
      </c>
      <c r="C17" s="166">
        <v>3869293126.2800002</v>
      </c>
      <c r="D17" s="171"/>
      <c r="E17" s="191"/>
    </row>
    <row r="18" spans="1:6" ht="15" x14ac:dyDescent="0.25">
      <c r="A18" s="134"/>
      <c r="B18" s="134" t="s">
        <v>82</v>
      </c>
      <c r="C18" s="141"/>
      <c r="D18" s="171"/>
      <c r="E18" s="185"/>
    </row>
    <row r="19" spans="1:6" ht="27" customHeight="1" thickBot="1" x14ac:dyDescent="0.3">
      <c r="A19" s="134"/>
      <c r="B19" s="142" t="s">
        <v>83</v>
      </c>
      <c r="C19" s="167">
        <v>774995997.95000005</v>
      </c>
      <c r="D19" s="172"/>
      <c r="E19" s="185"/>
    </row>
    <row r="20" spans="1:6" ht="27" customHeight="1" thickBot="1" x14ac:dyDescent="0.3">
      <c r="A20" s="134"/>
      <c r="B20" s="262" t="s">
        <v>84</v>
      </c>
      <c r="C20" s="263"/>
      <c r="D20" s="263"/>
      <c r="E20" s="185"/>
    </row>
    <row r="21" spans="1:6" ht="16.5" thickBot="1" x14ac:dyDescent="0.3">
      <c r="A21" s="134"/>
      <c r="B21" s="262" t="s">
        <v>85</v>
      </c>
      <c r="C21" s="263"/>
      <c r="D21" s="263"/>
      <c r="E21" s="185"/>
    </row>
    <row r="22" spans="1:6" x14ac:dyDescent="0.25">
      <c r="A22" s="134"/>
      <c r="B22" s="144" t="s">
        <v>161</v>
      </c>
      <c r="C22" s="145"/>
      <c r="D22" s="169" t="s">
        <v>241</v>
      </c>
      <c r="E22" s="185"/>
    </row>
    <row r="23" spans="1:6" ht="16.5" thickBot="1" x14ac:dyDescent="0.3">
      <c r="A23" s="134"/>
      <c r="B23" s="138" t="s">
        <v>86</v>
      </c>
      <c r="C23" s="168">
        <f>+C19/C17</f>
        <v>0.20029394844403881</v>
      </c>
      <c r="D23" s="173" t="s">
        <v>69</v>
      </c>
      <c r="E23" s="174"/>
    </row>
    <row r="24" spans="1:6" ht="16.5" thickBot="1" x14ac:dyDescent="0.3">
      <c r="A24" s="134"/>
      <c r="B24" s="146"/>
      <c r="C24" s="147"/>
      <c r="D24" s="135"/>
      <c r="E24" s="148"/>
    </row>
    <row r="25" spans="1:6" x14ac:dyDescent="0.25">
      <c r="A25" s="273"/>
      <c r="B25" s="274" t="s">
        <v>87</v>
      </c>
      <c r="C25" s="276" t="s">
        <v>88</v>
      </c>
      <c r="D25" s="277"/>
      <c r="E25" s="278"/>
      <c r="F25" s="270"/>
    </row>
    <row r="26" spans="1:6" ht="16.5" thickBot="1" x14ac:dyDescent="0.3">
      <c r="A26" s="273"/>
      <c r="B26" s="275"/>
      <c r="C26" s="271" t="s">
        <v>89</v>
      </c>
      <c r="D26" s="272"/>
      <c r="E26" s="278"/>
      <c r="F26" s="270"/>
    </row>
    <row r="27" spans="1:6" thickBot="1" x14ac:dyDescent="0.3">
      <c r="A27" s="142"/>
      <c r="B27" s="149"/>
      <c r="C27" s="149"/>
      <c r="D27" s="149"/>
      <c r="E27" s="143"/>
      <c r="F27" s="128"/>
    </row>
    <row r="28" spans="1:6" x14ac:dyDescent="0.25">
      <c r="B28" s="151" t="s">
        <v>162</v>
      </c>
    </row>
    <row r="32" spans="1:6" x14ac:dyDescent="0.25">
      <c r="B32" s="150" t="s">
        <v>166</v>
      </c>
      <c r="C32" s="150" t="s">
        <v>167</v>
      </c>
    </row>
  </sheetData>
  <customSheetViews>
    <customSheetView guid="{0104F062-C069-4C95-8A43-F9465639595C}" fitToPage="1">
      <selection activeCell="G16" sqref="G16"/>
      <pageMargins left="0.7" right="0.7" top="0.75" bottom="0.75" header="0.3" footer="0.3"/>
      <pageSetup scale="63" orientation="landscape" horizontalDpi="4294967295" verticalDpi="4294967295" r:id="rId1"/>
    </customSheetView>
    <customSheetView guid="{77CEF578-C448-4A07-90AF-31D6FF5EFD42}">
      <selection activeCell="C8" sqref="C8:D8"/>
      <pageMargins left="0.7" right="0.7" top="0.75" bottom="0.75" header="0.3" footer="0.3"/>
      <pageSetup orientation="portrait" horizontalDpi="4294967295" verticalDpi="4294967295" r:id="rId2"/>
    </customSheetView>
    <customSheetView guid="{6B35BDF8-CA14-4B68-A161-D757B547CC7B}" showPageBreaks="1" fitToPage="1">
      <selection activeCell="G16" sqref="G16"/>
      <pageMargins left="0.7" right="0.7" top="0.75" bottom="0.75" header="0.3" footer="0.3"/>
      <pageSetup scale="63" orientation="landscape" horizontalDpi="4294967295" verticalDpi="4294967295" r:id="rId3"/>
    </customSheetView>
  </customSheetViews>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0866141732283472" right="0.70866141732283472" top="0.74803149606299213" bottom="0.74803149606299213" header="0.31496062992125984" footer="0.31496062992125984"/>
  <pageSetup scale="48" orientation="portrait" horizontalDpi="300" verticalDpi="300"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JURIDICA</vt:lpstr>
      <vt:lpstr>TECNICA 3</vt:lpstr>
      <vt:lpstr>TECNICA 39</vt:lpstr>
      <vt:lpstr>TECNICA 42</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2014-12-04T00:06:09Z</cp:lastPrinted>
  <dcterms:created xsi:type="dcterms:W3CDTF">2014-10-22T15:49:24Z</dcterms:created>
  <dcterms:modified xsi:type="dcterms:W3CDTF">2014-12-04T23:50:21Z</dcterms:modified>
</cp:coreProperties>
</file>