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82.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26.xml" ContentType="application/vnd.openxmlformats-officedocument.spreadsheetml.revisionLog+xml"/>
  <Override PartName="/xl/revisions/revisionLog21.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63.xml" ContentType="application/vnd.openxmlformats-officedocument.spreadsheetml.revisionLog+xml"/>
  <Override PartName="/xl/revisions/revisionLog68.xml" ContentType="application/vnd.openxmlformats-officedocument.spreadsheetml.revisionLog+xml"/>
  <Override PartName="/xl/revisions/revisionLog16.xml" ContentType="application/vnd.openxmlformats-officedocument.spreadsheetml.revisionLog+xml"/>
  <Override PartName="/xl/revisions/revisionLog11.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74.xml" ContentType="application/vnd.openxmlformats-officedocument.spreadsheetml.revisionLog+xml"/>
  <Override PartName="/xl/revisions/revisionLog79.xml" ContentType="application/vnd.openxmlformats-officedocument.spreadsheetml.revisionLog+xml"/>
  <Override PartName="/xl/revisions/revisionLog5.xml" ContentType="application/vnd.openxmlformats-officedocument.spreadsheetml.revisionLog+xml"/>
  <Override PartName="/xl/revisions/revisionLog61.xml" ContentType="application/vnd.openxmlformats-officedocument.spreadsheetml.revisionLog+xml"/>
  <Override PartName="/xl/revisions/revisionLog1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64.xml" ContentType="application/vnd.openxmlformats-officedocument.spreadsheetml.revisionLog+xml"/>
  <Override PartName="/xl/revisions/revisionLog69.xml" ContentType="application/vnd.openxmlformats-officedocument.spreadsheetml.revisionLog+xml"/>
  <Override PartName="/xl/revisions/revisionLog77.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72.xml" ContentType="application/vnd.openxmlformats-officedocument.spreadsheetml.revisionLog+xml"/>
  <Override PartName="/xl/revisions/revisionLog80.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Override PartName="/xl/revisions/revisionLog67.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70.xml" ContentType="application/vnd.openxmlformats-officedocument.spreadsheetml.revisionLog+xml"/>
  <Override PartName="/xl/revisions/revisionLog75.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73.xml" ContentType="application/vnd.openxmlformats-officedocument.spreadsheetml.revisionLog+xml"/>
  <Override PartName="/xl/revisions/revisionLog78.xml" ContentType="application/vnd.openxmlformats-officedocument.spreadsheetml.revisionLog+xml"/>
  <Override PartName="/xl/revisions/revisionLog81.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9.xml" ContentType="application/vnd.openxmlformats-officedocument.spreadsheetml.revisionLog+xml"/>
  <Override PartName="/xl/revisions/revisionLog34.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76.xml" ContentType="application/vnd.openxmlformats-officedocument.spreadsheetml.revisionLog+xml"/>
  <Override PartName="/xl/revisions/revisionLog7.xml" ContentType="application/vnd.openxmlformats-officedocument.spreadsheetml.revisionLog+xml"/>
  <Override PartName="/xl/revisions/revisionLog71.xml" ContentType="application/vnd.openxmlformats-officedocument.spreadsheetml.revisionLog+xml"/>
  <Override PartName="/xl/revisions/revisionLog2.xml" ContentType="application/vnd.openxmlformats-officedocument.spreadsheetml.revisionLog+xml"/>
  <Override PartName="/xl/revisions/revisionLog29.xml" ContentType="application/vnd.openxmlformats-officedocument.spreadsheetml.revisionLog+xml"/>
  <Override PartName="/xl/revisions/revisionLog24.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6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33_COLEGIO MUSICAL BRITANICO\"/>
    </mc:Choice>
  </mc:AlternateContent>
  <bookViews>
    <workbookView xWindow="0" yWindow="0" windowWidth="15360" windowHeight="7755" tabRatio="749"/>
  </bookViews>
  <sheets>
    <sheet name="JURIDICA" sheetId="1" r:id="rId1"/>
    <sheet name="TECNICA 1" sheetId="2" r:id="rId2"/>
    <sheet name="TECNICA 2" sheetId="3" r:id="rId3"/>
    <sheet name="TECNICA 14" sheetId="4" r:id="rId4"/>
    <sheet name="TECNICA (17)" sheetId="5" r:id="rId5"/>
    <sheet name="TECNICA (22)" sheetId="6" r:id="rId6"/>
    <sheet name="TECNICA (23)" sheetId="7" r:id="rId7"/>
    <sheet name="TECNICA (38)" sheetId="8" r:id="rId8"/>
    <sheet name="FINANCIERA" sheetId="9" r:id="rId9"/>
  </sheets>
  <definedNames>
    <definedName name="Z_0231D664_53D3_4378_92FC_86BB75012D50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0231D664_53D3_4378_92FC_86BB75012D50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0231D664_53D3_4378_92FC_86BB75012D50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0231D664_53D3_4378_92FC_86BB75012D50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0231D664_53D3_4378_92FC_86BB75012D50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0231D664_53D3_4378_92FC_86BB75012D50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0231D664_53D3_4378_92FC_86BB75012D50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2CECA098_183A_404B_AD72_5EEAC4BDA970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2CECA098_183A_404B_AD72_5EEAC4BDA970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2CECA098_183A_404B_AD72_5EEAC4BDA970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2CECA098_183A_404B_AD72_5EEAC4BDA970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2CECA098_183A_404B_AD72_5EEAC4BDA970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2CECA098_183A_404B_AD72_5EEAC4BDA970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2CECA098_183A_404B_AD72_5EEAC4BDA970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A2E15FCF_BF07_4F75_BC8B_D1F713E64E37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A2E15FCF_BF07_4F75_BC8B_D1F713E64E37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A2E15FCF_BF07_4F75_BC8B_D1F713E64E37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A2E15FCF_BF07_4F75_BC8B_D1F713E64E37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A2E15FCF_BF07_4F75_BC8B_D1F713E64E37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A2E15FCF_BF07_4F75_BC8B_D1F713E64E37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A2E15FCF_BF07_4F75_BC8B_D1F713E64E37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AFE0F707_F779_4457_8614_A9761FF0129B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AFE0F707_F779_4457_8614_A9761FF0129B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AFE0F707_F779_4457_8614_A9761FF0129B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AFE0F707_F779_4457_8614_A9761FF0129B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AFE0F707_F779_4457_8614_A9761FF0129B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AFE0F707_F779_4457_8614_A9761FF0129B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AFE0F707_F779_4457_8614_A9761FF0129B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 name="Z_CE061EA5_A85E_4ABA_BF79_3FA19E67983B_.wvu.Cols" localSheetId="4" hidden="1">'TECNICA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definedName>
    <definedName name="Z_CE061EA5_A85E_4ABA_BF79_3FA19E67983B_.wvu.Cols" localSheetId="5" hidden="1">'TECNICA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definedName>
    <definedName name="Z_CE061EA5_A85E_4ABA_BF79_3FA19E67983B_.wvu.Cols" localSheetId="6" hidden="1">'TECNICA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definedName>
    <definedName name="Z_CE061EA5_A85E_4ABA_BF79_3FA19E67983B_.wvu.Cols" localSheetId="7" hidden="1">'TECNICA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definedName>
    <definedName name="Z_CE061EA5_A85E_4ABA_BF79_3FA19E67983B_.wvu.Cols" localSheetId="1" hidden="1">'TECNICA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definedName>
    <definedName name="Z_CE061EA5_A85E_4ABA_BF79_3FA19E67983B_.wvu.Cols" localSheetId="3" hidden="1">'TECNICA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definedName>
    <definedName name="Z_CE061EA5_A85E_4ABA_BF79_3FA19E67983B_.wvu.Cols" localSheetId="2" hidden="1">'TECNICA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definedName>
  </definedNames>
  <calcPr calcId="152511"/>
  <customWorkbookViews>
    <customWorkbookView name="Administrador - Vista personalizada" guid="{0231D664-53D3-4378-92FC-86BB75012D50}" mergeInterval="0" personalView="1" maximized="1" xWindow="-8" yWindow="-8" windowWidth="1040" windowHeight="744" tabRatio="749" activeSheetId="1"/>
    <customWorkbookView name="Ana Mercedes Enriquez - Vista personalizada" guid="{CE061EA5-A85E-4ABA-BF79-3FA19E67983B}" mergeInterval="0" personalView="1" maximized="1" xWindow="-8" yWindow="-8" windowWidth="1936" windowHeight="1056" tabRatio="859" activeSheetId="7"/>
    <customWorkbookView name="Liliana Patricia Ortega Acosta - Vista personalizada" guid="{A2E15FCF-BF07-4F75-BC8B-D1F713E64E37}" autoUpdate="1" mergeInterval="5" personalView="1" maximized="1" xWindow="-8" yWindow="-8" windowWidth="1936" windowHeight="1056" tabRatio="598" activeSheetId="9" showComments="commIndAndComment"/>
    <customWorkbookView name="Fredy Eduardo Arcos Realpe - Vista personalizada" guid="{2CECA098-183A-404B-AD72-5EEAC4BDA970}" mergeInterval="0" personalView="1" maximized="1" xWindow="-8" yWindow="-8" windowWidth="1936" windowHeight="1056" tabRatio="495" activeSheetId="4"/>
    <customWorkbookView name="Diana Catalina Mora Gomez - Vista personalizada" guid="{AFE0F707-F779-4457-8614-A9761FF0129B}" mergeInterval="0" personalView="1" maximized="1" xWindow="-8" yWindow="-8" windowWidth="1382" windowHeight="744" tabRatio="859" activeSheetId="2"/>
  </customWorkbookViews>
</workbook>
</file>

<file path=xl/calcChain.xml><?xml version="1.0" encoding="utf-8"?>
<calcChain xmlns="http://schemas.openxmlformats.org/spreadsheetml/2006/main">
  <c r="C98" i="7" l="1"/>
  <c r="C99" i="7"/>
  <c r="C100" i="7"/>
  <c r="C101" i="7"/>
  <c r="C102" i="7"/>
  <c r="C103" i="7"/>
  <c r="C104" i="7"/>
  <c r="C105" i="7"/>
  <c r="C106" i="7"/>
  <c r="C107" i="7"/>
  <c r="C108" i="7"/>
  <c r="C109" i="7"/>
  <c r="C91" i="7"/>
  <c r="C92" i="7"/>
  <c r="C93" i="7"/>
  <c r="C94" i="7"/>
  <c r="C95" i="7"/>
  <c r="C96" i="7"/>
  <c r="C115" i="6"/>
  <c r="C116" i="6"/>
  <c r="C117" i="6"/>
  <c r="C118" i="6"/>
  <c r="C119" i="6"/>
  <c r="C120" i="6"/>
  <c r="C105" i="6"/>
  <c r="C106" i="6"/>
  <c r="C107" i="6"/>
  <c r="C108" i="6"/>
  <c r="C109" i="6"/>
  <c r="C110" i="6"/>
  <c r="C111" i="6"/>
  <c r="C112" i="6"/>
  <c r="C97" i="6"/>
  <c r="C98" i="6"/>
  <c r="C99" i="6"/>
  <c r="C100" i="6"/>
  <c r="C101" i="6"/>
  <c r="C102" i="6"/>
  <c r="C103" i="6"/>
  <c r="C104" i="6"/>
  <c r="C127" i="5"/>
  <c r="C128" i="5"/>
  <c r="C129" i="5"/>
  <c r="C130" i="5"/>
  <c r="C131" i="5"/>
  <c r="C132" i="5"/>
  <c r="C133" i="5"/>
  <c r="C134" i="5"/>
  <c r="C135" i="5"/>
  <c r="C136" i="5"/>
  <c r="C125" i="5"/>
  <c r="C119" i="5"/>
  <c r="C120" i="5"/>
  <c r="C121" i="5"/>
  <c r="C122" i="5"/>
  <c r="C123" i="5"/>
  <c r="C124" i="5"/>
  <c r="C114" i="5"/>
  <c r="C115" i="5"/>
  <c r="C116" i="5"/>
  <c r="C117" i="5"/>
  <c r="C118" i="5"/>
  <c r="C177" i="4"/>
  <c r="C178" i="4"/>
  <c r="C179" i="4"/>
  <c r="C180" i="4"/>
  <c r="C181" i="4"/>
  <c r="C182" i="4"/>
  <c r="C184" i="4"/>
  <c r="C183" i="4"/>
  <c r="C175" i="4"/>
  <c r="C176" i="4"/>
  <c r="C138" i="8" l="1"/>
  <c r="C137" i="8"/>
  <c r="C136" i="8"/>
  <c r="C135" i="8"/>
  <c r="C151" i="7"/>
  <c r="C153" i="7"/>
  <c r="C152" i="7"/>
  <c r="C150" i="7"/>
  <c r="C149" i="7"/>
  <c r="C148" i="7"/>
  <c r="C164" i="6"/>
  <c r="C163" i="6"/>
  <c r="C162" i="6"/>
  <c r="C161" i="6"/>
  <c r="C160" i="6"/>
  <c r="C159" i="6"/>
  <c r="C184" i="5"/>
  <c r="C183" i="5"/>
  <c r="C185" i="5"/>
  <c r="C182" i="5"/>
  <c r="C181" i="5"/>
  <c r="C180" i="5"/>
  <c r="C179" i="5"/>
  <c r="C178" i="5"/>
  <c r="C177" i="5"/>
  <c r="C176" i="5"/>
  <c r="C175" i="5"/>
  <c r="C162" i="3"/>
  <c r="C161" i="3"/>
  <c r="C160" i="3"/>
  <c r="C152" i="2"/>
  <c r="C151" i="2"/>
  <c r="C150" i="2"/>
  <c r="E24" i="8" l="1"/>
  <c r="C24" i="8"/>
  <c r="E24" i="7"/>
  <c r="C24" i="7"/>
  <c r="C88" i="8"/>
  <c r="C89" i="8"/>
  <c r="C90" i="8"/>
  <c r="C91" i="8"/>
  <c r="C92" i="8"/>
  <c r="C93" i="8"/>
  <c r="C94" i="8"/>
  <c r="C87" i="8"/>
  <c r="C97" i="7"/>
  <c r="C90" i="7"/>
  <c r="C114" i="6" l="1"/>
  <c r="C96" i="6" l="1"/>
  <c r="C126" i="5"/>
  <c r="C113" i="5"/>
  <c r="C102" i="4" l="1"/>
  <c r="C103" i="4"/>
  <c r="C104" i="4"/>
  <c r="C105" i="4"/>
  <c r="C106" i="4"/>
  <c r="C107" i="4"/>
  <c r="C108" i="4"/>
  <c r="C109" i="4"/>
  <c r="C110" i="4"/>
  <c r="C111" i="4"/>
  <c r="C112" i="4"/>
  <c r="C113" i="4"/>
  <c r="C114" i="4"/>
  <c r="C115" i="4"/>
  <c r="C116" i="4"/>
  <c r="C117" i="4"/>
  <c r="C118" i="4"/>
  <c r="C139" i="4"/>
  <c r="C138" i="4"/>
  <c r="C137" i="4"/>
  <c r="C136" i="4"/>
  <c r="C135" i="4"/>
  <c r="C134" i="4"/>
  <c r="C133" i="4"/>
  <c r="C132" i="4"/>
  <c r="C131" i="4"/>
  <c r="C130" i="4"/>
  <c r="C129" i="4"/>
  <c r="C128" i="4"/>
  <c r="C127" i="4"/>
  <c r="C126" i="4"/>
  <c r="C124" i="4"/>
  <c r="C101" i="4"/>
  <c r="C125" i="4"/>
  <c r="C123" i="4"/>
  <c r="C122" i="4"/>
  <c r="C121" i="4"/>
  <c r="C120" i="4"/>
  <c r="C119" i="4"/>
  <c r="C100" i="4"/>
  <c r="C99" i="4"/>
  <c r="C98" i="4"/>
  <c r="C121" i="3"/>
  <c r="C120" i="3"/>
  <c r="C119" i="3"/>
  <c r="C118" i="3"/>
  <c r="C117" i="3"/>
  <c r="C116" i="3"/>
  <c r="C115" i="3"/>
  <c r="C114" i="3"/>
  <c r="C113" i="3"/>
  <c r="C112" i="3"/>
  <c r="C111" i="3"/>
  <c r="C110" i="3"/>
  <c r="C109" i="3"/>
  <c r="C108" i="3"/>
  <c r="C107" i="3"/>
  <c r="C106" i="3"/>
  <c r="C105" i="3"/>
  <c r="C104" i="3"/>
  <c r="C103" i="3"/>
  <c r="C101" i="3"/>
  <c r="C100" i="3"/>
  <c r="C99" i="3"/>
  <c r="C98" i="3"/>
  <c r="C97" i="3"/>
  <c r="C96" i="3"/>
  <c r="C95" i="3"/>
  <c r="C94" i="3"/>
  <c r="C102" i="3"/>
  <c r="C93" i="3"/>
  <c r="C92" i="3"/>
  <c r="C91" i="3"/>
  <c r="C90" i="3"/>
  <c r="C89" i="3"/>
  <c r="C88" i="3"/>
  <c r="C87" i="3"/>
  <c r="C111" i="2"/>
  <c r="C110" i="2"/>
  <c r="C109" i="2"/>
  <c r="C108" i="2"/>
  <c r="C107" i="2"/>
  <c r="C106" i="2"/>
  <c r="C105" i="2"/>
  <c r="C104" i="2"/>
  <c r="C103" i="2"/>
  <c r="C102" i="2"/>
  <c r="C101" i="2"/>
  <c r="C100" i="2"/>
  <c r="C99" i="2"/>
  <c r="C98" i="2"/>
  <c r="C97" i="2"/>
  <c r="C96" i="2"/>
  <c r="C95" i="2"/>
  <c r="C94" i="2"/>
  <c r="C93" i="2"/>
  <c r="C92" i="2"/>
  <c r="C91" i="2"/>
  <c r="C90" i="2"/>
  <c r="C89" i="2"/>
  <c r="C88" i="2"/>
  <c r="C87" i="2"/>
  <c r="C24" i="6" l="1"/>
  <c r="E24" i="6"/>
  <c r="C24" i="5"/>
  <c r="E24" i="5"/>
  <c r="C24" i="4"/>
  <c r="E24" i="4"/>
  <c r="C24" i="3"/>
  <c r="E24" i="3"/>
  <c r="C15" i="9"/>
  <c r="C26" i="9"/>
  <c r="C25" i="9"/>
  <c r="C24" i="2"/>
  <c r="E24" i="2"/>
  <c r="F143" i="8" l="1"/>
  <c r="D154" i="8" s="1"/>
  <c r="E127" i="8"/>
  <c r="D153" i="8" s="1"/>
  <c r="M121" i="8"/>
  <c r="L121" i="8"/>
  <c r="K121" i="8"/>
  <c r="C123" i="8" s="1"/>
  <c r="A114" i="8"/>
  <c r="A115" i="8" s="1"/>
  <c r="A116" i="8" s="1"/>
  <c r="A117" i="8" s="1"/>
  <c r="A118" i="8" s="1"/>
  <c r="A119" i="8" s="1"/>
  <c r="A120" i="8" s="1"/>
  <c r="N121" i="8"/>
  <c r="C62" i="8"/>
  <c r="C61" i="8"/>
  <c r="A50" i="8"/>
  <c r="A51" i="8" s="1"/>
  <c r="A52" i="8" s="1"/>
  <c r="A53" i="8" s="1"/>
  <c r="A54" i="8" s="1"/>
  <c r="A55" i="8" s="1"/>
  <c r="A56" i="8" s="1"/>
  <c r="D41" i="8"/>
  <c r="E40" i="8" s="1"/>
  <c r="F157" i="7"/>
  <c r="D168" i="7" s="1"/>
  <c r="E140" i="7"/>
  <c r="D167" i="7" s="1"/>
  <c r="M134" i="7"/>
  <c r="L134" i="7"/>
  <c r="K134" i="7"/>
  <c r="C136" i="7" s="1"/>
  <c r="A127" i="7"/>
  <c r="A128" i="7" s="1"/>
  <c r="A129" i="7" s="1"/>
  <c r="A130" i="7" s="1"/>
  <c r="A131" i="7" s="1"/>
  <c r="A132" i="7" s="1"/>
  <c r="A133" i="7" s="1"/>
  <c r="N134" i="7"/>
  <c r="C62" i="7"/>
  <c r="C61" i="7"/>
  <c r="A50" i="7"/>
  <c r="A51" i="7" s="1"/>
  <c r="A52" i="7" s="1"/>
  <c r="A53" i="7" s="1"/>
  <c r="A54" i="7" s="1"/>
  <c r="A55" i="7" s="1"/>
  <c r="A56" i="7" s="1"/>
  <c r="E40" i="7"/>
  <c r="F168" i="6"/>
  <c r="D179" i="6" s="1"/>
  <c r="E151" i="6"/>
  <c r="D178" i="6" s="1"/>
  <c r="M145" i="6"/>
  <c r="L145" i="6"/>
  <c r="K145" i="6"/>
  <c r="C147" i="6" s="1"/>
  <c r="A138" i="6"/>
  <c r="A139" i="6" s="1"/>
  <c r="A140" i="6" s="1"/>
  <c r="A141" i="6" s="1"/>
  <c r="A142" i="6" s="1"/>
  <c r="A143" i="6" s="1"/>
  <c r="A144" i="6" s="1"/>
  <c r="N145" i="6"/>
  <c r="C62" i="6"/>
  <c r="C61" i="6"/>
  <c r="A50" i="6"/>
  <c r="A51" i="6" s="1"/>
  <c r="A52" i="6" s="1"/>
  <c r="A53" i="6" s="1"/>
  <c r="A54" i="6" s="1"/>
  <c r="A55" i="6" s="1"/>
  <c r="A56" i="6" s="1"/>
  <c r="E40" i="6"/>
  <c r="F190" i="5"/>
  <c r="D201" i="5" s="1"/>
  <c r="E167" i="5"/>
  <c r="D200" i="5" s="1"/>
  <c r="M161" i="5"/>
  <c r="L161" i="5"/>
  <c r="K161" i="5"/>
  <c r="C163" i="5" s="1"/>
  <c r="A154" i="5"/>
  <c r="A155" i="5" s="1"/>
  <c r="A156" i="5" s="1"/>
  <c r="A157" i="5" s="1"/>
  <c r="A158" i="5" s="1"/>
  <c r="A159" i="5" s="1"/>
  <c r="A160" i="5" s="1"/>
  <c r="N161" i="5"/>
  <c r="C62" i="5"/>
  <c r="C61" i="5"/>
  <c r="A50" i="5"/>
  <c r="A51" i="5" s="1"/>
  <c r="A52" i="5" s="1"/>
  <c r="A53" i="5" s="1"/>
  <c r="A54" i="5" s="1"/>
  <c r="A55" i="5" s="1"/>
  <c r="A56" i="5" s="1"/>
  <c r="E40" i="5"/>
  <c r="F167" i="3"/>
  <c r="D178" i="3" s="1"/>
  <c r="E152" i="3"/>
  <c r="D177" i="3" s="1"/>
  <c r="M146" i="3"/>
  <c r="L146" i="3"/>
  <c r="K146" i="3"/>
  <c r="C148" i="3" s="1"/>
  <c r="A139" i="3"/>
  <c r="A140" i="3" s="1"/>
  <c r="A141" i="3" s="1"/>
  <c r="A142" i="3" s="1"/>
  <c r="A143" i="3" s="1"/>
  <c r="A144" i="3" s="1"/>
  <c r="A145" i="3" s="1"/>
  <c r="N146" i="3"/>
  <c r="C62" i="3"/>
  <c r="C61" i="3"/>
  <c r="A50" i="3"/>
  <c r="A51" i="3" s="1"/>
  <c r="A52" i="3" s="1"/>
  <c r="A53" i="3" s="1"/>
  <c r="A54" i="3" s="1"/>
  <c r="A55" i="3" s="1"/>
  <c r="A56" i="3" s="1"/>
  <c r="D41" i="3"/>
  <c r="E40" i="3" s="1"/>
  <c r="F188" i="4"/>
  <c r="D199" i="4" s="1"/>
  <c r="E167" i="4"/>
  <c r="D198" i="4" s="1"/>
  <c r="M161" i="4"/>
  <c r="L161" i="4"/>
  <c r="K161" i="4"/>
  <c r="C163" i="4" s="1"/>
  <c r="A154" i="4"/>
  <c r="A155" i="4" s="1"/>
  <c r="A156" i="4" s="1"/>
  <c r="A157" i="4" s="1"/>
  <c r="A158" i="4" s="1"/>
  <c r="A159" i="4" s="1"/>
  <c r="A160" i="4" s="1"/>
  <c r="N161" i="4"/>
  <c r="C62" i="4"/>
  <c r="C61" i="4"/>
  <c r="A50" i="4"/>
  <c r="A51" i="4" s="1"/>
  <c r="A52" i="4" s="1"/>
  <c r="A53" i="4" s="1"/>
  <c r="A54" i="4" s="1"/>
  <c r="A55" i="4" s="1"/>
  <c r="A56" i="4" s="1"/>
  <c r="E40" i="4"/>
  <c r="E177" i="3" l="1"/>
  <c r="E153" i="8"/>
  <c r="E167" i="7"/>
  <c r="E198" i="4"/>
  <c r="E200" i="5"/>
  <c r="E178" i="6"/>
  <c r="C16" i="9"/>
  <c r="M136" i="2"/>
  <c r="L136" i="2"/>
  <c r="A129" i="2"/>
  <c r="A130" i="2" s="1"/>
  <c r="A131" i="2" s="1"/>
  <c r="A132" i="2" s="1"/>
  <c r="A133" i="2" s="1"/>
  <c r="A134" i="2" s="1"/>
  <c r="A135" i="2" s="1"/>
  <c r="N128" i="2"/>
  <c r="N136" i="2" s="1"/>
  <c r="E40" i="2"/>
  <c r="E142" i="2" l="1"/>
  <c r="D167" i="2" s="1"/>
  <c r="F157" i="2"/>
  <c r="D168" i="2" s="1"/>
  <c r="E167" i="2" l="1"/>
  <c r="C138" i="2" l="1"/>
  <c r="C62" i="2"/>
  <c r="C61" i="2"/>
  <c r="A50" i="2"/>
  <c r="A51" i="2" s="1"/>
  <c r="A52" i="2" s="1"/>
  <c r="A53" i="2" s="1"/>
  <c r="A54" i="2" s="1"/>
  <c r="A55" i="2" s="1"/>
  <c r="A56" i="2" s="1"/>
</calcChain>
</file>

<file path=xl/sharedStrings.xml><?xml version="1.0" encoding="utf-8"?>
<sst xmlns="http://schemas.openxmlformats.org/spreadsheetml/2006/main" count="4825" uniqueCount="721">
  <si>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</si>
  <si>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</si>
  <si>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</si>
  <si>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</si>
  <si>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</si>
  <si>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</si>
  <si>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</si>
  <si>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</si>
  <si>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</si>
  <si>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</si>
  <si>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</si>
  <si>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</si>
  <si>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</si>
  <si>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</si>
  <si>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</si>
  <si>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</si>
  <si>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</si>
  <si>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</si>
  <si>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</si>
  <si>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</si>
  <si>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</si>
  <si>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</si>
  <si>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</si>
  <si>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</si>
  <si>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</si>
  <si>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</si>
  <si>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</si>
  <si>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</si>
  <si>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</si>
  <si>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</si>
  <si>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</si>
  <si>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</si>
  <si>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</si>
  <si>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</si>
  <si>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</si>
  <si>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</si>
  <si>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</si>
  <si>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</si>
  <si>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</si>
  <si>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</si>
  <si>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</si>
  <si>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</si>
  <si>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</si>
  <si>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</si>
  <si>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</si>
  <si>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</si>
  <si>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</si>
  <si>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</si>
  <si>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</si>
  <si>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</si>
  <si>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</si>
  <si>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</si>
  <si>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</si>
  <si>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</si>
  <si>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</si>
  <si>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</si>
  <si>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</si>
  <si>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</si>
  <si>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</si>
  <si>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</si>
  <si>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</si>
  <si>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</si>
  <si>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</si>
  <si>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</si>
  <si>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</si>
  <si>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</si>
  <si>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</si>
  <si>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</si>
  <si>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</si>
  <si>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</si>
  <si>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</si>
  <si>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</si>
  <si>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</si>
  <si>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</si>
  <si>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</si>
  <si>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</si>
  <si>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</si>
  <si>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</si>
  <si>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</si>
  <si>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</si>
  <si>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</si>
  <si>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</si>
  <si>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</si>
  <si>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</si>
  <si>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</si>
  <si>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</si>
  <si>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</si>
  <si>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</si>
  <si>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</si>
  <si>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</si>
  <si>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</si>
  <si>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</si>
  <si>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</si>
  <si>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</si>
  <si>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</si>
  <si>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</si>
  <si>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</si>
  <si>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</si>
  <si>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</si>
  <si>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</si>
  <si>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</si>
  <si>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</si>
  <si>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</si>
  <si>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</si>
  <si>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</si>
  <si>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</si>
  <si>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</si>
  <si>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</si>
  <si>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</si>
  <si>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</si>
  <si>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</si>
  <si>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</si>
  <si>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</si>
  <si>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</si>
  <si>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</si>
  <si>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</si>
  <si>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</si>
  <si>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</si>
  <si>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</si>
  <si>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</si>
  <si>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</si>
  <si>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</si>
  <si>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</si>
  <si>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</si>
  <si>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</si>
  <si>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</si>
  <si>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</si>
  <si>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</si>
  <si>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</si>
  <si>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</si>
  <si>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</si>
  <si>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</si>
  <si>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</si>
  <si>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</si>
  <si>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</si>
  <si>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</si>
  <si>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</si>
  <si>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</si>
  <si>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</si>
  <si>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</si>
  <si>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</si>
  <si>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</si>
  <si>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</si>
  <si>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</si>
  <si>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</si>
  <si>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</si>
  <si>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</si>
  <si>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</si>
  <si>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</si>
  <si>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</si>
  <si>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</si>
  <si>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</si>
  <si>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</si>
  <si>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</si>
  <si>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</si>
  <si>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</si>
  <si>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</si>
  <si>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</si>
  <si>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</si>
  <si>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</si>
  <si>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r>
      <rPr>
        <b/>
        <sz val="11"/>
        <color theme="1"/>
        <rFont val="Calibri"/>
        <family val="2"/>
        <scheme val="minor"/>
      </rPr>
      <t>SUBSANABLE
MODALIDAD FAMILIAR</t>
    </r>
    <r>
      <rPr>
        <sz val="11"/>
        <color theme="1"/>
        <rFont val="Calibri"/>
        <family val="2"/>
        <scheme val="minor"/>
      </rPr>
      <t xml:space="preserve">
COMPONENTE  SALUD Y NUTRICION. Ampliar sobre los elementos que contiene el Manual de Buenas Practicas de Manufactura.
Debe precisarse como se ofrecera el servicio de alimentacion, teniendo en cuenta las caracteristicas socioculturales y el conexto territorial de la poblacion.
COMPONENTE AMBIENTES EDUCATIVOS Y PROTECTORES. No describe como ambientaria los espacios para la realizacion de los encuentros.</t>
    </r>
  </si>
  <si>
    <t>CDI - INSTITUCIONAL CON ARRIENDO</t>
  </si>
  <si>
    <t>CARITAS ALEGRES CATAMBUCO</t>
  </si>
  <si>
    <t>MIS AMIGUITOS CHAMBU</t>
  </si>
  <si>
    <t>MIS PRINCIPITOS BOTANILLA</t>
  </si>
  <si>
    <t>CDI HI SAN MARTIN</t>
  </si>
  <si>
    <t>SECTOR TEJAR</t>
  </si>
  <si>
    <t>CDI EL CARMEN</t>
  </si>
  <si>
    <t>JUNTO A ESTADERO LUPITA</t>
  </si>
  <si>
    <t>JUNTO AL ESTADERO LA LUPITA</t>
  </si>
  <si>
    <t>CASA 51 SECTOR SANTA MONICA</t>
  </si>
  <si>
    <t>CL 13 N 6 40</t>
  </si>
  <si>
    <t>Cra 3 No. 21 B 1 Santa  Barbara</t>
  </si>
  <si>
    <t>PASTO</t>
  </si>
  <si>
    <t>CDI - INSTITUCIONAL SIN ARRIENDO</t>
  </si>
  <si>
    <t>CDI DOCE DE OCTUBRE</t>
  </si>
  <si>
    <t xml:space="preserve">Cra 2 No 12-11 Doce de octubre </t>
  </si>
  <si>
    <t>NO PRESENTA CERTIFICADO DE TRADICIÓN Y LIBERTAD SI ES PROPIA CDI</t>
  </si>
  <si>
    <t>NO PRESENTA PROMESA DE ARRENDAMIENTO O CARTA DE INTENCIÓN CDI</t>
  </si>
  <si>
    <t>NO PRESENTA CARTA DE COMPROMISO DE GESTIONAR EL USO CUENDO ES PÚBLICA CDI</t>
  </si>
  <si>
    <t>CDI - MODALIDAD FAMILIAR</t>
  </si>
  <si>
    <t>CDI FAMILIAR PASTO 1</t>
  </si>
  <si>
    <t>CDI PASTO 2 SANTA BARBARA</t>
  </si>
  <si>
    <t xml:space="preserve">VEREDAS DEL CORREGIMIENTO DE CATAMBUCO Y SANTA BARBARA </t>
  </si>
  <si>
    <t>VERDAS DEL CORREGIMIENTO DE SANTA BARBARA Y RIO BOBO</t>
  </si>
  <si>
    <t>X</t>
  </si>
  <si>
    <t>LA CARITA FELIZ</t>
  </si>
  <si>
    <t>GRANDES TESOROS</t>
  </si>
  <si>
    <t>LAS PALOMAS</t>
  </si>
  <si>
    <t>LOS PATICOS</t>
  </si>
  <si>
    <t>CL BARRIO BUSTAMANTE</t>
  </si>
  <si>
    <t>VEREDA SAN JOSE</t>
  </si>
  <si>
    <t>VEREDA SANTA CATALINA</t>
  </si>
  <si>
    <t>VEREDA EL CUIL</t>
  </si>
  <si>
    <t>CHARCO</t>
  </si>
  <si>
    <t>LA ESPERANZA</t>
  </si>
  <si>
    <t>BAZAN</t>
  </si>
  <si>
    <t>EL CANAL</t>
  </si>
  <si>
    <t>CL 11 1 1 BARRIO SAN JOSE</t>
  </si>
  <si>
    <t>SC BARRIO EL PORVENIR</t>
  </si>
  <si>
    <t>VEREDA BAZAN</t>
  </si>
  <si>
    <t>SC BARRIO EL CANAL</t>
  </si>
  <si>
    <t xml:space="preserve">NO PRESENTA CARTA DE COMPROMISO DE DISPONER DEL ESPACIO MODALIDAD FAMILIAR </t>
  </si>
  <si>
    <t>CDI LOS DOMINGOS</t>
  </si>
  <si>
    <t>CDI COROZO</t>
  </si>
  <si>
    <t>CDI BANGUELA</t>
  </si>
  <si>
    <t>CDI BAZAN</t>
  </si>
  <si>
    <t>CDI SAN JOSE</t>
  </si>
  <si>
    <t>MIS PRIMEROS PASOS</t>
  </si>
  <si>
    <t>CDI SN FRANCISCO 1</t>
  </si>
  <si>
    <t>NIÑEZ DEL FUTURO</t>
  </si>
  <si>
    <t>SEMILLEROS DE ESPERANZA</t>
  </si>
  <si>
    <t>LOS DOMINGOS</t>
  </si>
  <si>
    <t>COROZO</t>
  </si>
  <si>
    <t>BANGUELA</t>
  </si>
  <si>
    <t>SAN JOSE</t>
  </si>
  <si>
    <t>MOSQUERA</t>
  </si>
  <si>
    <t>PLAYA BAZAN</t>
  </si>
  <si>
    <t>BUSTAMANTE</t>
  </si>
  <si>
    <t>SC BUSTAMANTE</t>
  </si>
  <si>
    <t>LA RECREACION</t>
  </si>
  <si>
    <t>CANTANDO Y APRENDIENDO</t>
  </si>
  <si>
    <t>ALEGRIA DE LOS NIÑOS 2</t>
  </si>
  <si>
    <t>CL BARRIO YACUD</t>
  </si>
  <si>
    <t>VEREDA LA ENSENADA</t>
  </si>
  <si>
    <t>VEREDA SANTA RITA</t>
  </si>
  <si>
    <t>CL BARRIO VIENTO LIBRE</t>
  </si>
  <si>
    <t>EL NUEVO AMANECER</t>
  </si>
  <si>
    <t>ALEGRIA DE LOS NIÑOS</t>
  </si>
  <si>
    <t>SC PANGA MOZA</t>
  </si>
  <si>
    <t>SC BARRIO VIENTO LIBRE</t>
  </si>
  <si>
    <t>LOS CANTARES</t>
  </si>
  <si>
    <t>SAN ANTONIO</t>
  </si>
  <si>
    <t>SAN PABLO MAR</t>
  </si>
  <si>
    <t>VIGIA</t>
  </si>
  <si>
    <t>BAJO PALOMINO</t>
  </si>
  <si>
    <t>UNION SOLEDAD</t>
  </si>
  <si>
    <t>SAN PABLO TOLA</t>
  </si>
  <si>
    <t>TIERRA FIRME</t>
  </si>
  <si>
    <t>VIENTO LIBRE</t>
  </si>
  <si>
    <t>ENSENADA</t>
  </si>
  <si>
    <t>JUANCHILLO</t>
  </si>
  <si>
    <t>ESTADIO</t>
  </si>
  <si>
    <t>LOS ANGELES</t>
  </si>
  <si>
    <t>FRAGUA</t>
  </si>
  <si>
    <t>MORONGO</t>
  </si>
  <si>
    <t>PUEBLO NUEVO</t>
  </si>
  <si>
    <t>SANDAMIA</t>
  </si>
  <si>
    <t>PUNTA ICACO</t>
  </si>
  <si>
    <t>PISCINDE</t>
  </si>
  <si>
    <t>SAN PABLO</t>
  </si>
  <si>
    <t>MULATOS</t>
  </si>
  <si>
    <t>INION SOLEDAD</t>
  </si>
  <si>
    <t>LA TOLA</t>
  </si>
  <si>
    <t>CRECER JUGANDO</t>
  </si>
  <si>
    <t>GRAN CUMBAL</t>
  </si>
  <si>
    <t>GUACAMULLOS</t>
  </si>
  <si>
    <t>JUAN CHILES</t>
  </si>
  <si>
    <t>SEMILLITAS DE MI REGION</t>
  </si>
  <si>
    <t>MI NUEVO AMANECER</t>
  </si>
  <si>
    <t xml:space="preserve">CUMBAL </t>
  </si>
  <si>
    <t>VEREDA PAMBARROSA</t>
  </si>
  <si>
    <t>KR 14 1 1 B LOS PRADOS</t>
  </si>
  <si>
    <t>CL 9 BARRIO GAITAN 9</t>
  </si>
  <si>
    <t>KR 11 BARRIO LOS ANDES 11</t>
  </si>
  <si>
    <t>V/COLIMBA</t>
  </si>
  <si>
    <t>CONSTRUYENDO SUEÑOS</t>
  </si>
  <si>
    <t>GOTITAS DE AMOR</t>
  </si>
  <si>
    <t>INQUER</t>
  </si>
  <si>
    <t>MI MUNDO DE JUEGOS</t>
  </si>
  <si>
    <t>PINTA LUNAS</t>
  </si>
  <si>
    <t>RENACER ANDINO</t>
  </si>
  <si>
    <t>VEREDA SIMANCAS</t>
  </si>
  <si>
    <t>CALLE 4 Nº 1A - 75 BARRIO SAN NICOLAS</t>
  </si>
  <si>
    <t>VEREDA SAN DIEGO</t>
  </si>
  <si>
    <t>VEREDA GUAN COMUNIDAD</t>
  </si>
  <si>
    <t>B/ EL PROGRESO CRA 4 # 7-98</t>
  </si>
  <si>
    <t>CL 18 BARRIO LA MERCED 18</t>
  </si>
  <si>
    <t>CDI CUASPUD</t>
  </si>
  <si>
    <t>DESTELLOS DE ESPERANZA</t>
  </si>
  <si>
    <t>CUASPUD CARLOSAMA</t>
  </si>
  <si>
    <t>VEREDA SAN JOSE DE CHILLANQUER</t>
  </si>
  <si>
    <t>COASOANDES EL ESPINO</t>
  </si>
  <si>
    <t>COASOANDES SAPUYES 2</t>
  </si>
  <si>
    <t>SANTA BARBARA</t>
  </si>
  <si>
    <t>EL ESPINO</t>
  </si>
  <si>
    <t>CENTRO</t>
  </si>
  <si>
    <t>CL BARRIO PUEBLO NUEVO 1</t>
  </si>
  <si>
    <t>GOTICAS DE AMOR</t>
  </si>
  <si>
    <t>SECTOR NINO JESUS DE PRAGA</t>
  </si>
  <si>
    <t>CDI FAMILIAR FUTUROS GENIOS</t>
  </si>
  <si>
    <t>COASOANDES GUAITARILLA</t>
  </si>
  <si>
    <t>COASOANDES SAPUYES</t>
  </si>
  <si>
    <t>MZ 3 CS 10 BARRIO CUCASREMO</t>
  </si>
  <si>
    <t>VEREDA AHUMADA</t>
  </si>
  <si>
    <t>VEREDA MALAVER</t>
  </si>
  <si>
    <t>CDI AGUALONGO_PILOTO</t>
  </si>
  <si>
    <t>CDI CABRERA</t>
  </si>
  <si>
    <t xml:space="preserve">Cra, 22 A sur No. 3-23 Barrio Agualongo </t>
  </si>
  <si>
    <t>Kilometro 4 via a Cabrera</t>
  </si>
  <si>
    <t>NO PRESENTAN CARTA DE COMPROMISO DE GESTIONAR EL USO CUENDO ES PÚBLICA CDI</t>
  </si>
  <si>
    <t>COLEGIO MUSICAL BRITANICO</t>
  </si>
  <si>
    <t>900096093-1</t>
  </si>
  <si>
    <t>MINISTERIO DE EDUCACION NACIONAL</t>
  </si>
  <si>
    <t>FPI-52-071 - 2009</t>
  </si>
  <si>
    <t>10 meses y 15 dias</t>
  </si>
  <si>
    <t>FPI-52-377 - 2010</t>
  </si>
  <si>
    <t>2111709 - 2011</t>
  </si>
  <si>
    <t>175 y 176</t>
  </si>
  <si>
    <t>2120965 - 2011</t>
  </si>
  <si>
    <t>5 meses y 21 dias</t>
  </si>
  <si>
    <t>Rango</t>
  </si>
  <si>
    <t>Mayor a 4501</t>
  </si>
  <si>
    <t>IDL</t>
  </si>
  <si>
    <t>NDE</t>
  </si>
  <si>
    <t>Mayor o igual 1,2</t>
  </si>
  <si>
    <t>Menor o igual 65%</t>
  </si>
  <si>
    <t>RUP</t>
  </si>
  <si>
    <t>La verificacion se realiza con el RUP 20140060077-PRI Folio 77 al 89</t>
  </si>
  <si>
    <t>522078 - 2012</t>
  </si>
  <si>
    <t>146 al 150</t>
  </si>
  <si>
    <t>8 meses y 6 dias</t>
  </si>
  <si>
    <t>ICBF</t>
  </si>
  <si>
    <t>6 meses y 13 dias</t>
  </si>
  <si>
    <t>13 meses y 4 dias</t>
  </si>
  <si>
    <t>373 - 2013</t>
  </si>
  <si>
    <t>418/13</t>
  </si>
  <si>
    <t>MINISTERIO DE EDUCACION NACIONAL - FONCADE</t>
  </si>
  <si>
    <t>14 MESES 23 DIAS</t>
  </si>
  <si>
    <t>2 MESES 26 DIAS</t>
  </si>
  <si>
    <t>3 MESES</t>
  </si>
  <si>
    <t>4 MESES 8 MESES</t>
  </si>
  <si>
    <t>2 MESES 23 DIAS</t>
  </si>
  <si>
    <t>2 MESES 15 DIAS</t>
  </si>
  <si>
    <t>ANA LAURA CORREA PEREZ</t>
  </si>
  <si>
    <t>LICENCIADA EN EDUCACION PREESCOLAR</t>
  </si>
  <si>
    <t>UNIVERSIDAD PEDAGOGICA NACIONAL</t>
  </si>
  <si>
    <t>COLEGIO MUSICAL BRITANICO MEN</t>
  </si>
  <si>
    <t>COORDINADORA PEDAGOGICA</t>
  </si>
  <si>
    <t>1/06/2008  12/12/2008</t>
  </si>
  <si>
    <t>01/04/2009  14/08/2009</t>
  </si>
  <si>
    <t>01/02/2010  08/09/2010</t>
  </si>
  <si>
    <t>10/01/2012  26/07/2012</t>
  </si>
  <si>
    <t>LUCIA LORENA ROSERO RODRIGUEZ</t>
  </si>
  <si>
    <t>01/04/2009  28/08/2009</t>
  </si>
  <si>
    <t>24/0272010   08/09/2010</t>
  </si>
  <si>
    <t>16/11/2010  15/12/2010</t>
  </si>
  <si>
    <t>11/01/2011  01/03/2011</t>
  </si>
  <si>
    <t>01/05/2011  17/09/2011</t>
  </si>
  <si>
    <t>10/10/2011  15/12/2011</t>
  </si>
  <si>
    <t>15/05/2012  30/09/2012</t>
  </si>
  <si>
    <t>21/11/2012   15/12/2012</t>
  </si>
  <si>
    <t>10/01/2012  01/03/2012</t>
  </si>
  <si>
    <t>10/01/2012   01/'3/2012</t>
  </si>
  <si>
    <t>ANMELI A DEL ROSARIO QUIROZ JATIVa</t>
  </si>
  <si>
    <t>19/08/2008  19/11/2014</t>
  </si>
  <si>
    <t>BLANCA ELENA SERRANO SANTACRUZ</t>
  </si>
  <si>
    <t>PSICOLOGA</t>
  </si>
  <si>
    <t>UNIVERSIDAD MARIANA</t>
  </si>
  <si>
    <t>09/09/2013  19/11/2014</t>
  </si>
  <si>
    <t>CORINA FERNANDA PEREZ JARRIN</t>
  </si>
  <si>
    <t>UNIVERSIDAD COOPERATIVA DE COLOMBIA</t>
  </si>
  <si>
    <t>16/07/2010   17/12/2010</t>
  </si>
  <si>
    <t>11/01/2011   26/03/2011</t>
  </si>
  <si>
    <t>16/05/2011   17/09/2011</t>
  </si>
  <si>
    <t>11/01/2012   01/03/2012</t>
  </si>
  <si>
    <t>21/11/2012 15/12/2012</t>
  </si>
  <si>
    <t>03/04/2013  15/12/2014</t>
  </si>
  <si>
    <t>MONICA TATIANA BRAVO HURTADO</t>
  </si>
  <si>
    <t>PSICOLOGA SOCIAL COMUNITARIO</t>
  </si>
  <si>
    <t>UNIVERSIDAD NACIONAL ABIERTA Y A DISTANCIA</t>
  </si>
  <si>
    <t>NO ADJUNTA TARJETA PROFESIONAL</t>
  </si>
  <si>
    <t>05/02/2014  19/11/2014</t>
  </si>
  <si>
    <t>FUNDACION PROINCO</t>
  </si>
  <si>
    <t>01/02/2013  21/12/2013</t>
  </si>
  <si>
    <t>DOCENTE</t>
  </si>
  <si>
    <t>ANA LORENA PANTOJA RODRIGUEZ</t>
  </si>
  <si>
    <t>INSTITUCION UNIVERSITARIA CENTRO DE ESTUDIOS SUPERIORES AMRIA GORETTI</t>
  </si>
  <si>
    <t>31/05/2011  17/09/2011</t>
  </si>
  <si>
    <t>21/11/2012  15/12/2012</t>
  </si>
  <si>
    <t>GLORIA DEL SOCORRO DULCE BURBANO</t>
  </si>
  <si>
    <t>LICENCIADA EN EDUCACION BASICA</t>
  </si>
  <si>
    <t>UNIVERISAD MARIANA</t>
  </si>
  <si>
    <t>10/01/2011  01/03/2011</t>
  </si>
  <si>
    <t>16/05/2011  17/09/2011</t>
  </si>
  <si>
    <t>11/01/2012  01/03/2012</t>
  </si>
  <si>
    <t>CARMEN RUBI JOJOA BERMUDEZ</t>
  </si>
  <si>
    <t>UNIVERSIDAD NACIONAL ABIERA Y A DISTANCIA</t>
  </si>
  <si>
    <t>03/03/2008  18/1172008</t>
  </si>
  <si>
    <t>06/03/2009  18/12/2009</t>
  </si>
  <si>
    <t>23/03/2010  17/12/2010</t>
  </si>
  <si>
    <t>28/02/2011   02/12/2011</t>
  </si>
  <si>
    <t>01/03/2012  14/12/2012</t>
  </si>
  <si>
    <t>BEATRIZ ELISA TARAPUES SOTELO</t>
  </si>
  <si>
    <t xml:space="preserve">PSICOLOGA </t>
  </si>
  <si>
    <t>UNIVERSIDAD ANTONIO NARIÑO</t>
  </si>
  <si>
    <t>TALLER DE SUEÑOS</t>
  </si>
  <si>
    <t>02/05/2011    15/03/2013</t>
  </si>
  <si>
    <t>01/11/2012  20/12/2012</t>
  </si>
  <si>
    <t>01/06/2012  31/07/2012</t>
  </si>
  <si>
    <t>ANDREA MARIBEL GENOY LOPEZ</t>
  </si>
  <si>
    <t>UNIVERSIDA MARIANA</t>
  </si>
  <si>
    <t>NO ADJUNTA TARJETA PROFESIONA</t>
  </si>
  <si>
    <t>19/08/2008  12/12/2008</t>
  </si>
  <si>
    <t>16/02/2009  28/08/2009</t>
  </si>
  <si>
    <t>16/11/2010  17/12/2010</t>
  </si>
  <si>
    <t>11/01/2011  26/03/2011</t>
  </si>
  <si>
    <t>10/01/2012  0170372012</t>
  </si>
  <si>
    <t>15/05/2012 30/09/2012</t>
  </si>
  <si>
    <t>03/04/2013  28/06/2013</t>
  </si>
  <si>
    <t>10/10/2011 15/12/2011</t>
  </si>
  <si>
    <t>MUNICIPIO DE LEIVA</t>
  </si>
  <si>
    <t>09/04/2007   31/12/2007</t>
  </si>
  <si>
    <t>ESCUELA SUPERIOR SAN CARLOS</t>
  </si>
  <si>
    <t>26/03/2006  26/10/2006</t>
  </si>
  <si>
    <t>LUIS ANTONIO MARTINEZ MERA</t>
  </si>
  <si>
    <t>LICENCIADO EN BIOLOGIA Y QUIMICA</t>
  </si>
  <si>
    <t>UNIVERSIDAD DE NARIÑO</t>
  </si>
  <si>
    <t>COLEGION MUSICAL BRITANICO</t>
  </si>
  <si>
    <t>COORDIANDOR ZONAL</t>
  </si>
  <si>
    <t>28/03/2011  02/12/2011</t>
  </si>
  <si>
    <t>15/04/2013  20/12/2013</t>
  </si>
  <si>
    <t>27/03/2012   03712/2012</t>
  </si>
  <si>
    <t>YISELY RAMIREZ ESPINOSA</t>
  </si>
  <si>
    <t>TRABAJADORA SOCIAL</t>
  </si>
  <si>
    <t>UNIVERSIDAD DEL VALLE</t>
  </si>
  <si>
    <t>21/07/2008  12/12/2008</t>
  </si>
  <si>
    <t>01709/2010   08/12/2010</t>
  </si>
  <si>
    <t>17/01/2011  20/02/2011</t>
  </si>
  <si>
    <t>08/08/2011  15/12/2011</t>
  </si>
  <si>
    <t>JESSICA KATHERINE BUCHELI BASTIDAS</t>
  </si>
  <si>
    <t>LICENCIADA EN EDUCACION BASICA CON ENFASIS EN CIENCIAS SOCIALES</t>
  </si>
  <si>
    <t>15/04/2012   20/12/2012</t>
  </si>
  <si>
    <t>SINDY YOELY OBANDO ALEGRIA</t>
  </si>
  <si>
    <t>UNIVERSIDAD SANTIAGO DE CALI</t>
  </si>
  <si>
    <t>PSICOLOGA - SEMESTRE X</t>
  </si>
  <si>
    <t>SECRETARIA DE EDUCACION DEPARTAMENTAL DE NARIÑO</t>
  </si>
  <si>
    <t>01/10/2013  08/10/2014</t>
  </si>
  <si>
    <t>DOCENTE CON  FUNCIONES DE ORIENTADOR</t>
  </si>
  <si>
    <t>GEORGYNA LUNA CAICEDO</t>
  </si>
  <si>
    <t>SONIA GOMEZ PORTOCARREÑO</t>
  </si>
  <si>
    <t>LICENCIADO EN EDNOEDUCACION</t>
  </si>
  <si>
    <t>16/02/2009  28/08/2001</t>
  </si>
  <si>
    <t>21/11/2012 15/12/20012</t>
  </si>
  <si>
    <t>INGRID MARGARETH ROBI SANTACRUZ</t>
  </si>
  <si>
    <t>UNIVERSIDAD NARIÑO</t>
  </si>
  <si>
    <t>01/03/2011  15/12/2011</t>
  </si>
  <si>
    <t>27/03/2012  03/12/2012</t>
  </si>
  <si>
    <t>EDITH ISABEL MENESES PARRA</t>
  </si>
  <si>
    <t>01/03/2011  15/12/2012</t>
  </si>
  <si>
    <t>NO APORTA TARJETA PROFESIONAL</t>
  </si>
  <si>
    <t>MARITZA FERNANDA SANTACRUZ HERNANDEZ</t>
  </si>
  <si>
    <t>INSTITUCION EDUCATIVA TECNICO INDUSTRIAL</t>
  </si>
  <si>
    <t>01/03/2011  02/03/2012</t>
  </si>
  <si>
    <t>MARITZA JACKAELINE NARVAEZ ESTACIO</t>
  </si>
  <si>
    <t>01/03/2011  13/12/2011</t>
  </si>
  <si>
    <t>WILSON SINISTERRA CAMPAZ</t>
  </si>
  <si>
    <t>LICENCIADO EN EDUCACION BASICA PRIMARIA</t>
  </si>
  <si>
    <t>COORDINADOR ZONAL</t>
  </si>
  <si>
    <t xml:space="preserve">NO APORTA DIPLOMA PROFESIONAL </t>
  </si>
  <si>
    <t>SILVIA MELISSA RODRIGUEZ ERAZO</t>
  </si>
  <si>
    <t>05/08/2014  30/08/2014</t>
  </si>
  <si>
    <t>01/09/2014  23/10/2014</t>
  </si>
  <si>
    <t>16/03/2014  31/07/2014</t>
  </si>
  <si>
    <t>EDUCADORA FAMILIAR</t>
  </si>
  <si>
    <t>REDCOM</t>
  </si>
  <si>
    <t>16/01/2014  31/03/2014</t>
  </si>
  <si>
    <t>MRISTEL DELGADO BARRERA</t>
  </si>
  <si>
    <t>NO CUENTA FORMATO 8</t>
  </si>
  <si>
    <t>15/03/2013  20/12/2013</t>
  </si>
  <si>
    <t>MENELIO ORTIZ VALENCIA</t>
  </si>
  <si>
    <t>PONTIFICIA UNIVERSIDAD JAVERIANA</t>
  </si>
  <si>
    <t>COORDINADOR PEDAGOGICO</t>
  </si>
  <si>
    <t xml:space="preserve">18/04/2011  02/12/2011 </t>
  </si>
  <si>
    <t>27/02/2012  14/12/2012</t>
  </si>
  <si>
    <t>ELIZABETH ROJAS MUÑOZ</t>
  </si>
  <si>
    <t>27/03/2012 03/12/2012</t>
  </si>
  <si>
    <t>MARTHA CECILIA ORDOÑEZ BASTIDAS</t>
  </si>
  <si>
    <t>PSICOLOGA SOCIAL COMUNITARIA</t>
  </si>
  <si>
    <t>APOYO PSICOSOCIAL</t>
  </si>
  <si>
    <t>ALVARO EFREN ERASO POPAYAN</t>
  </si>
  <si>
    <t>LICENCIADO EN COMERCIO Y CONTADURIA</t>
  </si>
  <si>
    <t>01/02/2010 08/12/2010</t>
  </si>
  <si>
    <t>MARIA JOHANA PATIÑO YEPEZ</t>
  </si>
  <si>
    <t>FUNDACION DE PROMOCION INTEGRAL Y TRABAJO COMUNITARIO CORAZON DE MARIA</t>
  </si>
  <si>
    <t>01/10/2006  30/06/2010</t>
  </si>
  <si>
    <t>ASESORA PSICOSOCIAL</t>
  </si>
  <si>
    <t>ELEIDA ADRIANA GUERRERO BARRERA</t>
  </si>
  <si>
    <t>ADMINISTRADORA DE EMPRESAS</t>
  </si>
  <si>
    <t>COORDINADOR PEDAGOGICA</t>
  </si>
  <si>
    <t>MONICA GABRIELA GOYES CASTILLO</t>
  </si>
  <si>
    <t>INSTITUCION UNIVERSITARIA CENTRO DE ESTUDIOS SUPERIORES MARIA GORETTI</t>
  </si>
  <si>
    <t>COMISARIA SEGUNDA ALCALDIA DE PASTO</t>
  </si>
  <si>
    <t>14/02/2012  06/12/201</t>
  </si>
  <si>
    <t>FERNANDA BEATRIZ MUÑOZ</t>
  </si>
  <si>
    <t>MIRIAM YOLANDA PORTILLO DELGADO</t>
  </si>
  <si>
    <t>LICENCIADA EN EDUCACION BASICA PRIMARIA</t>
  </si>
  <si>
    <t>28/01/2011  02/12/2011</t>
  </si>
  <si>
    <t>COORDIADOR ZONAL</t>
  </si>
  <si>
    <t>MARISOL REYES RESTREPO</t>
  </si>
  <si>
    <t>ASOCIACION TELEFONO DE LA ESPERANZA</t>
  </si>
  <si>
    <t>22/07/2010  30/10/2012</t>
  </si>
  <si>
    <t>SANDRA JANETH CALDERON CHAVEZ</t>
  </si>
  <si>
    <t>COORDINADORA ZONAL</t>
  </si>
  <si>
    <t>27/01/2012  03/07/2012</t>
  </si>
  <si>
    <t>FUNDACION PARA EL DESARROLLO AMBIENTALMENTE SONTENIBLE FUNDEAS</t>
  </si>
  <si>
    <t>01/01/2011  31/12/2011</t>
  </si>
  <si>
    <t>INSTRUCTORA PROYECTOS SOCIALES</t>
  </si>
  <si>
    <t>IRAIDA JACKELINE ROSAS ROMERO</t>
  </si>
  <si>
    <t>INSTITUTO DE FORMACION TORIBIO MAYA</t>
  </si>
  <si>
    <t>07/03/2007  31/03/2008</t>
  </si>
  <si>
    <t>02/05/2012  31/08/2012</t>
  </si>
  <si>
    <t>NUVIA YAKELINE BURGOS ENRRIQUEZ</t>
  </si>
  <si>
    <t>ASOCIACION NUESTRA TIERRA</t>
  </si>
  <si>
    <t>01/07/2010  30/06/2011</t>
  </si>
  <si>
    <t>OMAIRA YANET REYES MARTINEZ</t>
  </si>
  <si>
    <t>UNIVERSIDAD JAVERIANA</t>
  </si>
  <si>
    <t>06/02/2008  12/12/2008</t>
  </si>
  <si>
    <t>27/02/2009  18/12/2009</t>
  </si>
  <si>
    <t>01/02/2010  15/12/2010</t>
  </si>
  <si>
    <t>CLAUDIA YISELA OBANDO CHAMORRO</t>
  </si>
  <si>
    <t>10/02/2013  25/05/2014</t>
  </si>
  <si>
    <t>PRACTICA PSICOLOGIA</t>
  </si>
  <si>
    <t>YIMIL ROLANDO BASTIDAS MORENO</t>
  </si>
  <si>
    <t>CORPORACION UNIVERSITARIA REMINGTON</t>
  </si>
  <si>
    <t>21/07/2010  08/12/2010</t>
  </si>
  <si>
    <t>NO CUMPLE CON EXPERENCIA RELACIONADA</t>
  </si>
  <si>
    <t>EXPERIENCIA LABORAL NO APLICA PARA EL PERFIL</t>
  </si>
  <si>
    <t>LILIANA MARLENY THOMAS ROSERO</t>
  </si>
  <si>
    <t>UNIVERSIDAD SANTO TOMAS</t>
  </si>
  <si>
    <t>LICENCIADO EN EDUCACION PREESCOLAR</t>
  </si>
  <si>
    <t>1/02/2010  0/12/2010</t>
  </si>
  <si>
    <t>8(08/2011  15/12/2012</t>
  </si>
  <si>
    <t>1/06/2012  30/08/2012</t>
  </si>
  <si>
    <t>20/11/2012  15/12/2012</t>
  </si>
  <si>
    <t>14/01/2013  28/06/2013</t>
  </si>
  <si>
    <t>12/09/2013  15/12/2014</t>
  </si>
  <si>
    <t>PIEDAD NATHALY VALLEJO BENAVIDES</t>
  </si>
  <si>
    <t>CINDY JOHANA DELGADO CALVACHE</t>
  </si>
  <si>
    <t>LICENCIADA EN FILOSOFIA Y LETRAS</t>
  </si>
  <si>
    <t>1/02/2010  8/012/2010</t>
  </si>
  <si>
    <t>17/01/2011  20/07/2011</t>
  </si>
  <si>
    <t>8/08/2011  15/12/2011</t>
  </si>
  <si>
    <t>CRISTINA AMPARO LOPEZ RODRIGUEZ</t>
  </si>
  <si>
    <t>22/10/2012  28/06/2013</t>
  </si>
  <si>
    <t>COORPORACION UNIVERSITARIA REMINGTON</t>
  </si>
  <si>
    <t>COOPERATIVA DE TRABAJO ASOCIADO CORFUTURO</t>
  </si>
  <si>
    <t>25/09/2013 INDEFINIDO</t>
  </si>
  <si>
    <t>ORIENTADORA OCUPACIONAL</t>
  </si>
  <si>
    <t>MARILUZ MELO PORTOCARRERO</t>
  </si>
  <si>
    <t>UNAD</t>
  </si>
  <si>
    <t>JESIKA ZULEIMA GUERRERO CAICEDO</t>
  </si>
  <si>
    <t>LICENCIADA EN LENGUA CASTELLANA Y LITERATURA</t>
  </si>
  <si>
    <t>JARDIN AVENTURAS INFANTILES</t>
  </si>
  <si>
    <t>11/02/2013  18/10/2013</t>
  </si>
  <si>
    <t>COOPERATIVA DE TRABAJO ASOCIADO GRANCOLOMBIA</t>
  </si>
  <si>
    <t>02/2012  09/2014</t>
  </si>
  <si>
    <t>COORDINADORA PROYECTO SOCIAL</t>
  </si>
  <si>
    <t>ZULMA DEL ROSRIO CABRERA HERNANDEZ</t>
  </si>
  <si>
    <t>UNIVERSIDAD REMINGTON</t>
  </si>
  <si>
    <t>CAROLINA ELIZABETH NARVAEZ PRADO</t>
  </si>
  <si>
    <t>UNIVERSIDAD DE MANIZALES</t>
  </si>
  <si>
    <t>SECRETARIA DE EDUCACION MUNICIPAL</t>
  </si>
  <si>
    <t>1/09/2005  30/12/2005</t>
  </si>
  <si>
    <t>26/01/2006  15/07/2006</t>
  </si>
  <si>
    <t>12/09/2013 15/12/2014</t>
  </si>
  <si>
    <t>CONVOCATORIA PÚBLICA DE APORTE No 003 DE 2014</t>
  </si>
  <si>
    <t xml:space="preserve"> 2 al 3</t>
  </si>
  <si>
    <t>55,58,61,64,67,70,73</t>
  </si>
  <si>
    <t>35 a 38</t>
  </si>
  <si>
    <t>PROPONENTE No. 33. COLEGIO MUSICAL BRITANICO (NO HABILITADO)</t>
  </si>
  <si>
    <t>44 al 47</t>
  </si>
  <si>
    <t>51 y 52</t>
  </si>
  <si>
    <t>49 y 50</t>
  </si>
  <si>
    <t>N/A</t>
  </si>
  <si>
    <r>
      <rPr>
        <b/>
        <sz val="9"/>
        <color theme="1"/>
        <rFont val="Arial Narrow"/>
        <family val="2"/>
      </rPr>
      <t xml:space="preserve">SUB. </t>
    </r>
    <r>
      <rPr>
        <sz val="9"/>
        <color theme="1"/>
        <rFont val="Arial Narrow"/>
        <family val="2"/>
      </rPr>
      <t xml:space="preserve">El proponente debe allegar el formato 3- certificaion de participacion independiente del proponente, toda vez que no lo adjunta con la propuesta  </t>
    </r>
  </si>
  <si>
    <t>ANGELA MARIA ARTEAGA CHAMORRO</t>
  </si>
  <si>
    <t>27/03/2012  3/12/2012</t>
  </si>
  <si>
    <t>PAOLA NATHALIA PONCE GUERRERO</t>
  </si>
  <si>
    <t>GEOGRAFA</t>
  </si>
  <si>
    <t>FUNDACION HUMANITARIA</t>
  </si>
  <si>
    <t>COORDINADORA</t>
  </si>
  <si>
    <t>01/02/2013  31/10/2014</t>
  </si>
  <si>
    <t>KAREN JHOANA PAZ YARPAZ</t>
  </si>
  <si>
    <t>SE PRESENTO AL GRUPO 32</t>
  </si>
  <si>
    <t>019/01/2011  31/08/2013</t>
  </si>
  <si>
    <t>COORDINADORA CDI HOGAR DE MARIA</t>
  </si>
  <si>
    <t>LEYDI RUBIELA PACHECO VILLAREAL</t>
  </si>
  <si>
    <t>CONSORCIO INFRAESTRUCTURAS AEREOPORTUARIAS</t>
  </si>
  <si>
    <t>25/03/2014 ACTUALMENTE</t>
  </si>
  <si>
    <t>RESIDENTE SOCIAL</t>
  </si>
  <si>
    <t>RICHAR ALEXANDER ARTEAGA CEBALLOS</t>
  </si>
  <si>
    <t>LICENCIADO EN LENGUA CASTELLANA Y LITERATURA</t>
  </si>
  <si>
    <t>COLEGIO PROFESIONAL BRITANICO</t>
  </si>
  <si>
    <t>27/03/2012  3/04/2012</t>
  </si>
  <si>
    <t>ASOCIACION ACCION FUTURO</t>
  </si>
  <si>
    <t>01/2013  01/2014</t>
  </si>
  <si>
    <t>COORDINADOR DE PROYECTOS SOCIALES</t>
  </si>
  <si>
    <t>JANETH CRISTINA LOPEZ GUERRERO</t>
  </si>
  <si>
    <t>PSICOLOGO</t>
  </si>
  <si>
    <t>JAVIER ALFREDO BELALCAZR BOLAÑOS</t>
  </si>
  <si>
    <t>CESMAG</t>
  </si>
  <si>
    <t>ESCUELA NORMAL SUPERIOR DE PASTO</t>
  </si>
  <si>
    <t>01/03/2012  30/05/2014</t>
  </si>
  <si>
    <t>PRACTICA PROFESIONAL</t>
  </si>
  <si>
    <t>SOCIEDD DE AGRICULTORES Y GANADERSO DE NARIÑO</t>
  </si>
  <si>
    <t>19/05/2008  28/02/2009</t>
  </si>
  <si>
    <t>PROMOTORA SOCIOEMPRESARIAL</t>
  </si>
  <si>
    <t>MIRIAM CRISTINA PEREZ ESPINOSA</t>
  </si>
  <si>
    <t>ECONOMISTA</t>
  </si>
  <si>
    <t>ERIKA VANESSA MAVISOY MATABACHOY</t>
  </si>
  <si>
    <t>SE PRESENTA AL GRUPO 27</t>
  </si>
  <si>
    <t>SERVICIOS MEDICOS INTEGRALES</t>
  </si>
  <si>
    <t>06/08/2012  31/10/2014</t>
  </si>
  <si>
    <t>FUNDACION DESARROLLO Y PAZ FUNDEPAZ</t>
  </si>
  <si>
    <t>01/2002  07/2002</t>
  </si>
  <si>
    <t>COORDINADORA DE PROYECTOS</t>
  </si>
  <si>
    <t>CHRIS ESTEFANNIE PORTILLA GUERRERO</t>
  </si>
  <si>
    <t>GESTAR FUTURO</t>
  </si>
  <si>
    <t>20/09/2012  30/07/2013</t>
  </si>
  <si>
    <t>CLAUDIA ELIZABETH TORO ORTIZ</t>
  </si>
  <si>
    <t>PSICOLOGA Y LICENCIADA EN FILOSOFIA Y LETRAS</t>
  </si>
  <si>
    <t>SE PRESENTA AL GRUPO 21</t>
  </si>
  <si>
    <t>FUNDACION PARA EL DESARROLLO Y LA RENOVACION SOCIAL</t>
  </si>
  <si>
    <t>9/07/2012  ACTUALMENTE</t>
  </si>
  <si>
    <t>DEISY PAULINA ARTEGA ASCUNTAR</t>
  </si>
  <si>
    <t>UNIVERSIDAD DE CALDAS</t>
  </si>
  <si>
    <t>EMSSANAR</t>
  </si>
  <si>
    <t>03/01/2013  30/06/2014</t>
  </si>
  <si>
    <t>EVELIN YAMILE PORTILLA ESTRADA</t>
  </si>
  <si>
    <t>PROINCO</t>
  </si>
  <si>
    <t>01/02/2013  31/07/2014</t>
  </si>
  <si>
    <t>01/08/2014  ACTUALMENTE</t>
  </si>
  <si>
    <t>VLADIMIR ERNESTO AREVALO BURBANO</t>
  </si>
  <si>
    <t>JENNY ELIZABETH  MONTENEGRO CAIZA</t>
  </si>
  <si>
    <t>1/02/2011  30/06/2011</t>
  </si>
  <si>
    <t>1/07/2011  31/12/2011</t>
  </si>
  <si>
    <t>14/02/2013  14/06/2013</t>
  </si>
  <si>
    <t>ANDRES MAURICIO PALACIOS ZUÑIGA</t>
  </si>
  <si>
    <t>1/03/2011  15/12/2011</t>
  </si>
  <si>
    <t>SON 7 PROFESIONALES LE FALTA 1</t>
  </si>
  <si>
    <t>DORIS YANETH DAVID ARGOTI</t>
  </si>
  <si>
    <t>1/03/2007  15/12/2014</t>
  </si>
  <si>
    <t>COORDINADORA GENERAL</t>
  </si>
  <si>
    <t>NATALIA ELIZABETH BENAVIDES MIÑOZ</t>
  </si>
  <si>
    <t>EDILMA DEL ROCIO LAGOS PORTILLA</t>
  </si>
  <si>
    <t>TECNICO EN PRIMERA INFANCIA</t>
  </si>
  <si>
    <t>SE PRESENTA AL GRUPO 2 Y 22</t>
  </si>
  <si>
    <t>COORPONARIÑO</t>
  </si>
  <si>
    <t>13/09/2012  31/12/2012</t>
  </si>
  <si>
    <t>25/01/2013  15/06/2013</t>
  </si>
  <si>
    <t>10/06/2013  30/11/2013</t>
  </si>
  <si>
    <t>23/01/2014  23/07/2014</t>
  </si>
  <si>
    <t>19/08/2008  28/06/2013</t>
  </si>
  <si>
    <t>COORDINADORA PEDAGOGICA PARA EL PAIPI</t>
  </si>
  <si>
    <t>PAOLA LICETH PANTOJA PANTOJA</t>
  </si>
  <si>
    <t>LICENCIADA EN PEDAGOGIA INFANTIL</t>
  </si>
  <si>
    <t>UNIVERSIDAD TECNOLOGICA DE PEREIRA</t>
  </si>
  <si>
    <t>3/04/2013  15/12/2014</t>
  </si>
  <si>
    <t>PAOLA ANDREA PATIÑO BOLAÑOS</t>
  </si>
  <si>
    <t>LICENCIADO EN CASTELLANO Y LITERATURA</t>
  </si>
  <si>
    <t>ASESOR PEDAGOGICO</t>
  </si>
  <si>
    <t>JORGE WALTER VALLEJO ROJAS</t>
  </si>
  <si>
    <t>LICENCIADO EN CIENCIAS SOCIALES</t>
  </si>
  <si>
    <t>UNIVERSIDAD LIBRE</t>
  </si>
  <si>
    <t>REPRESENTANTE LEGAL</t>
  </si>
  <si>
    <t>CUMPLE LA PORCION COMO COORDINADOR PERO NO COLOCARON EL PROFESIONAL PARA APOYO PSICOSOCIAL</t>
  </si>
  <si>
    <t>DIEGO ORLANDO CEPEDA ORTIZ</t>
  </si>
  <si>
    <t>LICENCIADO EN EDUCACION  BASICA DE LENGUA CASTELLANA</t>
  </si>
  <si>
    <t>AMANDA DEL ROSARIO URBANO RODRIGUEZ</t>
  </si>
  <si>
    <t>LICENCIADA EN EDUCACION BASICA ENFASIS EN CIENCIAS NATURALES</t>
  </si>
  <si>
    <t>19/08/2012  31/12/2012</t>
  </si>
  <si>
    <t>01/03/2007  18/12/2009</t>
  </si>
  <si>
    <t>COORDINADOR DE ZONA</t>
  </si>
  <si>
    <t>8 meses y 16 dias</t>
  </si>
  <si>
    <t>28 dias</t>
  </si>
  <si>
    <t>YESICA LORENA MUÑOZ RODRIGUEZ</t>
  </si>
  <si>
    <t>LICENCIADA EN EDUCACION PRE ESCOLAR</t>
  </si>
  <si>
    <t>ALVERT MENESES ORTIZ</t>
  </si>
  <si>
    <t>CONTADOR PUBLICO</t>
  </si>
  <si>
    <t>06/08/2014  15/12/2014</t>
  </si>
  <si>
    <t>01/11/2013  20/12/2013</t>
  </si>
  <si>
    <t>15/02/2013  A LA FECHA</t>
  </si>
  <si>
    <t>CONTADOR</t>
  </si>
  <si>
    <t>52 meses y 15 dias</t>
  </si>
  <si>
    <t>GLADYA FABIOLA CHICAIZA TREJO</t>
  </si>
  <si>
    <t>MILTON MAURICIO PORTILLA BENAVIDES</t>
  </si>
  <si>
    <t>LICENCIADO EN FILOSOFIA Y  LETRAS</t>
  </si>
  <si>
    <t>20/10/2011  15/12/2011</t>
  </si>
  <si>
    <t>21/11/2012  30/09/2012</t>
  </si>
  <si>
    <t>15/05/2011  30/09/2011</t>
  </si>
  <si>
    <t>01/2006     A LA FECHA</t>
  </si>
  <si>
    <t>MIRIAM DEL CARMEN ROSERO TIMANA</t>
  </si>
  <si>
    <t>09/09/2013  15/12/2014</t>
  </si>
  <si>
    <t>JENNY CATHERINE ORTIZ SACRO</t>
  </si>
  <si>
    <t>LICENCIATURA EN COMERCIO Y CONTADURIA</t>
  </si>
  <si>
    <t>AMPARO LORENA GALLARDO</t>
  </si>
  <si>
    <t>IEM SANJUAN BOSCO</t>
  </si>
  <si>
    <t xml:space="preserve">COORDINADORA </t>
  </si>
  <si>
    <t>19/09/2006  19/09/2007</t>
  </si>
  <si>
    <t>ANA SOFIA MORILLO GUERRERO</t>
  </si>
  <si>
    <t>LICENCIADO EN FILOSOFIA Y LETRAS</t>
  </si>
  <si>
    <t>08/02/2010  18/12/2010</t>
  </si>
  <si>
    <t>27/02/2009  12/12/2009</t>
  </si>
  <si>
    <t>WILLIAM ALFREDO CEBALLOS ESPINOSA</t>
  </si>
  <si>
    <t>FUNDACION UNIVERSITARIA DEL AREA ANDINA</t>
  </si>
  <si>
    <t>FELIX RODRIGO PATIÑO VILLAREAL</t>
  </si>
  <si>
    <t>01/02/2012  20/03/2014</t>
  </si>
  <si>
    <t>15/02/2013 A LA FECHA</t>
  </si>
  <si>
    <t>SANDRA YANETH LEON BENAVIDEA</t>
  </si>
  <si>
    <t>LICENCIADA EN EDUCACION BASICA CON ENFASIS EN CIENCIAS NATULAES</t>
  </si>
  <si>
    <t xml:space="preserve">TATIANA STEFHANNI GOYES MUÑOZ </t>
  </si>
  <si>
    <t>2 MESES 20 DIAS</t>
  </si>
  <si>
    <t>9 MESES 27 DIAS</t>
  </si>
  <si>
    <t>15/02/2013  03/12/2014</t>
  </si>
  <si>
    <t>1/06/2008  03/ACTUALMENTE</t>
  </si>
  <si>
    <t xml:space="preserve">LAS EXPERIENCIAS QUE APORTA  PARA EL PERFIL DEL CARGO NO CUMPLEN </t>
  </si>
  <si>
    <t>NO ADJUNTAN JI EL ANEXO 8 NI  HOJAS DE VIIDA PAE¿RA PROFESIONAL DE APOYO PSICOSOCIAL</t>
  </si>
  <si>
    <t>9/09/2013  30/11/2014</t>
  </si>
  <si>
    <t>NO CUMPLE CON LA TOTALIDAD DE LA EXPERIENCIA REQUERIDA</t>
  </si>
  <si>
    <t>Se debe verificar si el proponente se encuentra en las excepciones de personeria juridica.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</si>
</sst>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 numFmtId="172" formatCode="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color rgb="FF000000"/>
      <name val="Arial"/>
      <family val="2"/>
    </font>
    <font>
      <sz val="9"/>
      <color theme="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32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wrapText="1"/>
    </xf>
    <xf numFmtId="0" fontId="14" fillId="0" borderId="1" xfId="0" applyFont="1" applyFill="1" applyBorder="1" applyAlignment="1">
      <alignment wrapText="1"/>
    </xf>
    <xf numFmtId="0" fontId="0" fillId="0" borderId="5" xfId="0" applyBorder="1" applyAlignment="1">
      <alignment horizontal="left" vertical="center"/>
    </xf>
    <xf numFmtId="49" fontId="14" fillId="11" borderId="1" xfId="0" applyNumberFormat="1"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 xfId="0" applyBorder="1" applyAlignment="1">
      <alignment horizontal="center" vertical="center"/>
    </xf>
    <xf numFmtId="165" fontId="29" fillId="8" borderId="26" xfId="1" applyFont="1" applyFill="1" applyBorder="1" applyAlignment="1">
      <alignment vertical="center"/>
    </xf>
    <xf numFmtId="165" fontId="29" fillId="8" borderId="0" xfId="0" applyNumberFormat="1" applyFont="1" applyFill="1" applyAlignment="1">
      <alignment vertical="center"/>
    </xf>
    <xf numFmtId="165" fontId="29" fillId="8" borderId="35" xfId="0" applyNumberFormat="1" applyFont="1" applyFill="1" applyBorder="1" applyAlignment="1">
      <alignment vertical="center"/>
    </xf>
    <xf numFmtId="165" fontId="29" fillId="8" borderId="0" xfId="0" applyNumberFormat="1" applyFont="1" applyFill="1" applyAlignment="1">
      <alignment horizontal="center" vertical="center"/>
    </xf>
    <xf numFmtId="9" fontId="29" fillId="8" borderId="35" xfId="0" applyNumberFormat="1" applyFont="1" applyFill="1" applyBorder="1" applyAlignment="1">
      <alignment horizontal="right" vertical="center"/>
    </xf>
    <xf numFmtId="0" fontId="29" fillId="7" borderId="41" xfId="0" applyFont="1" applyFill="1" applyBorder="1" applyAlignment="1">
      <alignment horizontal="center" vertical="center"/>
    </xf>
    <xf numFmtId="0" fontId="37" fillId="7" borderId="29" xfId="0" applyFont="1" applyFill="1" applyBorder="1" applyAlignment="1">
      <alignment vertical="center" wrapText="1"/>
    </xf>
    <xf numFmtId="2" fontId="11" fillId="0" borderId="0" xfId="0" applyNumberFormat="1" applyFont="1" applyFill="1" applyBorder="1" applyAlignment="1">
      <alignment horizontal="left" vertical="center" wrapText="1"/>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14" fontId="0" fillId="0" borderId="1" xfId="0" applyNumberFormat="1" applyBorder="1" applyAlignment="1"/>
    <xf numFmtId="0" fontId="0" fillId="0" borderId="0" xfId="0" applyBorder="1" applyAlignment="1">
      <alignment horizontal="center" vertical="center"/>
    </xf>
    <xf numFmtId="2" fontId="0" fillId="0" borderId="1" xfId="0" applyNumberFormat="1" applyBorder="1" applyAlignment="1">
      <alignment wrapText="1"/>
    </xf>
    <xf numFmtId="14" fontId="0" fillId="0" borderId="1" xfId="0" applyNumberFormat="1" applyFill="1" applyBorder="1" applyAlignment="1"/>
    <xf numFmtId="14" fontId="0" fillId="0" borderId="1" xfId="0" applyNumberFormat="1" applyFill="1"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2" fillId="0" borderId="0" xfId="0" applyFont="1" applyBorder="1"/>
    <xf numFmtId="17" fontId="0" fillId="0" borderId="1" xfId="0" applyNumberFormat="1" applyBorder="1" applyAlignment="1"/>
    <xf numFmtId="0" fontId="0" fillId="0" borderId="0" xfId="0" applyBorder="1" applyAlignment="1"/>
    <xf numFmtId="0" fontId="0" fillId="0" borderId="0" xfId="0" applyFill="1" applyBorder="1" applyAlignment="1"/>
    <xf numFmtId="0" fontId="2" fillId="0" borderId="0" xfId="0" applyFont="1" applyFill="1" applyBorder="1"/>
    <xf numFmtId="0" fontId="0" fillId="0" borderId="0" xfId="0" applyFill="1" applyBorder="1"/>
    <xf numFmtId="0" fontId="2" fillId="0" borderId="1" xfId="0" applyFont="1" applyBorder="1"/>
    <xf numFmtId="0" fontId="0" fillId="0" borderId="0" xfId="0" applyBorder="1"/>
    <xf numFmtId="0" fontId="0" fillId="0" borderId="12" xfId="0" applyBorder="1"/>
    <xf numFmtId="14" fontId="0" fillId="0" borderId="0" xfId="0" applyNumberFormat="1" applyBorder="1" applyAlignment="1"/>
    <xf numFmtId="0" fontId="0" fillId="3" borderId="1" xfId="0" applyNumberFormat="1" applyFill="1" applyBorder="1" applyAlignment="1">
      <alignment horizontal="right" vertical="center"/>
    </xf>
    <xf numFmtId="14" fontId="0" fillId="0" borderId="1" xfId="0" applyNumberFormat="1" applyBorder="1" applyAlignment="1"/>
    <xf numFmtId="0" fontId="0" fillId="0" borderId="12" xfId="0" applyBorder="1" applyAlignment="1"/>
    <xf numFmtId="0" fontId="0" fillId="0" borderId="12" xfId="0" applyFill="1" applyBorder="1" applyAlignment="1"/>
    <xf numFmtId="0" fontId="0" fillId="0" borderId="1" xfId="0" applyBorder="1" applyAlignment="1">
      <alignment vertical="top" wrapText="1"/>
    </xf>
    <xf numFmtId="0" fontId="0" fillId="0" borderId="1" xfId="0" applyBorder="1" applyAlignment="1">
      <alignment vertical="top"/>
    </xf>
    <xf numFmtId="14" fontId="0" fillId="0" borderId="1" xfId="0" applyNumberFormat="1" applyBorder="1" applyAlignment="1">
      <alignment vertical="top"/>
    </xf>
    <xf numFmtId="14" fontId="0" fillId="0" borderId="0" xfId="0" applyNumberFormat="1" applyAlignment="1">
      <alignment vertical="center"/>
    </xf>
    <xf numFmtId="14" fontId="0" fillId="0" borderId="0" xfId="0" applyNumberFormat="1" applyBorder="1" applyAlignment="1">
      <alignment vertical="top"/>
    </xf>
    <xf numFmtId="14" fontId="0" fillId="0" borderId="0" xfId="0" applyNumberFormat="1" applyBorder="1" applyAlignment="1"/>
    <xf numFmtId="0" fontId="0" fillId="0" borderId="12" xfId="0" applyFill="1" applyBorder="1" applyAlignment="1">
      <alignment wrapText="1"/>
    </xf>
    <xf numFmtId="0" fontId="0" fillId="0" borderId="12" xfId="0" applyBorder="1" applyAlignment="1">
      <alignment vertical="top" wrapText="1"/>
    </xf>
    <xf numFmtId="0" fontId="0" fillId="0" borderId="12" xfId="0" applyBorder="1" applyAlignment="1">
      <alignment vertical="top"/>
    </xf>
    <xf numFmtId="14" fontId="0" fillId="0" borderId="0" xfId="0" applyNumberFormat="1" applyAlignment="1">
      <alignment vertical="top"/>
    </xf>
    <xf numFmtId="0" fontId="0" fillId="0" borderId="0" xfId="0" applyAlignment="1"/>
    <xf numFmtId="0" fontId="0" fillId="0" borderId="1" xfId="0" applyBorder="1" applyAlignment="1">
      <alignment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1" xfId="0" applyBorder="1" applyAlignment="1">
      <alignment horizontal="center" vertical="center"/>
    </xf>
    <xf numFmtId="172" fontId="0" fillId="0" borderId="1" xfId="0" applyNumberFormat="1" applyBorder="1" applyAlignment="1">
      <alignment wrapText="1"/>
    </xf>
    <xf numFmtId="0" fontId="0" fillId="0" borderId="13" xfId="0" applyBorder="1"/>
    <xf numFmtId="0" fontId="0" fillId="0" borderId="13" xfId="0" applyBorder="1" applyAlignment="1"/>
    <xf numFmtId="14" fontId="0" fillId="0" borderId="13" xfId="0" applyNumberFormat="1" applyBorder="1" applyAlignment="1"/>
    <xf numFmtId="0" fontId="0" fillId="0" borderId="13" xfId="0" applyFill="1" applyBorder="1"/>
    <xf numFmtId="0" fontId="0" fillId="0" borderId="13" xfId="0" applyFill="1" applyBorder="1" applyAlignment="1">
      <alignment wrapText="1"/>
    </xf>
    <xf numFmtId="0" fontId="0" fillId="0" borderId="13" xfId="0" applyFill="1" applyBorder="1" applyAlignment="1"/>
    <xf numFmtId="0" fontId="0" fillId="0" borderId="13" xfId="0" applyBorder="1" applyAlignment="1">
      <alignment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8" fillId="0" borderId="5" xfId="0" applyFont="1" applyBorder="1" applyAlignment="1">
      <alignment horizontal="center"/>
    </xf>
    <xf numFmtId="0" fontId="38"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164" fontId="36" fillId="7" borderId="32" xfId="3" applyFont="1" applyFill="1" applyBorder="1" applyAlignment="1">
      <alignment horizontal="center" vertical="center" wrapText="1"/>
    </xf>
    <xf numFmtId="16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6" fillId="0" borderId="5" xfId="0" applyFont="1" applyBorder="1" applyAlignment="1">
      <alignment horizont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usernames" Target="revisions/userNames.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26" Type="http://schemas.openxmlformats.org/officeDocument/2006/relationships/revisionLog" Target="revisionLog26.xml"/><Relationship Id="rId21" Type="http://schemas.openxmlformats.org/officeDocument/2006/relationships/revisionLog" Target="revisionLog21.xml"/><Relationship Id="rId42" Type="http://schemas.openxmlformats.org/officeDocument/2006/relationships/revisionLog" Target="revisionLog42.xml"/><Relationship Id="rId47" Type="http://schemas.openxmlformats.org/officeDocument/2006/relationships/revisionLog" Target="revisionLog47.xml"/><Relationship Id="rId63" Type="http://schemas.openxmlformats.org/officeDocument/2006/relationships/revisionLog" Target="revisionLog63.xml"/><Relationship Id="rId68" Type="http://schemas.openxmlformats.org/officeDocument/2006/relationships/revisionLog" Target="revisionLog68.xml"/><Relationship Id="rId16" Type="http://schemas.openxmlformats.org/officeDocument/2006/relationships/revisionLog" Target="revisionLog16.xml"/><Relationship Id="rId11" Type="http://schemas.openxmlformats.org/officeDocument/2006/relationships/revisionLog" Target="revisionLog11.xml"/><Relationship Id="rId32" Type="http://schemas.openxmlformats.org/officeDocument/2006/relationships/revisionLog" Target="revisionLog32.xml"/><Relationship Id="rId37" Type="http://schemas.openxmlformats.org/officeDocument/2006/relationships/revisionLog" Target="revisionLog37.xml"/><Relationship Id="rId53" Type="http://schemas.openxmlformats.org/officeDocument/2006/relationships/revisionLog" Target="revisionLog53.xml"/><Relationship Id="rId58" Type="http://schemas.openxmlformats.org/officeDocument/2006/relationships/revisionLog" Target="revisionLog58.xml"/><Relationship Id="rId74" Type="http://schemas.openxmlformats.org/officeDocument/2006/relationships/revisionLog" Target="revisionLog74.xml"/><Relationship Id="rId79" Type="http://schemas.openxmlformats.org/officeDocument/2006/relationships/revisionLog" Target="revisionLog79.xml"/><Relationship Id="rId5" Type="http://schemas.openxmlformats.org/officeDocument/2006/relationships/revisionLog" Target="revisionLog5.xml"/><Relationship Id="rId61" Type="http://schemas.openxmlformats.org/officeDocument/2006/relationships/revisionLog" Target="revisionLog61.xml"/><Relationship Id="rId82" Type="http://schemas.openxmlformats.org/officeDocument/2006/relationships/revisionLog" Target="revisionLog82.xml"/><Relationship Id="rId19" Type="http://schemas.openxmlformats.org/officeDocument/2006/relationships/revisionLog" Target="revisionLog19.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 Id="rId35" Type="http://schemas.openxmlformats.org/officeDocument/2006/relationships/revisionLog" Target="revisionLog35.xml"/><Relationship Id="rId43" Type="http://schemas.openxmlformats.org/officeDocument/2006/relationships/revisionLog" Target="revisionLog43.xml"/><Relationship Id="rId48" Type="http://schemas.openxmlformats.org/officeDocument/2006/relationships/revisionLog" Target="revisionLog48.xml"/><Relationship Id="rId56" Type="http://schemas.openxmlformats.org/officeDocument/2006/relationships/revisionLog" Target="revisionLog56.xml"/><Relationship Id="rId64" Type="http://schemas.openxmlformats.org/officeDocument/2006/relationships/revisionLog" Target="revisionLog64.xml"/><Relationship Id="rId69" Type="http://schemas.openxmlformats.org/officeDocument/2006/relationships/revisionLog" Target="revisionLog69.xml"/><Relationship Id="rId77" Type="http://schemas.openxmlformats.org/officeDocument/2006/relationships/revisionLog" Target="revisionLog77.xml"/><Relationship Id="rId8" Type="http://schemas.openxmlformats.org/officeDocument/2006/relationships/revisionLog" Target="revisionLog8.xml"/><Relationship Id="rId51" Type="http://schemas.openxmlformats.org/officeDocument/2006/relationships/revisionLog" Target="revisionLog51.xml"/><Relationship Id="rId72" Type="http://schemas.openxmlformats.org/officeDocument/2006/relationships/revisionLog" Target="revisionLog72.xml"/><Relationship Id="rId80" Type="http://schemas.openxmlformats.org/officeDocument/2006/relationships/revisionLog" Target="revisionLog80.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 Id="rId67" Type="http://schemas.openxmlformats.org/officeDocument/2006/relationships/revisionLog" Target="revisionLog67.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62" Type="http://schemas.openxmlformats.org/officeDocument/2006/relationships/revisionLog" Target="revisionLog62.xml"/><Relationship Id="rId70" Type="http://schemas.openxmlformats.org/officeDocument/2006/relationships/revisionLog" Target="revisionLog70.xml"/><Relationship Id="rId75" Type="http://schemas.openxmlformats.org/officeDocument/2006/relationships/revisionLog" Target="revisionLog75.xml"/><Relationship Id="rId1" Type="http://schemas.openxmlformats.org/officeDocument/2006/relationships/revisionLog" Target="revisionLog1.xml"/><Relationship Id="rId6" Type="http://schemas.openxmlformats.org/officeDocument/2006/relationships/revisionLog" Target="revisionLog6.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 Id="rId10" Type="http://schemas.openxmlformats.org/officeDocument/2006/relationships/revisionLog" Target="revisionLog10.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65" Type="http://schemas.openxmlformats.org/officeDocument/2006/relationships/revisionLog" Target="revisionLog65.xml"/><Relationship Id="rId73" Type="http://schemas.openxmlformats.org/officeDocument/2006/relationships/revisionLog" Target="revisionLog73.xml"/><Relationship Id="rId78" Type="http://schemas.openxmlformats.org/officeDocument/2006/relationships/revisionLog" Target="revisionLog78.xml"/><Relationship Id="rId81" Type="http://schemas.openxmlformats.org/officeDocument/2006/relationships/revisionLog" Target="revisionLog81.xml"/><Relationship Id="rId4" Type="http://schemas.openxmlformats.org/officeDocument/2006/relationships/revisionLog" Target="revisionLog4.xml"/><Relationship Id="rId9" Type="http://schemas.openxmlformats.org/officeDocument/2006/relationships/revisionLog" Target="revisionLog9.xml"/><Relationship Id="rId13" Type="http://schemas.openxmlformats.org/officeDocument/2006/relationships/revisionLog" Target="revisionLog13.xml"/><Relationship Id="rId18" Type="http://schemas.openxmlformats.org/officeDocument/2006/relationships/revisionLog" Target="revisionLog18.xml"/><Relationship Id="rId39" Type="http://schemas.openxmlformats.org/officeDocument/2006/relationships/revisionLog" Target="revisionLog39.xml"/><Relationship Id="rId34" Type="http://schemas.openxmlformats.org/officeDocument/2006/relationships/revisionLog" Target="revisionLog34.xml"/><Relationship Id="rId50" Type="http://schemas.openxmlformats.org/officeDocument/2006/relationships/revisionLog" Target="revisionLog50.xml"/><Relationship Id="rId55" Type="http://schemas.openxmlformats.org/officeDocument/2006/relationships/revisionLog" Target="revisionLog55.xml"/><Relationship Id="rId76" Type="http://schemas.openxmlformats.org/officeDocument/2006/relationships/revisionLog" Target="revisionLog76.xml"/><Relationship Id="rId7" Type="http://schemas.openxmlformats.org/officeDocument/2006/relationships/revisionLog" Target="revisionLog7.xml"/><Relationship Id="rId71" Type="http://schemas.openxmlformats.org/officeDocument/2006/relationships/revisionLog" Target="revisionLog71.xml"/><Relationship Id="rId2" Type="http://schemas.openxmlformats.org/officeDocument/2006/relationships/revisionLog" Target="revisionLog2.xml"/><Relationship Id="rId29" Type="http://schemas.openxmlformats.org/officeDocument/2006/relationships/revisionLog" Target="revisionLog29.xml"/><Relationship Id="rId24" Type="http://schemas.openxmlformats.org/officeDocument/2006/relationships/revisionLog" Target="revisionLog24.xml"/><Relationship Id="rId40" Type="http://schemas.openxmlformats.org/officeDocument/2006/relationships/revisionLog" Target="revisionLog40.xml"/><Relationship Id="rId45" Type="http://schemas.openxmlformats.org/officeDocument/2006/relationships/revisionLog" Target="revisionLog45.xml"/><Relationship Id="rId66" Type="http://schemas.openxmlformats.org/officeDocument/2006/relationships/revisionLog" Target="revisionLog6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E894C36-39A0-481C-B979-B698A048FD37}" diskRevisions="1" revisionId="5877" version="80">
  <header guid="{1A36D1AC-A046-4E0F-B386-DA04A5FAFB5B}" dateTime="2014-12-02T17:24:43" maxSheetId="10" userName="Liliana Patricia Ortega Acosta" r:id="rId1">
    <sheetIdMap count="9">
      <sheetId val="1"/>
      <sheetId val="2"/>
      <sheetId val="3"/>
      <sheetId val="4"/>
      <sheetId val="5"/>
      <sheetId val="6"/>
      <sheetId val="7"/>
      <sheetId val="8"/>
      <sheetId val="9"/>
    </sheetIdMap>
  </header>
  <header guid="{282C2181-07DA-49F9-A2B8-514BB2FFE846}" dateTime="2014-12-02T17:28:26" maxSheetId="10" userName="Liliana Patricia Ortega Acosta" r:id="rId2" minRId="1" maxRId="13">
    <sheetIdMap count="9">
      <sheetId val="1"/>
      <sheetId val="2"/>
      <sheetId val="3"/>
      <sheetId val="4"/>
      <sheetId val="5"/>
      <sheetId val="6"/>
      <sheetId val="7"/>
      <sheetId val="8"/>
      <sheetId val="9"/>
    </sheetIdMap>
  </header>
  <header guid="{13C1BAAB-F96E-4070-BA91-742563FBE8EA}" dateTime="2014-12-02T17:29:59" maxSheetId="10" userName="Liliana Patricia Ortega Acosta" r:id="rId3" minRId="14" maxRId="16">
    <sheetIdMap count="9">
      <sheetId val="1"/>
      <sheetId val="2"/>
      <sheetId val="3"/>
      <sheetId val="4"/>
      <sheetId val="5"/>
      <sheetId val="6"/>
      <sheetId val="7"/>
      <sheetId val="8"/>
      <sheetId val="9"/>
    </sheetIdMap>
  </header>
  <header guid="{77C7FBA3-97DF-4B31-98C1-50808F38E055}" dateTime="2014-12-02T17:34:42" maxSheetId="10" userName="Liliana Patricia Ortega Acosta" r:id="rId4" minRId="17">
    <sheetIdMap count="9">
      <sheetId val="1"/>
      <sheetId val="2"/>
      <sheetId val="3"/>
      <sheetId val="4"/>
      <sheetId val="5"/>
      <sheetId val="6"/>
      <sheetId val="7"/>
      <sheetId val="8"/>
      <sheetId val="9"/>
    </sheetIdMap>
  </header>
  <header guid="{7C0C4F6A-9FB2-428E-BD31-94F19AC2E872}" dateTime="2014-12-02T17:52:38" maxSheetId="10" userName="Diana Catalina Mora Gomez" r:id="rId5" minRId="18" maxRId="82">
    <sheetIdMap count="9">
      <sheetId val="1"/>
      <sheetId val="2"/>
      <sheetId val="3"/>
      <sheetId val="4"/>
      <sheetId val="5"/>
      <sheetId val="6"/>
      <sheetId val="7"/>
      <sheetId val="8"/>
      <sheetId val="9"/>
    </sheetIdMap>
  </header>
  <header guid="{02AF3567-5C0F-4BCC-9E9E-E745374827BD}" dateTime="2014-12-02T17:56:34" maxSheetId="10" userName="Diana Catalina Mora Gomez" r:id="rId6" minRId="90" maxRId="100">
    <sheetIdMap count="9">
      <sheetId val="1"/>
      <sheetId val="2"/>
      <sheetId val="3"/>
      <sheetId val="4"/>
      <sheetId val="5"/>
      <sheetId val="6"/>
      <sheetId val="7"/>
      <sheetId val="8"/>
      <sheetId val="9"/>
    </sheetIdMap>
  </header>
  <header guid="{C92A18EA-D394-4166-8E60-A898BD682CE4}" dateTime="2014-12-02T18:01:20" maxSheetId="10" userName="Diana Catalina Mora Gomez" r:id="rId7" minRId="101" maxRId="114">
    <sheetIdMap count="9">
      <sheetId val="1"/>
      <sheetId val="2"/>
      <sheetId val="3"/>
      <sheetId val="4"/>
      <sheetId val="5"/>
      <sheetId val="6"/>
      <sheetId val="7"/>
      <sheetId val="8"/>
      <sheetId val="9"/>
    </sheetIdMap>
  </header>
  <header guid="{E1021BCB-6FA6-4556-BD83-838CCB30D40D}" dateTime="2014-12-02T18:07:24" maxSheetId="10" userName="Diana Catalina Mora Gomez" r:id="rId8" minRId="122" maxRId="131">
    <sheetIdMap count="9">
      <sheetId val="1"/>
      <sheetId val="2"/>
      <sheetId val="3"/>
      <sheetId val="4"/>
      <sheetId val="5"/>
      <sheetId val="6"/>
      <sheetId val="7"/>
      <sheetId val="8"/>
      <sheetId val="9"/>
    </sheetIdMap>
  </header>
  <header guid="{F7FCBECB-5EF5-4290-8C33-9DDDC3477D3A}" dateTime="2014-12-02T18:31:23" maxSheetId="10" userName="Diana Catalina Mora Gomez" r:id="rId9" minRId="139" maxRId="224">
    <sheetIdMap count="9">
      <sheetId val="1"/>
      <sheetId val="2"/>
      <sheetId val="3"/>
      <sheetId val="4"/>
      <sheetId val="5"/>
      <sheetId val="6"/>
      <sheetId val="7"/>
      <sheetId val="8"/>
      <sheetId val="9"/>
    </sheetIdMap>
  </header>
  <header guid="{B3D06D9D-DBB9-43A9-907A-2BE79B7297BB}" dateTime="2014-12-02T18:35:59" maxSheetId="10" userName="Diana Catalina Mora Gomez" r:id="rId10" minRId="232" maxRId="253">
    <sheetIdMap count="9">
      <sheetId val="1"/>
      <sheetId val="2"/>
      <sheetId val="3"/>
      <sheetId val="4"/>
      <sheetId val="5"/>
      <sheetId val="6"/>
      <sheetId val="7"/>
      <sheetId val="8"/>
      <sheetId val="9"/>
    </sheetIdMap>
  </header>
  <header guid="{88563B5C-748D-4B81-9B9B-5D54AD473FA4}" dateTime="2014-12-02T18:52:07" maxSheetId="10" userName="Diana Catalina Mora Gomez" r:id="rId11" minRId="261" maxRId="467">
    <sheetIdMap count="9">
      <sheetId val="1"/>
      <sheetId val="2"/>
      <sheetId val="3"/>
      <sheetId val="4"/>
      <sheetId val="5"/>
      <sheetId val="6"/>
      <sheetId val="7"/>
      <sheetId val="8"/>
      <sheetId val="9"/>
    </sheetIdMap>
  </header>
  <header guid="{8D50B2A7-352F-4118-9A1E-6F67213086BD}" dateTime="2014-12-02T19:33:12" maxSheetId="10" userName="Diana Catalina Mora Gomez" r:id="rId12" minRId="475" maxRId="766">
    <sheetIdMap count="9">
      <sheetId val="1"/>
      <sheetId val="2"/>
      <sheetId val="3"/>
      <sheetId val="4"/>
      <sheetId val="5"/>
      <sheetId val="6"/>
      <sheetId val="7"/>
      <sheetId val="8"/>
      <sheetId val="9"/>
    </sheetIdMap>
  </header>
  <header guid="{7C496D37-4CA5-4781-81CC-EB22B158BCA7}" dateTime="2014-12-03T08:16:07" maxSheetId="10" userName="Diana Catalina Mora Gomez" r:id="rId13" minRId="774" maxRId="1339">
    <sheetIdMap count="9">
      <sheetId val="1"/>
      <sheetId val="2"/>
      <sheetId val="3"/>
      <sheetId val="4"/>
      <sheetId val="5"/>
      <sheetId val="6"/>
      <sheetId val="7"/>
      <sheetId val="8"/>
      <sheetId val="9"/>
    </sheetIdMap>
  </header>
  <header guid="{C7877454-BC4B-474E-8DB9-AD75F1D342AF}" dateTime="2014-12-03T15:37:03" maxSheetId="10" userName="Liliana Patricia Ortega Acosta" r:id="rId14" minRId="1340" maxRId="1341">
    <sheetIdMap count="9">
      <sheetId val="1"/>
      <sheetId val="2"/>
      <sheetId val="3"/>
      <sheetId val="4"/>
      <sheetId val="5"/>
      <sheetId val="6"/>
      <sheetId val="7"/>
      <sheetId val="8"/>
      <sheetId val="9"/>
    </sheetIdMap>
  </header>
  <header guid="{68F4AB1B-3BCD-4E86-9BAF-E0C09AB8817F}" dateTime="2014-12-03T16:39:28" maxSheetId="10" userName="Administrador" r:id="rId15" minRId="1349" maxRId="1402">
    <sheetIdMap count="9">
      <sheetId val="1"/>
      <sheetId val="2"/>
      <sheetId val="3"/>
      <sheetId val="4"/>
      <sheetId val="5"/>
      <sheetId val="6"/>
      <sheetId val="7"/>
      <sheetId val="8"/>
      <sheetId val="9"/>
    </sheetIdMap>
  </header>
  <header guid="{BDC85A56-EBF3-495F-8DE7-36A2A592A6D5}" dateTime="2014-12-03T16:51:09" maxSheetId="10" userName="Administrador" r:id="rId16" minRId="1410" maxRId="1538">
    <sheetIdMap count="9">
      <sheetId val="1"/>
      <sheetId val="2"/>
      <sheetId val="3"/>
      <sheetId val="4"/>
      <sheetId val="5"/>
      <sheetId val="6"/>
      <sheetId val="7"/>
      <sheetId val="8"/>
      <sheetId val="9"/>
    </sheetIdMap>
  </header>
  <header guid="{1A6C1F6C-0F63-49FA-8ACA-344E45AAE38C}" dateTime="2014-12-03T17:10:06" maxSheetId="10" userName="Administrador" r:id="rId17" minRId="1546" maxRId="1738">
    <sheetIdMap count="9">
      <sheetId val="1"/>
      <sheetId val="2"/>
      <sheetId val="3"/>
      <sheetId val="4"/>
      <sheetId val="5"/>
      <sheetId val="6"/>
      <sheetId val="7"/>
      <sheetId val="8"/>
      <sheetId val="9"/>
    </sheetIdMap>
  </header>
  <header guid="{B1F20456-3D3A-4D5A-940C-94C8722E344A}" dateTime="2014-12-03T17:51:30" maxSheetId="10" userName="Administrador" r:id="rId18" minRId="1739" maxRId="2286">
    <sheetIdMap count="9">
      <sheetId val="1"/>
      <sheetId val="2"/>
      <sheetId val="3"/>
      <sheetId val="4"/>
      <sheetId val="5"/>
      <sheetId val="6"/>
      <sheetId val="7"/>
      <sheetId val="8"/>
      <sheetId val="9"/>
    </sheetIdMap>
  </header>
  <header guid="{3D44B87C-6F5F-40BD-854F-5DC459017D1F}" dateTime="2014-12-03T17:57:34" maxSheetId="10" userName="Administrador" r:id="rId19" minRId="2287" maxRId="2309">
    <sheetIdMap count="9">
      <sheetId val="1"/>
      <sheetId val="2"/>
      <sheetId val="3"/>
      <sheetId val="4"/>
      <sheetId val="5"/>
      <sheetId val="6"/>
      <sheetId val="7"/>
      <sheetId val="8"/>
      <sheetId val="9"/>
    </sheetIdMap>
  </header>
  <header guid="{423DC148-CE3E-4645-8A93-DE98F8D61D9E}" dateTime="2014-12-03T18:55:18" maxSheetId="10" userName="Administrador" r:id="rId20" minRId="2317" maxRId="2669">
    <sheetIdMap count="9">
      <sheetId val="1"/>
      <sheetId val="2"/>
      <sheetId val="3"/>
      <sheetId val="4"/>
      <sheetId val="5"/>
      <sheetId val="6"/>
      <sheetId val="7"/>
      <sheetId val="8"/>
      <sheetId val="9"/>
    </sheetIdMap>
  </header>
  <header guid="{8AC61007-7554-438B-AAD9-AD9844E9DFF9}" dateTime="2014-12-03T19:23:22" maxSheetId="10" userName="Administrador" r:id="rId21" minRId="2670" maxRId="2815">
    <sheetIdMap count="9">
      <sheetId val="1"/>
      <sheetId val="2"/>
      <sheetId val="3"/>
      <sheetId val="4"/>
      <sheetId val="5"/>
      <sheetId val="6"/>
      <sheetId val="7"/>
      <sheetId val="8"/>
      <sheetId val="9"/>
    </sheetIdMap>
  </header>
  <header guid="{8998CB8F-44FB-4AB5-9DA5-185522E0D94C}" dateTime="2014-12-03T19:35:01" maxSheetId="10" userName="Liliana Patricia Ortega Acosta" r:id="rId22">
    <sheetIdMap count="9">
      <sheetId val="1"/>
      <sheetId val="2"/>
      <sheetId val="3"/>
      <sheetId val="4"/>
      <sheetId val="5"/>
      <sheetId val="6"/>
      <sheetId val="7"/>
      <sheetId val="8"/>
      <sheetId val="9"/>
    </sheetIdMap>
  </header>
  <header guid="{0011CCFE-39DB-447E-844E-76DBA1E0FADD}" dateTime="2014-12-03T19:40:49" maxSheetId="10" userName="Administrador" r:id="rId23" minRId="2823" maxRId="3021">
    <sheetIdMap count="9">
      <sheetId val="1"/>
      <sheetId val="2"/>
      <sheetId val="3"/>
      <sheetId val="4"/>
      <sheetId val="5"/>
      <sheetId val="6"/>
      <sheetId val="7"/>
      <sheetId val="8"/>
      <sheetId val="9"/>
    </sheetIdMap>
  </header>
  <header guid="{9F0D4FD2-D12A-4A18-9875-5B733E93B73A}" dateTime="2014-12-03T19:42:24" maxSheetId="10" userName="Administrador" r:id="rId24" minRId="3022">
    <sheetIdMap count="9">
      <sheetId val="1"/>
      <sheetId val="2"/>
      <sheetId val="3"/>
      <sheetId val="4"/>
      <sheetId val="5"/>
      <sheetId val="6"/>
      <sheetId val="7"/>
      <sheetId val="8"/>
      <sheetId val="9"/>
    </sheetIdMap>
  </header>
  <header guid="{AD5D53E7-8DDB-451A-BD33-CBF4DB4ECA72}" dateTime="2014-12-03T20:30:07" maxSheetId="10" userName="Administrador" r:id="rId25" minRId="3023" maxRId="3232">
    <sheetIdMap count="9">
      <sheetId val="1"/>
      <sheetId val="2"/>
      <sheetId val="3"/>
      <sheetId val="4"/>
      <sheetId val="5"/>
      <sheetId val="6"/>
      <sheetId val="7"/>
      <sheetId val="8"/>
      <sheetId val="9"/>
    </sheetIdMap>
  </header>
  <header guid="{B44C6F1B-DA43-419F-9064-EC4BC9E23753}" dateTime="2014-12-03T20:37:40" maxSheetId="10" userName="Administrador" r:id="rId26" minRId="3233" maxRId="3281">
    <sheetIdMap count="9">
      <sheetId val="1"/>
      <sheetId val="2"/>
      <sheetId val="3"/>
      <sheetId val="4"/>
      <sheetId val="5"/>
      <sheetId val="6"/>
      <sheetId val="7"/>
      <sheetId val="8"/>
      <sheetId val="9"/>
    </sheetIdMap>
  </header>
  <header guid="{F7C3DD76-B53A-4456-9AF8-F5445557671A}" dateTime="2014-12-03T20:44:15" maxSheetId="10" userName="Administrador" r:id="rId27" minRId="3282" maxRId="3333">
    <sheetIdMap count="9">
      <sheetId val="1"/>
      <sheetId val="2"/>
      <sheetId val="3"/>
      <sheetId val="4"/>
      <sheetId val="5"/>
      <sheetId val="6"/>
      <sheetId val="7"/>
      <sheetId val="8"/>
      <sheetId val="9"/>
    </sheetIdMap>
  </header>
  <header guid="{19C0CB36-5CB3-44FD-9787-8027413D63E0}" dateTime="2014-12-04T08:58:02" maxSheetId="10" userName="Administrador" r:id="rId28" minRId="3334" maxRId="3389">
    <sheetIdMap count="9">
      <sheetId val="1"/>
      <sheetId val="2"/>
      <sheetId val="3"/>
      <sheetId val="4"/>
      <sheetId val="5"/>
      <sheetId val="6"/>
      <sheetId val="7"/>
      <sheetId val="8"/>
      <sheetId val="9"/>
    </sheetIdMap>
  </header>
  <header guid="{6B1EC7F3-D2A5-4297-BA58-C7BC09E9F1E8}" dateTime="2014-12-04T09:42:50" maxSheetId="10" userName="Administrador" r:id="rId29" minRId="3397" maxRId="3512">
    <sheetIdMap count="9">
      <sheetId val="1"/>
      <sheetId val="2"/>
      <sheetId val="3"/>
      <sheetId val="4"/>
      <sheetId val="5"/>
      <sheetId val="6"/>
      <sheetId val="7"/>
      <sheetId val="8"/>
      <sheetId val="9"/>
    </sheetIdMap>
  </header>
  <header guid="{50CC9C9D-620A-4114-A1E0-68F3F76C6501}" dateTime="2014-12-04T10:05:13" maxSheetId="10" userName="Administrador" r:id="rId30" minRId="3513" maxRId="3539">
    <sheetIdMap count="9">
      <sheetId val="1"/>
      <sheetId val="2"/>
      <sheetId val="3"/>
      <sheetId val="4"/>
      <sheetId val="5"/>
      <sheetId val="6"/>
      <sheetId val="7"/>
      <sheetId val="8"/>
      <sheetId val="9"/>
    </sheetIdMap>
  </header>
  <header guid="{BED084C1-6D06-403E-B2DE-E9264750FAD3}" dateTime="2014-12-04T10:10:40" maxSheetId="10" userName="Fredy Eduardo Arcos Realpe" r:id="rId31" minRId="3547" maxRId="3681">
    <sheetIdMap count="9">
      <sheetId val="1"/>
      <sheetId val="2"/>
      <sheetId val="3"/>
      <sheetId val="4"/>
      <sheetId val="5"/>
      <sheetId val="6"/>
      <sheetId val="7"/>
      <sheetId val="8"/>
      <sheetId val="9"/>
    </sheetIdMap>
  </header>
  <header guid="{1985F180-8F5C-4809-A37B-7423E2119176}" dateTime="2014-12-04T10:18:21" maxSheetId="10" userName="Fredy Eduardo Arcos Realpe" r:id="rId32" minRId="3689" maxRId="3727">
    <sheetIdMap count="9">
      <sheetId val="1"/>
      <sheetId val="2"/>
      <sheetId val="3"/>
      <sheetId val="4"/>
      <sheetId val="5"/>
      <sheetId val="6"/>
      <sheetId val="7"/>
      <sheetId val="8"/>
      <sheetId val="9"/>
    </sheetIdMap>
  </header>
  <header guid="{D2ABF354-A823-4930-AB69-30154CFB3EAF}" dateTime="2014-12-04T10:32:58" maxSheetId="10" userName="Fredy Eduardo Arcos Realpe" r:id="rId33" minRId="3728" maxRId="3771">
    <sheetIdMap count="9">
      <sheetId val="1"/>
      <sheetId val="2"/>
      <sheetId val="3"/>
      <sheetId val="4"/>
      <sheetId val="5"/>
      <sheetId val="6"/>
      <sheetId val="7"/>
      <sheetId val="8"/>
      <sheetId val="9"/>
    </sheetIdMap>
  </header>
  <header guid="{F187ACCF-DE36-47F3-BFC5-19590CDA86A2}" dateTime="2014-12-04T10:36:26" maxSheetId="10" userName="Fredy Eduardo Arcos Realpe" r:id="rId34" minRId="3772">
    <sheetIdMap count="9">
      <sheetId val="1"/>
      <sheetId val="2"/>
      <sheetId val="3"/>
      <sheetId val="4"/>
      <sheetId val="5"/>
      <sheetId val="6"/>
      <sheetId val="7"/>
      <sheetId val="8"/>
      <sheetId val="9"/>
    </sheetIdMap>
  </header>
  <header guid="{FC09F669-55F2-4287-9024-878207528A62}" dateTime="2014-12-04T11:17:45" maxSheetId="10" userName="Fredy Eduardo Arcos Realpe" r:id="rId35" minRId="3773" maxRId="4038">
    <sheetIdMap count="9">
      <sheetId val="1"/>
      <sheetId val="2"/>
      <sheetId val="3"/>
      <sheetId val="4"/>
      <sheetId val="5"/>
      <sheetId val="6"/>
      <sheetId val="7"/>
      <sheetId val="8"/>
      <sheetId val="9"/>
    </sheetIdMap>
  </header>
  <header guid="{56F9925A-9B92-44CE-864C-CBDB37737C32}" dateTime="2014-12-04T11:19:27" maxSheetId="10" userName="Fredy Eduardo Arcos Realpe" r:id="rId36" minRId="4039" maxRId="4059">
    <sheetIdMap count="9">
      <sheetId val="1"/>
      <sheetId val="2"/>
      <sheetId val="3"/>
      <sheetId val="4"/>
      <sheetId val="5"/>
      <sheetId val="6"/>
      <sheetId val="7"/>
      <sheetId val="8"/>
      <sheetId val="9"/>
    </sheetIdMap>
  </header>
  <header guid="{098EC299-AC8B-4582-BF81-14A1FC9D925C}" dateTime="2014-12-04T11:34:26" maxSheetId="10" userName="Fredy Eduardo Arcos Realpe" r:id="rId37" minRId="4060" maxRId="4222">
    <sheetIdMap count="9">
      <sheetId val="1"/>
      <sheetId val="2"/>
      <sheetId val="3"/>
      <sheetId val="4"/>
      <sheetId val="5"/>
      <sheetId val="6"/>
      <sheetId val="7"/>
      <sheetId val="8"/>
      <sheetId val="9"/>
    </sheetIdMap>
  </header>
  <header guid="{B6A64BAF-70B2-4945-B53E-8CBC85A61A10}" dateTime="2014-12-04T11:41:09" maxSheetId="10" userName="Fredy Eduardo Arcos Realpe" r:id="rId38" minRId="4230" maxRId="4248">
    <sheetIdMap count="9">
      <sheetId val="1"/>
      <sheetId val="2"/>
      <sheetId val="3"/>
      <sheetId val="4"/>
      <sheetId val="5"/>
      <sheetId val="6"/>
      <sheetId val="7"/>
      <sheetId val="8"/>
      <sheetId val="9"/>
    </sheetIdMap>
  </header>
  <header guid="{59C48AEC-4CE7-4B06-8574-12227AB0CAC7}" dateTime="2014-12-04T11:50:39" maxSheetId="10" userName="Diana Catalina Mora Gomez" r:id="rId39" minRId="4256" maxRId="4273">
    <sheetIdMap count="9">
      <sheetId val="1"/>
      <sheetId val="2"/>
      <sheetId val="3"/>
      <sheetId val="4"/>
      <sheetId val="5"/>
      <sheetId val="6"/>
      <sheetId val="7"/>
      <sheetId val="8"/>
      <sheetId val="9"/>
    </sheetIdMap>
  </header>
  <header guid="{781FFFF9-04A1-4954-817A-8C0DE6B80C51}" dateTime="2014-12-04T11:53:26" maxSheetId="10" userName="Fredy Eduardo Arcos Realpe" r:id="rId40" minRId="4274" maxRId="4339">
    <sheetIdMap count="9">
      <sheetId val="1"/>
      <sheetId val="2"/>
      <sheetId val="3"/>
      <sheetId val="4"/>
      <sheetId val="5"/>
      <sheetId val="6"/>
      <sheetId val="7"/>
      <sheetId val="8"/>
      <sheetId val="9"/>
    </sheetIdMap>
  </header>
  <header guid="{7B389B4C-7E5D-482D-824D-B5D72633785D}" dateTime="2014-12-04T12:01:27" maxSheetId="10" userName="Fredy Eduardo Arcos Realpe" r:id="rId41" minRId="4340" maxRId="4395">
    <sheetIdMap count="9">
      <sheetId val="1"/>
      <sheetId val="2"/>
      <sheetId val="3"/>
      <sheetId val="4"/>
      <sheetId val="5"/>
      <sheetId val="6"/>
      <sheetId val="7"/>
      <sheetId val="8"/>
      <sheetId val="9"/>
    </sheetIdMap>
  </header>
  <header guid="{B39E79EC-926F-45CD-BE6E-5C6FC2549B90}" dateTime="2014-12-04T12:06:52" maxSheetId="10" userName="Fredy Eduardo Arcos Realpe" r:id="rId42" minRId="4403" maxRId="4483">
    <sheetIdMap count="9">
      <sheetId val="1"/>
      <sheetId val="2"/>
      <sheetId val="3"/>
      <sheetId val="4"/>
      <sheetId val="5"/>
      <sheetId val="6"/>
      <sheetId val="7"/>
      <sheetId val="8"/>
      <sheetId val="9"/>
    </sheetIdMap>
  </header>
  <header guid="{98E639F0-A95E-4EDA-9EEA-CD17E29A4A13}" dateTime="2014-12-04T12:10:13" maxSheetId="10" userName="Diana Catalina Mora Gomez" r:id="rId43" minRId="4484" maxRId="4498">
    <sheetIdMap count="9">
      <sheetId val="1"/>
      <sheetId val="2"/>
      <sheetId val="3"/>
      <sheetId val="4"/>
      <sheetId val="5"/>
      <sheetId val="6"/>
      <sheetId val="7"/>
      <sheetId val="8"/>
      <sheetId val="9"/>
    </sheetIdMap>
  </header>
  <header guid="{390BCDB6-7252-472C-BB02-0CC50052F25E}" dateTime="2014-12-04T12:14:10" maxSheetId="10" userName="Diana Catalina Mora Gomez" r:id="rId44" minRId="4499" maxRId="4502">
    <sheetIdMap count="9">
      <sheetId val="1"/>
      <sheetId val="2"/>
      <sheetId val="3"/>
      <sheetId val="4"/>
      <sheetId val="5"/>
      <sheetId val="6"/>
      <sheetId val="7"/>
      <sheetId val="8"/>
      <sheetId val="9"/>
    </sheetIdMap>
  </header>
  <header guid="{7B43E888-6B38-47CB-A11F-1019DBA806EA}" dateTime="2014-12-04T12:20:01" maxSheetId="10" userName="Diana Catalina Mora Gomez" r:id="rId45" minRId="4503" maxRId="4702">
    <sheetIdMap count="9">
      <sheetId val="1"/>
      <sheetId val="2"/>
      <sheetId val="3"/>
      <sheetId val="4"/>
      <sheetId val="5"/>
      <sheetId val="6"/>
      <sheetId val="7"/>
      <sheetId val="8"/>
      <sheetId val="9"/>
    </sheetIdMap>
  </header>
  <header guid="{F53EC455-7415-40DB-8E01-544221246111}" dateTime="2014-12-04T12:23:22" maxSheetId="10" userName="Fredy Eduardo Arcos Realpe" r:id="rId46" minRId="4710" maxRId="4856">
    <sheetIdMap count="9">
      <sheetId val="1"/>
      <sheetId val="2"/>
      <sheetId val="3"/>
      <sheetId val="4"/>
      <sheetId val="5"/>
      <sheetId val="6"/>
      <sheetId val="7"/>
      <sheetId val="8"/>
      <sheetId val="9"/>
    </sheetIdMap>
  </header>
  <header guid="{024A0BC5-6859-414A-8683-080A02DC6732}" dateTime="2014-12-04T12:24:09" maxSheetId="10" userName="Diana Catalina Mora Gomez" r:id="rId47" minRId="4857" maxRId="4864">
    <sheetIdMap count="9">
      <sheetId val="1"/>
      <sheetId val="2"/>
      <sheetId val="3"/>
      <sheetId val="4"/>
      <sheetId val="5"/>
      <sheetId val="6"/>
      <sheetId val="7"/>
      <sheetId val="8"/>
      <sheetId val="9"/>
    </sheetIdMap>
  </header>
  <header guid="{8EF7BD79-36B4-4DD8-9FD2-D445949CA9BC}" dateTime="2014-12-04T12:26:06" maxSheetId="10" userName="Diana Catalina Mora Gomez" r:id="rId48" minRId="4872" maxRId="4875">
    <sheetIdMap count="9">
      <sheetId val="1"/>
      <sheetId val="2"/>
      <sheetId val="3"/>
      <sheetId val="4"/>
      <sheetId val="5"/>
      <sheetId val="6"/>
      <sheetId val="7"/>
      <sheetId val="8"/>
      <sheetId val="9"/>
    </sheetIdMap>
  </header>
  <header guid="{EE9DC8AD-E39B-4061-BEA8-AC393FF26D93}" dateTime="2014-12-04T12:27:26" maxSheetId="10" userName="Fredy Eduardo Arcos Realpe" r:id="rId49" minRId="4876" maxRId="4911">
    <sheetIdMap count="9">
      <sheetId val="1"/>
      <sheetId val="2"/>
      <sheetId val="3"/>
      <sheetId val="4"/>
      <sheetId val="5"/>
      <sheetId val="6"/>
      <sheetId val="7"/>
      <sheetId val="8"/>
      <sheetId val="9"/>
    </sheetIdMap>
  </header>
  <header guid="{36FF72F2-2E4C-49D6-9C49-1C606B6012DD}" dateTime="2014-12-04T12:31:35" maxSheetId="10" userName="Fredy Eduardo Arcos Realpe" r:id="rId50" minRId="4912" maxRId="5005">
    <sheetIdMap count="9">
      <sheetId val="1"/>
      <sheetId val="2"/>
      <sheetId val="3"/>
      <sheetId val="4"/>
      <sheetId val="5"/>
      <sheetId val="6"/>
      <sheetId val="7"/>
      <sheetId val="8"/>
      <sheetId val="9"/>
    </sheetIdMap>
  </header>
  <header guid="{FDA65CFC-3E35-45A6-A305-BD9C60E2148F}" dateTime="2014-12-04T12:33:21" maxSheetId="10" userName="Fredy Eduardo Arcos Realpe" r:id="rId51" minRId="5006" maxRId="5018">
    <sheetIdMap count="9">
      <sheetId val="1"/>
      <sheetId val="2"/>
      <sheetId val="3"/>
      <sheetId val="4"/>
      <sheetId val="5"/>
      <sheetId val="6"/>
      <sheetId val="7"/>
      <sheetId val="8"/>
      <sheetId val="9"/>
    </sheetIdMap>
  </header>
  <header guid="{E635409F-E125-49C6-A782-9D33F85A5AF4}" dateTime="2014-12-04T12:34:31" maxSheetId="10" userName="Diana Catalina Mora Gomez" r:id="rId52" minRId="5019" maxRId="5026">
    <sheetIdMap count="9">
      <sheetId val="1"/>
      <sheetId val="2"/>
      <sheetId val="3"/>
      <sheetId val="4"/>
      <sheetId val="5"/>
      <sheetId val="6"/>
      <sheetId val="7"/>
      <sheetId val="8"/>
      <sheetId val="9"/>
    </sheetIdMap>
  </header>
  <header guid="{32C33299-9A5F-4104-86EC-CDCC56C95807}" dateTime="2014-12-04T12:35:53" maxSheetId="10" userName="Diana Catalina Mora Gomez" r:id="rId53" minRId="5034" maxRId="5037">
    <sheetIdMap count="9">
      <sheetId val="1"/>
      <sheetId val="2"/>
      <sheetId val="3"/>
      <sheetId val="4"/>
      <sheetId val="5"/>
      <sheetId val="6"/>
      <sheetId val="7"/>
      <sheetId val="8"/>
      <sheetId val="9"/>
    </sheetIdMap>
  </header>
  <header guid="{DEEA99CE-BAB3-4BB4-A975-B404735B5642}" dateTime="2014-12-04T12:36:19" maxSheetId="10" userName="Fredy Eduardo Arcos Realpe" r:id="rId54" minRId="5038" maxRId="5054">
    <sheetIdMap count="9">
      <sheetId val="1"/>
      <sheetId val="2"/>
      <sheetId val="3"/>
      <sheetId val="4"/>
      <sheetId val="5"/>
      <sheetId val="6"/>
      <sheetId val="7"/>
      <sheetId val="8"/>
      <sheetId val="9"/>
    </sheetIdMap>
  </header>
  <header guid="{5F239040-1007-43F6-96FB-67C4C7A62127}" dateTime="2014-12-04T12:37:44" maxSheetId="10" userName="Fredy Eduardo Arcos Realpe" r:id="rId55" minRId="5055" maxRId="5065">
    <sheetIdMap count="9">
      <sheetId val="1"/>
      <sheetId val="2"/>
      <sheetId val="3"/>
      <sheetId val="4"/>
      <sheetId val="5"/>
      <sheetId val="6"/>
      <sheetId val="7"/>
      <sheetId val="8"/>
      <sheetId val="9"/>
    </sheetIdMap>
  </header>
  <header guid="{7A34B69E-CFCF-42E8-9329-BECD98A21D40}" dateTime="2014-12-04T12:39:34" maxSheetId="10" userName="Fredy Eduardo Arcos Realpe" r:id="rId56" minRId="5066" maxRId="5081">
    <sheetIdMap count="9">
      <sheetId val="1"/>
      <sheetId val="2"/>
      <sheetId val="3"/>
      <sheetId val="4"/>
      <sheetId val="5"/>
      <sheetId val="6"/>
      <sheetId val="7"/>
      <sheetId val="8"/>
      <sheetId val="9"/>
    </sheetIdMap>
  </header>
  <header guid="{090A3E97-6EA1-48FF-8991-79F39BAA70D4}" dateTime="2014-12-04T12:41:22" maxSheetId="10" userName="Fredy Eduardo Arcos Realpe" r:id="rId57" minRId="5082" maxRId="5126">
    <sheetIdMap count="9">
      <sheetId val="1"/>
      <sheetId val="2"/>
      <sheetId val="3"/>
      <sheetId val="4"/>
      <sheetId val="5"/>
      <sheetId val="6"/>
      <sheetId val="7"/>
      <sheetId val="8"/>
      <sheetId val="9"/>
    </sheetIdMap>
  </header>
  <header guid="{B7A460A8-6E5A-43AA-8DBF-2297E6F36E82}" dateTime="2014-12-04T12:43:33" maxSheetId="10" userName="Fredy Eduardo Arcos Realpe" r:id="rId58" minRId="5127">
    <sheetIdMap count="9">
      <sheetId val="1"/>
      <sheetId val="2"/>
      <sheetId val="3"/>
      <sheetId val="4"/>
      <sheetId val="5"/>
      <sheetId val="6"/>
      <sheetId val="7"/>
      <sheetId val="8"/>
      <sheetId val="9"/>
    </sheetIdMap>
  </header>
  <header guid="{41E6A46D-6788-40C4-879F-A5626CE4A902}" dateTime="2014-12-04T15:30:40" maxSheetId="10" userName="Ana Mercedes Enriquez" r:id="rId59" minRId="5128" maxRId="5130">
    <sheetIdMap count="9">
      <sheetId val="1"/>
      <sheetId val="2"/>
      <sheetId val="3"/>
      <sheetId val="4"/>
      <sheetId val="5"/>
      <sheetId val="6"/>
      <sheetId val="7"/>
      <sheetId val="8"/>
      <sheetId val="9"/>
    </sheetIdMap>
  </header>
  <header guid="{C4E44ED9-3804-4228-BD97-B97B6CD042B0}" dateTime="2014-12-04T15:43:31" maxSheetId="10" userName="Ana Mercedes Enriquez" r:id="rId60">
    <sheetIdMap count="9">
      <sheetId val="1"/>
      <sheetId val="2"/>
      <sheetId val="3"/>
      <sheetId val="4"/>
      <sheetId val="5"/>
      <sheetId val="6"/>
      <sheetId val="7"/>
      <sheetId val="8"/>
      <sheetId val="9"/>
    </sheetIdMap>
  </header>
  <header guid="{704C7062-D314-49B1-8D6C-23A77F2DB6F0}" dateTime="2014-12-04T15:47:24" maxSheetId="10" userName="Diana Catalina Mora Gomez" r:id="rId61" minRId="5145" maxRId="5148">
    <sheetIdMap count="9">
      <sheetId val="1"/>
      <sheetId val="2"/>
      <sheetId val="3"/>
      <sheetId val="4"/>
      <sheetId val="5"/>
      <sheetId val="6"/>
      <sheetId val="7"/>
      <sheetId val="8"/>
      <sheetId val="9"/>
    </sheetIdMap>
  </header>
  <header guid="{076F5FC6-8E35-4AB9-9A2A-C38310D48B57}" dateTime="2014-12-04T15:56:30" maxSheetId="10" userName="Ana Mercedes Enriquez" r:id="rId62" minRId="5156" maxRId="5161">
    <sheetIdMap count="9">
      <sheetId val="1"/>
      <sheetId val="2"/>
      <sheetId val="3"/>
      <sheetId val="4"/>
      <sheetId val="5"/>
      <sheetId val="6"/>
      <sheetId val="7"/>
      <sheetId val="8"/>
      <sheetId val="9"/>
    </sheetIdMap>
  </header>
  <header guid="{B71EEBAB-22CC-4114-9ADF-F562D4DABBD7}" dateTime="2014-12-04T16:00:26" maxSheetId="10" userName="Ana Mercedes Enriquez" r:id="rId63" minRId="5169" maxRId="5170">
    <sheetIdMap count="9">
      <sheetId val="1"/>
      <sheetId val="2"/>
      <sheetId val="3"/>
      <sheetId val="4"/>
      <sheetId val="5"/>
      <sheetId val="6"/>
      <sheetId val="7"/>
      <sheetId val="8"/>
      <sheetId val="9"/>
    </sheetIdMap>
  </header>
  <header guid="{C25119CD-F845-4545-8769-2096E9842FC9}" dateTime="2014-12-04T16:08:22" maxSheetId="10" userName="Ana Mercedes Enriquez" r:id="rId64" minRId="5178" maxRId="5187">
    <sheetIdMap count="9">
      <sheetId val="1"/>
      <sheetId val="2"/>
      <sheetId val="3"/>
      <sheetId val="4"/>
      <sheetId val="5"/>
      <sheetId val="6"/>
      <sheetId val="7"/>
      <sheetId val="8"/>
      <sheetId val="9"/>
    </sheetIdMap>
  </header>
  <header guid="{049FB84B-E3EF-41A7-9B2F-0A6BC8AA2AFA}" dateTime="2014-12-04T16:16:30" maxSheetId="10" userName="Diana Catalina Mora Gomez" r:id="rId65" minRId="5188" maxRId="5673">
    <sheetIdMap count="9">
      <sheetId val="1"/>
      <sheetId val="2"/>
      <sheetId val="3"/>
      <sheetId val="4"/>
      <sheetId val="5"/>
      <sheetId val="6"/>
      <sheetId val="7"/>
      <sheetId val="8"/>
      <sheetId val="9"/>
    </sheetIdMap>
  </header>
  <header guid="{90756986-3889-4C9D-A717-9D4B7F6E39F6}" dateTime="2014-12-04T16:50:13" maxSheetId="10" userName="Ana Mercedes Enriquez" r:id="rId66" minRId="5681" maxRId="5701">
    <sheetIdMap count="9">
      <sheetId val="1"/>
      <sheetId val="2"/>
      <sheetId val="3"/>
      <sheetId val="4"/>
      <sheetId val="5"/>
      <sheetId val="6"/>
      <sheetId val="7"/>
      <sheetId val="8"/>
      <sheetId val="9"/>
    </sheetIdMap>
  </header>
  <header guid="{AFCB8AC1-F79D-4D61-ABB6-521764A1861C}" dateTime="2014-12-04T16:56:54" maxSheetId="10" userName="Ana Mercedes Enriquez" r:id="rId67" minRId="5702" maxRId="5726">
    <sheetIdMap count="9">
      <sheetId val="1"/>
      <sheetId val="2"/>
      <sheetId val="3"/>
      <sheetId val="4"/>
      <sheetId val="5"/>
      <sheetId val="6"/>
      <sheetId val="7"/>
      <sheetId val="8"/>
      <sheetId val="9"/>
    </sheetIdMap>
  </header>
  <header guid="{106D0BDD-2974-47CB-AB40-0D06C55D0480}" dateTime="2014-12-04T17:02:32" maxSheetId="10" userName="Ana Mercedes Enriquez" r:id="rId68" minRId="5727" maxRId="5742">
    <sheetIdMap count="9">
      <sheetId val="1"/>
      <sheetId val="2"/>
      <sheetId val="3"/>
      <sheetId val="4"/>
      <sheetId val="5"/>
      <sheetId val="6"/>
      <sheetId val="7"/>
      <sheetId val="8"/>
      <sheetId val="9"/>
    </sheetIdMap>
  </header>
  <header guid="{86B00B77-35A5-4820-82A0-174FAC153D15}" dateTime="2014-12-04T17:04:29" maxSheetId="10" userName="Ana Mercedes Enriquez" r:id="rId69" minRId="5743" maxRId="5748">
    <sheetIdMap count="9">
      <sheetId val="1"/>
      <sheetId val="2"/>
      <sheetId val="3"/>
      <sheetId val="4"/>
      <sheetId val="5"/>
      <sheetId val="6"/>
      <sheetId val="7"/>
      <sheetId val="8"/>
      <sheetId val="9"/>
    </sheetIdMap>
  </header>
  <header guid="{AFB0DE81-B82B-4A87-90FD-24EEDF813621}" dateTime="2014-12-04T17:05:54" maxSheetId="10" userName="Ana Mercedes Enriquez" r:id="rId70" minRId="5749" maxRId="5751">
    <sheetIdMap count="9">
      <sheetId val="1"/>
      <sheetId val="2"/>
      <sheetId val="3"/>
      <sheetId val="4"/>
      <sheetId val="5"/>
      <sheetId val="6"/>
      <sheetId val="7"/>
      <sheetId val="8"/>
      <sheetId val="9"/>
    </sheetIdMap>
  </header>
  <header guid="{E7D89CD8-8269-46FF-86E4-0CF299ACBEB2}" dateTime="2014-12-04T17:07:17" maxSheetId="10" userName="Ana Mercedes Enriquez" r:id="rId71" minRId="5752" maxRId="5753">
    <sheetIdMap count="9">
      <sheetId val="1"/>
      <sheetId val="2"/>
      <sheetId val="3"/>
      <sheetId val="4"/>
      <sheetId val="5"/>
      <sheetId val="6"/>
      <sheetId val="7"/>
      <sheetId val="8"/>
      <sheetId val="9"/>
    </sheetIdMap>
  </header>
  <header guid="{B036298D-BB96-4B03-8AAD-36E764EF6F7D}" dateTime="2014-12-04T17:09:05" maxSheetId="10" userName="Ana Mercedes Enriquez" r:id="rId72" minRId="5754" maxRId="5771">
    <sheetIdMap count="9">
      <sheetId val="1"/>
      <sheetId val="2"/>
      <sheetId val="3"/>
      <sheetId val="4"/>
      <sheetId val="5"/>
      <sheetId val="6"/>
      <sheetId val="7"/>
      <sheetId val="8"/>
      <sheetId val="9"/>
    </sheetIdMap>
  </header>
  <header guid="{7588A087-4442-4C74-A2EB-1A85D79E4557}" dateTime="2014-12-04T17:15:03" maxSheetId="10" userName="Ana Mercedes Enriquez" r:id="rId73" minRId="5772" maxRId="5775">
    <sheetIdMap count="9">
      <sheetId val="1"/>
      <sheetId val="2"/>
      <sheetId val="3"/>
      <sheetId val="4"/>
      <sheetId val="5"/>
      <sheetId val="6"/>
      <sheetId val="7"/>
      <sheetId val="8"/>
      <sheetId val="9"/>
    </sheetIdMap>
  </header>
  <header guid="{B0F65FA6-B7B6-4792-827A-C2F0434C9503}" dateTime="2014-12-04T17:16:58" maxSheetId="10" userName="Ana Mercedes Enriquez" r:id="rId74" minRId="5783" maxRId="5803">
    <sheetIdMap count="9">
      <sheetId val="1"/>
      <sheetId val="2"/>
      <sheetId val="3"/>
      <sheetId val="4"/>
      <sheetId val="5"/>
      <sheetId val="6"/>
      <sheetId val="7"/>
      <sheetId val="8"/>
      <sheetId val="9"/>
    </sheetIdMap>
  </header>
  <header guid="{C2CEB246-543E-4486-81BA-C2FBDF9E396A}" dateTime="2014-12-04T17:19:08" maxSheetId="10" userName="Ana Mercedes Enriquez" r:id="rId75" minRId="5811" maxRId="5830">
    <sheetIdMap count="9">
      <sheetId val="1"/>
      <sheetId val="2"/>
      <sheetId val="3"/>
      <sheetId val="4"/>
      <sheetId val="5"/>
      <sheetId val="6"/>
      <sheetId val="7"/>
      <sheetId val="8"/>
      <sheetId val="9"/>
    </sheetIdMap>
  </header>
  <header guid="{7D380541-7C6F-482F-9207-FB9296E9A43F}" dateTime="2014-12-04T17:24:02" maxSheetId="10" userName="Ana Mercedes Enriquez" r:id="rId76" minRId="5831" maxRId="5835">
    <sheetIdMap count="9">
      <sheetId val="1"/>
      <sheetId val="2"/>
      <sheetId val="3"/>
      <sheetId val="4"/>
      <sheetId val="5"/>
      <sheetId val="6"/>
      <sheetId val="7"/>
      <sheetId val="8"/>
      <sheetId val="9"/>
    </sheetIdMap>
  </header>
  <header guid="{66E1BF4D-6E7D-4F8C-A754-6AA23CEEB376}" dateTime="2014-12-04T17:26:53" maxSheetId="10" userName="Ana Mercedes Enriquez" r:id="rId77" minRId="5836" maxRId="5837">
    <sheetIdMap count="9">
      <sheetId val="1"/>
      <sheetId val="2"/>
      <sheetId val="3"/>
      <sheetId val="4"/>
      <sheetId val="5"/>
      <sheetId val="6"/>
      <sheetId val="7"/>
      <sheetId val="8"/>
      <sheetId val="9"/>
    </sheetIdMap>
  </header>
  <header guid="{C710064E-FAA5-4EC8-A747-538BD56CDC21}" dateTime="2014-12-04T17:28:45" maxSheetId="10" userName="Ana Mercedes Enriquez" r:id="rId78" minRId="5838" maxRId="5840">
    <sheetIdMap count="9">
      <sheetId val="1"/>
      <sheetId val="2"/>
      <sheetId val="3"/>
      <sheetId val="4"/>
      <sheetId val="5"/>
      <sheetId val="6"/>
      <sheetId val="7"/>
      <sheetId val="8"/>
      <sheetId val="9"/>
    </sheetIdMap>
  </header>
  <header guid="{06D50B23-4D91-4E33-A5E8-B6FBB6DD5E9F}" dateTime="2014-12-04T19:15:58" maxSheetId="10" userName="Ana Mercedes Enriquez" r:id="rId79" minRId="5841" maxRId="5847">
    <sheetIdMap count="9">
      <sheetId val="1"/>
      <sheetId val="2"/>
      <sheetId val="3"/>
      <sheetId val="4"/>
      <sheetId val="5"/>
      <sheetId val="6"/>
      <sheetId val="7"/>
      <sheetId val="8"/>
      <sheetId val="9"/>
    </sheetIdMap>
  </header>
  <header guid="{E3FA15AB-5C84-4165-A409-080EDC79731D}" dateTime="2014-12-04T19:17:56" maxSheetId="10" userName="Ana Mercedes Enriquez" r:id="rId80" minRId="5855" maxRId="5857">
    <sheetIdMap count="9">
      <sheetId val="1"/>
      <sheetId val="2"/>
      <sheetId val="3"/>
      <sheetId val="4"/>
      <sheetId val="5"/>
      <sheetId val="6"/>
      <sheetId val="7"/>
      <sheetId val="8"/>
      <sheetId val="9"/>
    </sheetIdMap>
  </header>
  <header guid="{CC3BD4EB-8B0B-4828-8BAE-01295398D67F}" dateTime="2014-12-04T19:24:07" maxSheetId="10" userName="Administrador" r:id="rId81" minRId="5858" maxRId="5862">
    <sheetIdMap count="9">
      <sheetId val="1"/>
      <sheetId val="2"/>
      <sheetId val="3"/>
      <sheetId val="4"/>
      <sheetId val="5"/>
      <sheetId val="6"/>
      <sheetId val="7"/>
      <sheetId val="8"/>
      <sheetId val="9"/>
    </sheetIdMap>
  </header>
  <header guid="{6E894C36-39A0-481C-B979-B698A048FD37}" dateTime="2014-12-04T20:13:07" maxSheetId="10" userName="Administrador" r:id="rId82" minRId="5870">
    <sheetIdMap count="9">
      <sheetId val="1"/>
      <sheetId val="2"/>
      <sheetId val="3"/>
      <sheetId val="4"/>
      <sheetId val="5"/>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2" sId="3">
    <nc r="B54" t="inlineStr">
      <is>
        <t>COLEGIO MUSICAL BRITANICO</t>
      </is>
    </nc>
  </rcc>
  <rcc rId="233" sId="3">
    <nc r="C54" t="inlineStr">
      <is>
        <t>COLEGIO MUSICAL BRITANICO</t>
      </is>
    </nc>
  </rcc>
  <rcc rId="234" sId="3">
    <nc r="D54" t="inlineStr">
      <is>
        <t>ICBF</t>
      </is>
    </nc>
  </rcc>
  <rcc rId="235" sId="3">
    <nc r="E54" t="inlineStr">
      <is>
        <t>373 - 2013%</t>
      </is>
    </nc>
  </rcc>
  <rcc rId="236" sId="3">
    <nc r="F54" t="inlineStr">
      <is>
        <t>SI</t>
      </is>
    </nc>
  </rcc>
  <rcc rId="237" sId="3" odxf="1" dxf="1" numFmtId="19">
    <nc r="H54">
      <v>41512</v>
    </nc>
    <odxf>
      <numFmt numFmtId="0" formatCode="General"/>
    </odxf>
    <ndxf>
      <numFmt numFmtId="19" formatCode="dd/mm/yyyy"/>
    </ndxf>
  </rcc>
  <rcc rId="238" sId="3" numFmtId="20">
    <nc r="I54">
      <v>41912</v>
    </nc>
  </rcc>
  <rcc rId="239" sId="3" numFmtId="4">
    <nc r="M54">
      <v>404</v>
    </nc>
  </rcc>
  <rcc rId="240" sId="3" numFmtId="4">
    <nc r="N54">
      <v>404</v>
    </nc>
  </rcc>
  <rcc rId="241" sId="3" numFmtId="34">
    <nc r="O54">
      <v>1395923342</v>
    </nc>
  </rcc>
  <rcc rId="242" sId="3" numFmtId="34">
    <nc r="P54">
      <v>139</v>
    </nc>
  </rcc>
  <rcc rId="243" sId="3">
    <nc r="L54" t="inlineStr">
      <is>
        <t>13 meses y 4 dias</t>
      </is>
    </nc>
  </rcc>
  <rcc rId="244" sId="3">
    <nc r="Q54" t="inlineStr">
      <is>
        <t>LA CERTIFICACION SE PRESENTA PARA EL GRUPO 1, SE HACE VALIDA PARA EL GRUPO 1</t>
      </is>
    </nc>
  </rcc>
  <rcc rId="245" sId="3">
    <oc r="K57">
      <f>SUM(K49:K56)</f>
    </oc>
    <nc r="K57" t="inlineStr">
      <is>
        <t>14 meses y 9 dias</t>
      </is>
    </nc>
  </rcc>
  <rcc rId="246" sId="2" numFmtId="11">
    <oc r="F15">
      <v>556</v>
    </oc>
    <nc r="F15">
      <v>656</v>
    </nc>
  </rcc>
  <rcc rId="247" sId="3">
    <oc r="L57">
      <f>SUM(L49:L56)</f>
    </oc>
    <nc r="L57" t="inlineStr">
      <is>
        <t>43 mees y 29 dias</t>
      </is>
    </nc>
  </rcc>
  <rcc rId="248" sId="3" numFmtId="4">
    <oc r="M57">
      <f>SUM(M49:M56)</f>
    </oc>
    <nc r="M57">
      <v>631</v>
    </nc>
  </rcc>
  <rcc rId="249" sId="3">
    <oc r="N57">
      <f>SUM(N49:N56)</f>
    </oc>
    <nc r="N57" t="inlineStr">
      <is>
        <t>631</t>
      </is>
    </nc>
  </rcc>
  <rcc rId="250" sId="3">
    <nc r="C31" t="inlineStr">
      <is>
        <t>X</t>
      </is>
    </nc>
  </rcc>
  <rcc rId="251" sId="3">
    <nc r="D30" t="inlineStr">
      <is>
        <t>X</t>
      </is>
    </nc>
  </rcc>
  <rfmt sheetId="3" sqref="C30:D31">
    <dxf>
      <alignment horizontal="center" readingOrder="0"/>
    </dxf>
  </rfmt>
  <rcc rId="252" sId="3">
    <nc r="E61" t="inlineStr">
      <is>
        <t>X</t>
      </is>
    </nc>
  </rcc>
  <rcc rId="253" sId="3">
    <nc r="D62" t="inlineStr">
      <is>
        <t>X</t>
      </is>
    </nc>
  </rcc>
  <rfmt sheetId="3" sqref="D61:E62">
    <dxf>
      <alignment horizontal="center" readingOrder="0"/>
    </dxf>
  </rfmt>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AFE0F707-F779-4457-8614-A9761FF0129B}"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1" sId="4">
    <oc r="D15">
      <v>1</v>
    </oc>
    <nc r="D15">
      <v>14</v>
    </nc>
  </rcc>
  <rcc rId="262" sId="4">
    <oc r="D16">
      <v>2</v>
    </oc>
    <nc r="D16"/>
  </rcc>
  <rcc rId="263" sId="4">
    <oc r="D17">
      <v>3</v>
    </oc>
    <nc r="D17"/>
  </rcc>
  <rcc rId="264" sId="4">
    <oc r="D18">
      <v>4</v>
    </oc>
    <nc r="D18"/>
  </rcc>
  <rcc rId="265" sId="4">
    <oc r="D19">
      <v>5</v>
    </oc>
    <nc r="D19"/>
  </rcc>
  <rcc rId="266" sId="4">
    <oc r="D20">
      <v>6</v>
    </oc>
    <nc r="D20"/>
  </rcc>
  <rcc rId="267" sId="4">
    <oc r="D21">
      <v>7</v>
    </oc>
    <nc r="D21"/>
  </rcc>
  <rcc rId="268" sId="4" numFmtId="11">
    <nc r="F15">
      <v>1560</v>
    </nc>
  </rcc>
  <rcc rId="269" sId="4" numFmtId="11">
    <nc r="E15">
      <v>3611075784</v>
    </nc>
  </rcc>
  <rcc rId="270" sId="4">
    <oc r="E24">
      <f>E22</f>
    </oc>
    <nc r="E24">
      <f>E15</f>
    </nc>
  </rcc>
  <rcc rId="271" sId="4">
    <oc r="C24">
      <f>+F22</f>
    </oc>
    <nc r="C24">
      <f>+F15*80%</f>
    </nc>
  </rcc>
  <rcc rId="272" sId="3">
    <nc r="L50" t="inlineStr">
      <is>
        <t>8 meses y 18 dias</t>
      </is>
    </nc>
  </rcc>
  <rcc rId="273" sId="3">
    <oc r="K50" t="inlineStr">
      <is>
        <t>8 meses y 18 dias</t>
      </is>
    </oc>
    <nc r="K50"/>
  </rcc>
  <rcc rId="274" sId="3">
    <oc r="K52" t="inlineStr">
      <is>
        <t>5 meses y 21 dias</t>
      </is>
    </oc>
    <nc r="K52"/>
  </rcc>
  <rcc rId="275" sId="3">
    <oc r="K57" t="inlineStr">
      <is>
        <t>14 meses y 9 dias</t>
      </is>
    </oc>
    <nc r="K57" t="inlineStr">
      <is>
        <t>0</t>
      </is>
    </nc>
  </rcc>
  <rcc rId="276" sId="3">
    <oc r="L57" t="inlineStr">
      <is>
        <t>43 mees y 29 dias</t>
      </is>
    </oc>
    <nc r="L57" t="inlineStr">
      <is>
        <t>56 meses y 7 dias</t>
      </is>
    </nc>
  </rcc>
  <rcc rId="277" sId="3">
    <oc r="Q49" t="inlineStr">
      <is>
        <t>PRESENTA CERTIFICACION PARA EL GRUPO 1</t>
      </is>
    </oc>
    <nc r="Q49" t="inlineStr">
      <is>
        <t>LA CERTIFICACION SE HACE VALIDA PARA EL GRUPO 2, MAS NO PARA EL GRUPO 1</t>
      </is>
    </nc>
  </rcc>
  <rcc rId="278" sId="4">
    <nc r="B49" t="inlineStr">
      <is>
        <t>COLEGIO MUSICAL BRITANICO</t>
      </is>
    </nc>
  </rcc>
  <rcc rId="279" sId="4">
    <nc r="C49" t="inlineStr">
      <is>
        <t>COLEGIO MUSICAL BRITANICO</t>
      </is>
    </nc>
  </rcc>
  <rcc rId="280" sId="4">
    <nc r="D49" t="inlineStr">
      <is>
        <t>MINISTERIO DE EDUCACION NACIONAL</t>
      </is>
    </nc>
  </rcc>
  <rcc rId="281" sId="4">
    <nc r="E49" t="inlineStr">
      <is>
        <t>FPI-52-071 - 2009</t>
      </is>
    </nc>
  </rcc>
  <rcc rId="282" sId="4">
    <nc r="F49" t="inlineStr">
      <is>
        <t>SI</t>
      </is>
    </nc>
  </rcc>
  <rcc rId="283" sId="4" numFmtId="19">
    <nc r="H49">
      <v>40210</v>
    </nc>
  </rcc>
  <rcc rId="284" sId="4" numFmtId="20">
    <nc r="I49">
      <v>40527</v>
    </nc>
  </rcc>
  <rcc rId="285" sId="4">
    <nc r="L49" t="inlineStr">
      <is>
        <t>10 meses y 15 dias</t>
      </is>
    </nc>
  </rcc>
  <rcc rId="286" sId="4" numFmtId="4">
    <nc r="M49">
      <v>4843</v>
    </nc>
  </rcc>
  <rcc rId="287" sId="4" numFmtId="4">
    <oc r="N49">
      <f>+M49*G49</f>
    </oc>
    <nc r="N49">
      <v>4843</v>
    </nc>
  </rcc>
  <rcc rId="288" sId="4" numFmtId="34">
    <nc r="O49">
      <v>3505781081</v>
    </nc>
  </rcc>
  <rcc rId="289" sId="4" numFmtId="34">
    <nc r="P49">
      <v>216</v>
    </nc>
  </rcc>
  <rcc rId="290" sId="4">
    <nc r="B50" t="inlineStr">
      <is>
        <t>COLEGIO MUSICAL BRITANICO</t>
      </is>
    </nc>
  </rcc>
  <rcc rId="291" sId="4">
    <nc r="C50" t="inlineStr">
      <is>
        <t>COLEGIO MUSICAL BRITANICO</t>
      </is>
    </nc>
  </rcc>
  <rcc rId="292" sId="4">
    <nc r="D50" t="inlineStr">
      <is>
        <t>MINISTERIO DE EUDCACION NACIONAL</t>
      </is>
    </nc>
  </rcc>
  <rcc rId="293" sId="4">
    <nc r="E50" t="inlineStr">
      <is>
        <t>FPI-52-377 - 2010</t>
      </is>
    </nc>
  </rcc>
  <rcc rId="294" sId="4">
    <nc r="F50" t="inlineStr">
      <is>
        <t>SI</t>
      </is>
    </nc>
  </rcc>
  <rcc rId="295" sId="4" odxf="1" dxf="1" numFmtId="19">
    <nc r="H50">
      <v>40557</v>
    </nc>
    <odxf>
      <numFmt numFmtId="0" formatCode="General"/>
    </odxf>
    <ndxf>
      <numFmt numFmtId="19" formatCode="dd/mm/yyyy"/>
    </ndxf>
  </rcc>
  <rcc rId="296" sId="4" numFmtId="20">
    <nc r="I50">
      <v>40844</v>
    </nc>
  </rcc>
  <rcc rId="297" sId="4">
    <nc r="L50" t="inlineStr">
      <is>
        <t>8 meses y 18 dias</t>
      </is>
    </nc>
  </rcc>
  <rcc rId="298" sId="4" numFmtId="4">
    <nc r="M50">
      <v>135</v>
    </nc>
  </rcc>
  <rcc rId="299" sId="4" numFmtId="4">
    <nc r="N50">
      <v>135</v>
    </nc>
  </rcc>
  <rcc rId="300" sId="4" numFmtId="34">
    <nc r="O50">
      <v>139488716</v>
    </nc>
  </rcc>
  <rcc rId="301" sId="4" numFmtId="34">
    <nc r="P50">
      <v>207</v>
    </nc>
  </rcc>
  <rcc rId="302" sId="4">
    <nc r="B51" t="inlineStr">
      <is>
        <t>COLEGIO MUSICAL BRITANICO</t>
      </is>
    </nc>
  </rcc>
  <rcc rId="303" sId="4">
    <nc r="C51" t="inlineStr">
      <is>
        <t>COLEGIO MUSICAL BRITANICO</t>
      </is>
    </nc>
  </rcc>
  <rcc rId="304" sId="4">
    <nc r="D51" t="inlineStr">
      <is>
        <t>MINISTERIO DE EUDCACION NACIONAL - FONADE</t>
      </is>
    </nc>
  </rcc>
  <rcc rId="305" sId="4">
    <nc r="E51" t="inlineStr">
      <is>
        <t>2111709 - 2011</t>
      </is>
    </nc>
  </rcc>
  <rcc rId="306" sId="4">
    <nc r="F51" t="inlineStr">
      <is>
        <t>SI</t>
      </is>
    </nc>
  </rcc>
  <rcc rId="307" sId="4" odxf="1" dxf="1" numFmtId="19">
    <nc r="H51">
      <v>40816</v>
    </nc>
    <odxf>
      <numFmt numFmtId="0" formatCode="General"/>
    </odxf>
    <ndxf>
      <numFmt numFmtId="19" formatCode="dd/mm/yyyy"/>
    </ndxf>
  </rcc>
  <rcc rId="308" sId="4" numFmtId="20">
    <nc r="I51">
      <v>40969</v>
    </nc>
  </rcc>
  <rcc rId="309" sId="4">
    <nc r="L51" t="inlineStr">
      <is>
        <t>6 meses y 13 dias</t>
      </is>
    </nc>
  </rcc>
  <rcc rId="310" sId="4" numFmtId="4">
    <nc r="M51">
      <v>631</v>
    </nc>
  </rcc>
  <rcc rId="311" sId="4" numFmtId="4">
    <nc r="N51">
      <v>631</v>
    </nc>
  </rcc>
  <rcc rId="312" sId="4" numFmtId="34">
    <nc r="O51">
      <v>520385195</v>
    </nc>
  </rcc>
  <rcc rId="313" sId="4">
    <nc r="P51" t="inlineStr">
      <is>
        <t>175 y 176</t>
      </is>
    </nc>
  </rcc>
  <rcc rId="314" sId="4">
    <nc r="B52" t="inlineStr">
      <is>
        <t>COLEGIO MUSICAL BRITANICO</t>
      </is>
    </nc>
  </rcc>
  <rcc rId="315" sId="4">
    <nc r="C52" t="inlineStr">
      <is>
        <t>COLEGIO MUSICAL BRITANICO</t>
      </is>
    </nc>
  </rcc>
  <rcc rId="316" sId="4">
    <nc r="D52" t="inlineStr">
      <is>
        <t>MINISTERIO DE EUDCACION NACIONAL - FONADE</t>
      </is>
    </nc>
  </rcc>
  <rcc rId="317" sId="4">
    <nc r="E52" t="inlineStr">
      <is>
        <t>2120965 - 2011</t>
      </is>
    </nc>
  </rcc>
  <rcc rId="318" sId="4">
    <nc r="F52" t="inlineStr">
      <is>
        <t>SI</t>
      </is>
    </nc>
  </rcc>
  <rcc rId="319" sId="4" odxf="1" dxf="1" numFmtId="19">
    <nc r="H52">
      <v>41008</v>
    </nc>
    <odxf>
      <numFmt numFmtId="0" formatCode="General"/>
    </odxf>
    <ndxf>
      <numFmt numFmtId="19" formatCode="dd/mm/yyyy"/>
    </ndxf>
  </rcc>
  <rcc rId="320" sId="4" numFmtId="20">
    <nc r="I52">
      <v>41182</v>
    </nc>
  </rcc>
  <rcc rId="321" sId="4">
    <nc r="L52" t="inlineStr">
      <is>
        <t>5 meses y 21 dias</t>
      </is>
    </nc>
  </rcc>
  <rcc rId="322" sId="4" numFmtId="4">
    <nc r="M52">
      <v>631</v>
    </nc>
  </rcc>
  <rcc rId="323" sId="4" numFmtId="4">
    <nc r="N52">
      <v>631</v>
    </nc>
  </rcc>
  <rcc rId="324" sId="4" numFmtId="34">
    <nc r="O52">
      <v>175114368</v>
    </nc>
  </rcc>
  <rcc rId="325" sId="4" numFmtId="34">
    <nc r="P52">
      <v>142</v>
    </nc>
  </rcc>
  <rcc rId="326" sId="4">
    <nc r="B53" t="inlineStr">
      <is>
        <t>COLEGIO MUSICAL BRITANICO</t>
      </is>
    </nc>
  </rcc>
  <rcc rId="327" sId="4">
    <nc r="C53" t="inlineStr">
      <is>
        <t>COLEGIO MUSICAL BRITANICO</t>
      </is>
    </nc>
  </rcc>
  <rcc rId="328" sId="4">
    <nc r="D53" t="inlineStr">
      <is>
        <t>MINISTERIO DE EUDCACION NACIONAL - FONADE</t>
      </is>
    </nc>
  </rcc>
  <rcc rId="329" sId="4">
    <nc r="E53" t="inlineStr">
      <is>
        <t>522078 - 2012</t>
      </is>
    </nc>
  </rcc>
  <rcc rId="330" sId="4">
    <nc r="F53" t="inlineStr">
      <is>
        <t>SI</t>
      </is>
    </nc>
  </rcc>
  <rcc rId="331" sId="4" odxf="1" dxf="1" numFmtId="19">
    <nc r="H53">
      <v>41204</v>
    </nc>
    <odxf>
      <numFmt numFmtId="0" formatCode="General"/>
    </odxf>
    <ndxf>
      <numFmt numFmtId="19" formatCode="dd/mm/yyyy"/>
    </ndxf>
  </rcc>
  <rcc rId="332" sId="4" numFmtId="20">
    <nc r="I53">
      <v>41453</v>
    </nc>
  </rcc>
  <rcc rId="333" sId="4">
    <nc r="L53" t="inlineStr">
      <is>
        <t>8 meses y 6 dias</t>
      </is>
    </nc>
  </rcc>
  <rcc rId="334" sId="4" numFmtId="4">
    <nc r="M53">
      <v>495</v>
    </nc>
  </rcc>
  <rcc rId="335" sId="4" numFmtId="4">
    <nc r="N53">
      <v>495</v>
    </nc>
  </rcc>
  <rcc rId="336" sId="4" numFmtId="34">
    <nc r="O53">
      <v>480053046</v>
    </nc>
  </rcc>
  <rcc rId="337" sId="4">
    <nc r="P53" t="inlineStr">
      <is>
        <t>146 al 150</t>
      </is>
    </nc>
  </rcc>
  <rcc rId="338" sId="4">
    <nc r="B54" t="inlineStr">
      <is>
        <t>COLEGIO MUSICAL BRITANICO</t>
      </is>
    </nc>
  </rcc>
  <rcc rId="339" sId="4">
    <nc r="C54" t="inlineStr">
      <is>
        <t>COLEGIO MUSICAL BRITANICO</t>
      </is>
    </nc>
  </rcc>
  <rcc rId="340" sId="4">
    <nc r="D54" t="inlineStr">
      <is>
        <t>ICBF</t>
      </is>
    </nc>
  </rcc>
  <rcc rId="341" sId="4">
    <nc r="F54" t="inlineStr">
      <is>
        <t>SI</t>
      </is>
    </nc>
  </rcc>
  <rcc rId="342" sId="4" odxf="1" dxf="1" numFmtId="19">
    <nc r="H54">
      <v>41512</v>
    </nc>
    <odxf>
      <numFmt numFmtId="0" formatCode="General"/>
    </odxf>
    <ndxf>
      <numFmt numFmtId="19" formatCode="dd/mm/yyyy"/>
    </ndxf>
  </rcc>
  <rcc rId="343" sId="4" numFmtId="20">
    <nc r="I54">
      <v>41912</v>
    </nc>
  </rcc>
  <rcc rId="344" sId="4">
    <nc r="L54" t="inlineStr">
      <is>
        <t>13 meses y 4 dias</t>
      </is>
    </nc>
  </rcc>
  <rcc rId="345" sId="4" numFmtId="4">
    <nc r="M54">
      <v>404</v>
    </nc>
  </rcc>
  <rcc rId="346" sId="4" numFmtId="4">
    <nc r="N54">
      <v>404</v>
    </nc>
  </rcc>
  <rcc rId="347" sId="4" numFmtId="34">
    <nc r="O54">
      <v>1395923342</v>
    </nc>
  </rcc>
  <rcc rId="348" sId="4" numFmtId="34">
    <nc r="P54">
      <v>139</v>
    </nc>
  </rcc>
  <rcc rId="349" sId="4">
    <nc r="E54" t="inlineStr">
      <is>
        <t>373 - 2013</t>
      </is>
    </nc>
  </rcc>
  <rcc rId="350" sId="4">
    <nc r="Q49" t="inlineStr">
      <is>
        <t>LA CERTIFICACION SE HACE VALIDA PARA EL GRUPO 14, MAS NO PARA EL GRUPO 1</t>
      </is>
    </nc>
  </rcc>
  <rcc rId="351" sId="4">
    <nc r="Q50" t="inlineStr">
      <is>
        <t>LA CERTIFICACION SE HACE VALIDA PARA EL GRUPO 14, MAS NO PARA EL GRUPO 1</t>
      </is>
    </nc>
  </rcc>
  <rcc rId="352" sId="4">
    <nc r="Q51" t="inlineStr">
      <is>
        <t>LA CERTIFICACION SE HACE VALIDA PARA EL GRUPO 14, MAS NO PARA EL GRUPO 1</t>
      </is>
    </nc>
  </rcc>
  <rcc rId="353" sId="4">
    <nc r="Q52" t="inlineStr">
      <is>
        <t>LA CERTIFICACION SE HACE VALIDA PARA EL GRUPO 14, MAS NO PARA EL GRUPO 1</t>
      </is>
    </nc>
  </rcc>
  <rcc rId="354" sId="4">
    <nc r="Q53" t="inlineStr">
      <is>
        <t>LA CERTIFICACION SE HACE VALIDA PARA EL GRUPO 14, MAS NO PARA EL GRUPO 1</t>
      </is>
    </nc>
  </rcc>
  <rcc rId="355" sId="4">
    <nc r="Q54" t="inlineStr">
      <is>
        <t>LA CERTIFICACION SE HACE VALIDA PARA EL GRUPO 14, MAS NO PARA EL GRUPO 1</t>
      </is>
    </nc>
  </rcc>
  <rcc rId="356" sId="3">
    <oc r="E54" t="inlineStr">
      <is>
        <t>373 - 2013%</t>
      </is>
    </oc>
    <nc r="E54" t="inlineStr">
      <is>
        <t>373 - 2013</t>
      </is>
    </nc>
  </rcc>
  <rcc rId="357" sId="3" numFmtId="4">
    <oc r="M57">
      <v>631</v>
    </oc>
    <nc r="M57">
      <v>0</v>
    </nc>
  </rcc>
  <rcc rId="358" sId="3">
    <oc r="N57" t="inlineStr">
      <is>
        <t>631</t>
      </is>
    </oc>
    <nc r="N57" t="inlineStr">
      <is>
        <t>0</t>
      </is>
    </nc>
  </rcc>
  <rcc rId="359" sId="3">
    <oc r="D62" t="inlineStr">
      <is>
        <t>X</t>
      </is>
    </oc>
    <nc r="D62"/>
  </rcc>
  <rcc rId="360" sId="3">
    <nc r="E62" t="inlineStr">
      <is>
        <t>X</t>
      </is>
    </nc>
  </rcc>
  <rcc rId="361" sId="4">
    <oc r="K57">
      <f>SUM(K49:K56)</f>
    </oc>
    <nc r="K57" t="inlineStr">
      <is>
        <t>0</t>
      </is>
    </nc>
  </rcc>
  <rcc rId="362" sId="4">
    <oc r="L57">
      <f>SUM(L49:L56)</f>
    </oc>
    <nc r="L57" t="inlineStr">
      <is>
        <t>56 meses y 7 dias</t>
      </is>
    </nc>
  </rcc>
  <rcc rId="363" sId="4" numFmtId="4">
    <oc r="M57">
      <f>SUM(M49:M56)</f>
    </oc>
    <nc r="M57">
      <v>0</v>
    </nc>
  </rcc>
  <rcc rId="364" sId="4">
    <oc r="N57">
      <f>SUM(N49:N56)</f>
    </oc>
    <nc r="N57" t="inlineStr">
      <is>
        <t>0</t>
      </is>
    </nc>
  </rcc>
  <rcc rId="365" sId="3">
    <nc r="D31" t="inlineStr">
      <is>
        <t>X</t>
      </is>
    </nc>
  </rcc>
  <rcc rId="366" sId="3">
    <oc r="C31" t="inlineStr">
      <is>
        <t>X</t>
      </is>
    </oc>
    <nc r="C31"/>
  </rcc>
  <rcc rId="367" sId="4">
    <nc r="D30" t="inlineStr">
      <is>
        <t>X</t>
      </is>
    </nc>
  </rcc>
  <rcc rId="368" sId="4">
    <nc r="D31" t="inlineStr">
      <is>
        <t>X</t>
      </is>
    </nc>
  </rcc>
  <rfmt sheetId="4" sqref="D30:D32">
    <dxf>
      <alignment horizontal="center" readingOrder="0"/>
    </dxf>
  </rfmt>
  <rcc rId="369" sId="5">
    <nc r="C6" t="inlineStr">
      <is>
        <t>COLEGIO MUSICAL BRITANICO</t>
      </is>
    </nc>
  </rcc>
  <rcc rId="370" sId="5" numFmtId="20">
    <oc r="C11" t="inlineStr">
      <is>
        <t>xx/xx/xxxx</t>
      </is>
    </oc>
    <nc r="C11">
      <v>41975</v>
    </nc>
  </rcc>
  <rcc rId="371" sId="5" numFmtId="11">
    <nc r="F15">
      <v>1302</v>
    </nc>
  </rcc>
  <rcc rId="372" sId="5" numFmtId="11">
    <nc r="E15">
      <v>2898465744</v>
    </nc>
  </rcc>
  <rcc rId="373" sId="5">
    <oc r="D16">
      <v>2</v>
    </oc>
    <nc r="D16"/>
  </rcc>
  <rcc rId="374" sId="5">
    <oc r="D17">
      <v>3</v>
    </oc>
    <nc r="D17"/>
  </rcc>
  <rcc rId="375" sId="5">
    <oc r="D18">
      <v>4</v>
    </oc>
    <nc r="D18"/>
  </rcc>
  <rcc rId="376" sId="5">
    <oc r="D19">
      <v>5</v>
    </oc>
    <nc r="D19"/>
  </rcc>
  <rcc rId="377" sId="5">
    <oc r="D20">
      <v>6</v>
    </oc>
    <nc r="D20"/>
  </rcc>
  <rcc rId="378" sId="5">
    <oc r="D21">
      <v>7</v>
    </oc>
    <nc r="D21"/>
  </rcc>
  <rcc rId="379" sId="5">
    <oc r="D15">
      <v>1</v>
    </oc>
    <nc r="D15">
      <v>17</v>
    </nc>
  </rcc>
  <rcc rId="380" sId="5">
    <oc r="E24">
      <f>E22</f>
    </oc>
    <nc r="E24">
      <f>E15</f>
    </nc>
  </rcc>
  <rcc rId="381" sId="5">
    <oc r="C24">
      <f>+F22</f>
    </oc>
    <nc r="C24">
      <f>+F15*80%</f>
    </nc>
  </rcc>
  <rcc rId="382" sId="5">
    <nc r="B49" t="inlineStr">
      <is>
        <t>COLEGIO MUSICAL BRITANICO</t>
      </is>
    </nc>
  </rcc>
  <rcc rId="383" sId="5">
    <nc r="C49" t="inlineStr">
      <is>
        <t>COLEGIO MUSICAL BRITANICO</t>
      </is>
    </nc>
  </rcc>
  <rcc rId="384" sId="5">
    <nc r="D49" t="inlineStr">
      <is>
        <t>MINISTERIO DE EDUCACION NACIONAL</t>
      </is>
    </nc>
  </rcc>
  <rcc rId="385" sId="5">
    <nc r="E49" t="inlineStr">
      <is>
        <t>FPI-52-071 - 2009</t>
      </is>
    </nc>
  </rcc>
  <rcc rId="386" sId="5">
    <nc r="F49" t="inlineStr">
      <is>
        <t>SI</t>
      </is>
    </nc>
  </rcc>
  <rcc rId="387" sId="5" numFmtId="19">
    <nc r="H49">
      <v>40210</v>
    </nc>
  </rcc>
  <rcc rId="388" sId="5" numFmtId="20">
    <nc r="I49">
      <v>40527</v>
    </nc>
  </rcc>
  <rcc rId="389" sId="5">
    <nc r="L49" t="inlineStr">
      <is>
        <t>10 meses y 15 dias</t>
      </is>
    </nc>
  </rcc>
  <rcc rId="390" sId="5" numFmtId="4">
    <nc r="M49">
      <v>4843</v>
    </nc>
  </rcc>
  <rcc rId="391" sId="5" numFmtId="4">
    <oc r="N49">
      <f>+M49*G49</f>
    </oc>
    <nc r="N49">
      <v>4843</v>
    </nc>
  </rcc>
  <rcc rId="392" sId="5" numFmtId="34">
    <nc r="O49">
      <v>3505781081</v>
    </nc>
  </rcc>
  <rcc rId="393" sId="5" numFmtId="34">
    <nc r="P49">
      <v>216</v>
    </nc>
  </rcc>
  <rcc rId="394" sId="5">
    <nc r="B50" t="inlineStr">
      <is>
        <t>COLEGIO MUSICAL BRITANICO</t>
      </is>
    </nc>
  </rcc>
  <rcc rId="395" sId="5">
    <nc r="C50" t="inlineStr">
      <is>
        <t>COLEGIO MUSICAL BRITANICO</t>
      </is>
    </nc>
  </rcc>
  <rcc rId="396" sId="5">
    <nc r="D50" t="inlineStr">
      <is>
        <t>MINISTERIO DE EUDCACION NACIONAL</t>
      </is>
    </nc>
  </rcc>
  <rcc rId="397" sId="5">
    <nc r="E50" t="inlineStr">
      <is>
        <t>FPI-52-377 - 2010</t>
      </is>
    </nc>
  </rcc>
  <rcc rId="398" sId="5">
    <nc r="F50" t="inlineStr">
      <is>
        <t>SI</t>
      </is>
    </nc>
  </rcc>
  <rcc rId="399" sId="5" odxf="1" dxf="1" numFmtId="19">
    <nc r="H50">
      <v>40557</v>
    </nc>
    <odxf>
      <numFmt numFmtId="0" formatCode="General"/>
    </odxf>
    <ndxf>
      <numFmt numFmtId="19" formatCode="dd/mm/yyyy"/>
    </ndxf>
  </rcc>
  <rcc rId="400" sId="5" numFmtId="20">
    <nc r="I50">
      <v>40844</v>
    </nc>
  </rcc>
  <rcc rId="401" sId="5">
    <nc r="L50" t="inlineStr">
      <is>
        <t>8 meses y 18 dias</t>
      </is>
    </nc>
  </rcc>
  <rcc rId="402" sId="5" numFmtId="4">
    <nc r="M50">
      <v>135</v>
    </nc>
  </rcc>
  <rcc rId="403" sId="5" numFmtId="4">
    <nc r="N50">
      <v>135</v>
    </nc>
  </rcc>
  <rcc rId="404" sId="5" numFmtId="34">
    <nc r="O50">
      <v>139488716</v>
    </nc>
  </rcc>
  <rcc rId="405" sId="5" numFmtId="34">
    <nc r="P50">
      <v>207</v>
    </nc>
  </rcc>
  <rcc rId="406" sId="5">
    <nc r="B51" t="inlineStr">
      <is>
        <t>COLEGIO MUSICAL BRITANICO</t>
      </is>
    </nc>
  </rcc>
  <rcc rId="407" sId="5">
    <nc r="C51" t="inlineStr">
      <is>
        <t>COLEGIO MUSICAL BRITANICO</t>
      </is>
    </nc>
  </rcc>
  <rcc rId="408" sId="5">
    <nc r="D51" t="inlineStr">
      <is>
        <t>MINISTERIO DE EUDCACION NACIONAL - FONADE</t>
      </is>
    </nc>
  </rcc>
  <rcc rId="409" sId="5">
    <nc r="E51" t="inlineStr">
      <is>
        <t>2111709 - 2011</t>
      </is>
    </nc>
  </rcc>
  <rcc rId="410" sId="5">
    <nc r="F51" t="inlineStr">
      <is>
        <t>SI</t>
      </is>
    </nc>
  </rcc>
  <rcc rId="411" sId="5" odxf="1" dxf="1" numFmtId="19">
    <nc r="H51">
      <v>40816</v>
    </nc>
    <odxf>
      <numFmt numFmtId="0" formatCode="General"/>
    </odxf>
    <ndxf>
      <numFmt numFmtId="19" formatCode="dd/mm/yyyy"/>
    </ndxf>
  </rcc>
  <rcc rId="412" sId="5" numFmtId="20">
    <nc r="I51">
      <v>40969</v>
    </nc>
  </rcc>
  <rcc rId="413" sId="5">
    <nc r="L51" t="inlineStr">
      <is>
        <t>6 meses y 13 dias</t>
      </is>
    </nc>
  </rcc>
  <rcc rId="414" sId="5" numFmtId="4">
    <nc r="M51">
      <v>631</v>
    </nc>
  </rcc>
  <rcc rId="415" sId="5" numFmtId="4">
    <nc r="N51">
      <v>631</v>
    </nc>
  </rcc>
  <rcc rId="416" sId="5" numFmtId="34">
    <nc r="O51">
      <v>520385195</v>
    </nc>
  </rcc>
  <rcc rId="417" sId="5">
    <nc r="P51" t="inlineStr">
      <is>
        <t>175 y 176</t>
      </is>
    </nc>
  </rcc>
  <rcc rId="418" sId="5">
    <nc r="B52" t="inlineStr">
      <is>
        <t>COLEGIO MUSICAL BRITANICO</t>
      </is>
    </nc>
  </rcc>
  <rcc rId="419" sId="5">
    <nc r="C52" t="inlineStr">
      <is>
        <t>COLEGIO MUSICAL BRITANICO</t>
      </is>
    </nc>
  </rcc>
  <rcc rId="420" sId="5">
    <nc r="D52" t="inlineStr">
      <is>
        <t>MINISTERIO DE EUDCACION NACIONAL - FONADE</t>
      </is>
    </nc>
  </rcc>
  <rcc rId="421" sId="5">
    <nc r="E52" t="inlineStr">
      <is>
        <t>2120965 - 2011</t>
      </is>
    </nc>
  </rcc>
  <rcc rId="422" sId="5">
    <nc r="F52" t="inlineStr">
      <is>
        <t>SI</t>
      </is>
    </nc>
  </rcc>
  <rcc rId="423" sId="5" odxf="1" dxf="1" numFmtId="19">
    <nc r="H52">
      <v>41008</v>
    </nc>
    <odxf>
      <numFmt numFmtId="0" formatCode="General"/>
    </odxf>
    <ndxf>
      <numFmt numFmtId="19" formatCode="dd/mm/yyyy"/>
    </ndxf>
  </rcc>
  <rcc rId="424" sId="5" numFmtId="20">
    <nc r="I52">
      <v>41182</v>
    </nc>
  </rcc>
  <rcc rId="425" sId="5">
    <nc r="L52" t="inlineStr">
      <is>
        <t>5 meses y 21 dias</t>
      </is>
    </nc>
  </rcc>
  <rcc rId="426" sId="5" numFmtId="4">
    <nc r="M52">
      <v>631</v>
    </nc>
  </rcc>
  <rcc rId="427" sId="5" numFmtId="4">
    <nc r="N52">
      <v>631</v>
    </nc>
  </rcc>
  <rcc rId="428" sId="5" numFmtId="34">
    <nc r="O52">
      <v>175114368</v>
    </nc>
  </rcc>
  <rcc rId="429" sId="5" numFmtId="34">
    <nc r="P52">
      <v>142</v>
    </nc>
  </rcc>
  <rcc rId="430" sId="5">
    <nc r="B53" t="inlineStr">
      <is>
        <t>COLEGIO MUSICAL BRITANICO</t>
      </is>
    </nc>
  </rcc>
  <rcc rId="431" sId="5">
    <nc r="C53" t="inlineStr">
      <is>
        <t>COLEGIO MUSICAL BRITANICO</t>
      </is>
    </nc>
  </rcc>
  <rcc rId="432" sId="5">
    <nc r="D53" t="inlineStr">
      <is>
        <t>MINISTERIO DE EUDCACION NACIONAL - FONADE</t>
      </is>
    </nc>
  </rcc>
  <rcc rId="433" sId="5">
    <nc r="E53" t="inlineStr">
      <is>
        <t>522078 - 2012</t>
      </is>
    </nc>
  </rcc>
  <rcc rId="434" sId="5">
    <nc r="F53" t="inlineStr">
      <is>
        <t>SI</t>
      </is>
    </nc>
  </rcc>
  <rcc rId="435" sId="5" odxf="1" dxf="1" numFmtId="19">
    <nc r="H53">
      <v>41204</v>
    </nc>
    <odxf>
      <numFmt numFmtId="0" formatCode="General"/>
    </odxf>
    <ndxf>
      <numFmt numFmtId="19" formatCode="dd/mm/yyyy"/>
    </ndxf>
  </rcc>
  <rcc rId="436" sId="5" numFmtId="20">
    <nc r="I53">
      <v>41453</v>
    </nc>
  </rcc>
  <rcc rId="437" sId="5">
    <nc r="L53" t="inlineStr">
      <is>
        <t>8 meses y 6 dias</t>
      </is>
    </nc>
  </rcc>
  <rcc rId="438" sId="5" numFmtId="4">
    <nc r="M53">
      <v>495</v>
    </nc>
  </rcc>
  <rcc rId="439" sId="5" numFmtId="4">
    <nc r="N53">
      <v>495</v>
    </nc>
  </rcc>
  <rcc rId="440" sId="5" numFmtId="34">
    <nc r="O53">
      <v>480053046</v>
    </nc>
  </rcc>
  <rcc rId="441" sId="5">
    <nc r="P53" t="inlineStr">
      <is>
        <t>146 al 150</t>
      </is>
    </nc>
  </rcc>
  <rcc rId="442" sId="5">
    <nc r="B54" t="inlineStr">
      <is>
        <t>COLEGIO MUSICAL BRITANICO</t>
      </is>
    </nc>
  </rcc>
  <rcc rId="443" sId="5">
    <nc r="C54" t="inlineStr">
      <is>
        <t>COLEGIO MUSICAL BRITANICO</t>
      </is>
    </nc>
  </rcc>
  <rcc rId="444" sId="5">
    <nc r="D54" t="inlineStr">
      <is>
        <t>ICBF</t>
      </is>
    </nc>
  </rcc>
  <rcc rId="445" sId="5">
    <nc r="E54" t="inlineStr">
      <is>
        <t>373 - 2013</t>
      </is>
    </nc>
  </rcc>
  <rcc rId="446" sId="5">
    <nc r="F54" t="inlineStr">
      <is>
        <t>SI</t>
      </is>
    </nc>
  </rcc>
  <rcc rId="447" sId="5" odxf="1" dxf="1" numFmtId="19">
    <nc r="H54">
      <v>41512</v>
    </nc>
    <odxf>
      <numFmt numFmtId="0" formatCode="General"/>
    </odxf>
    <ndxf>
      <numFmt numFmtId="19" formatCode="dd/mm/yyyy"/>
    </ndxf>
  </rcc>
  <rcc rId="448" sId="5" numFmtId="20">
    <nc r="I54">
      <v>41912</v>
    </nc>
  </rcc>
  <rcc rId="449" sId="5">
    <nc r="L54" t="inlineStr">
      <is>
        <t>13 meses y 4 dias</t>
      </is>
    </nc>
  </rcc>
  <rcc rId="450" sId="5" numFmtId="4">
    <nc r="M54">
      <v>404</v>
    </nc>
  </rcc>
  <rcc rId="451" sId="5" numFmtId="4">
    <nc r="N54">
      <v>404</v>
    </nc>
  </rcc>
  <rcc rId="452" sId="5" numFmtId="34">
    <nc r="O54">
      <v>1395923342</v>
    </nc>
  </rcc>
  <rcc rId="453" sId="5" numFmtId="34">
    <nc r="P54">
      <v>139</v>
    </nc>
  </rcc>
  <rcc rId="454" sId="5">
    <nc r="Q49" t="inlineStr">
      <is>
        <t>LA CERTIFICACION SE HACE VALIDA PARA EL GRUPO 17, MAS NO PARA EL GRUPO 1</t>
      </is>
    </nc>
  </rcc>
  <rcc rId="455" sId="5">
    <nc r="Q50" t="inlineStr">
      <is>
        <t>LA CERTIFICACION SE HACE VALIDA PARA EL GRUPO 17, MAS NO PARA EL GRUPO 1</t>
      </is>
    </nc>
  </rcc>
  <rcc rId="456" sId="5">
    <nc r="Q51" t="inlineStr">
      <is>
        <t>LA CERTIFICACION SE HACE VALIDA PARA EL GRUPO 17, MAS NO PARA EL GRUPO 1</t>
      </is>
    </nc>
  </rcc>
  <rcc rId="457" sId="5">
    <nc r="Q52" t="inlineStr">
      <is>
        <t>LA CERTIFICACION SE HACE VALIDA PARA EL GRUPO 17, MAS NO PARA EL GRUPO 1</t>
      </is>
    </nc>
  </rcc>
  <rcc rId="458" sId="5">
    <nc r="Q53" t="inlineStr">
      <is>
        <t>LA CERTIFICACION SE HACE VALIDA PARA EL GRUPO 17, MAS NO PARA EL GRUPO 1</t>
      </is>
    </nc>
  </rcc>
  <rcc rId="459" sId="5">
    <nc r="Q54" t="inlineStr">
      <is>
        <t>LA CERTIFICACION SE HACE VALIDA PARA EL GRUPO 17, MAS NO PARA EL GRUPO 1</t>
      </is>
    </nc>
  </rcc>
  <rcc rId="460" sId="5">
    <oc r="K57">
      <f>SUM(K49:K56)</f>
    </oc>
    <nc r="K57" t="inlineStr">
      <is>
        <t>0</t>
      </is>
    </nc>
  </rcc>
  <rcc rId="461" sId="5">
    <oc r="L57">
      <f>SUM(L49:L56)</f>
    </oc>
    <nc r="L57" t="inlineStr">
      <is>
        <t>56 meses y 7 dias</t>
      </is>
    </nc>
  </rcc>
  <rcc rId="462" sId="5" numFmtId="4">
    <oc r="M57">
      <f>SUM(M49:M56)</f>
    </oc>
    <nc r="M57">
      <v>0</v>
    </nc>
  </rcc>
  <rcc rId="463" sId="5">
    <oc r="N57">
      <f>SUM(N49:N56)</f>
    </oc>
    <nc r="N57" t="inlineStr">
      <is>
        <t>0</t>
      </is>
    </nc>
  </rcc>
  <rcc rId="464" sId="5">
    <nc r="D30" t="inlineStr">
      <is>
        <t>X</t>
      </is>
    </nc>
  </rcc>
  <rcc rId="465" sId="5">
    <nc r="D31" t="inlineStr">
      <is>
        <t>X</t>
      </is>
    </nc>
  </rcc>
  <rfmt sheetId="5" sqref="D30:D32">
    <dxf>
      <alignment horizontal="center" readingOrder="0"/>
    </dxf>
  </rfmt>
  <rcc rId="466" sId="5">
    <nc r="E61" t="inlineStr">
      <is>
        <t>X</t>
      </is>
    </nc>
  </rcc>
  <rcc rId="467" sId="5">
    <nc r="E62" t="inlineStr">
      <is>
        <t>X</t>
      </is>
    </nc>
  </rcc>
  <rfmt sheetId="5" sqref="E61:E62">
    <dxf>
      <alignment horizontal="center" readingOrder="0"/>
    </dxf>
  </rfmt>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AFE0F707-F779-4457-8614-A9761FF0129B}"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5" sId="6">
    <nc r="C6" t="inlineStr">
      <is>
        <t>COLEGIO MUSICAL BRITANICO</t>
      </is>
    </nc>
  </rcc>
  <rcc rId="476" sId="6" numFmtId="20">
    <oc r="C11" t="inlineStr">
      <is>
        <t>xx/xx/xxxx</t>
      </is>
    </oc>
    <nc r="C11">
      <v>41975</v>
    </nc>
  </rcc>
  <rcc rId="477" sId="6">
    <oc r="D16">
      <v>2</v>
    </oc>
    <nc r="D16"/>
  </rcc>
  <rcc rId="478" sId="6">
    <oc r="D17">
      <v>3</v>
    </oc>
    <nc r="D17"/>
  </rcc>
  <rcc rId="479" sId="6">
    <oc r="D18">
      <v>4</v>
    </oc>
    <nc r="D18"/>
  </rcc>
  <rcc rId="480" sId="6">
    <oc r="D19">
      <v>5</v>
    </oc>
    <nc r="D19"/>
  </rcc>
  <rcc rId="481" sId="6">
    <oc r="D20">
      <v>6</v>
    </oc>
    <nc r="D20"/>
  </rcc>
  <rcc rId="482" sId="6">
    <oc r="D21">
      <v>7</v>
    </oc>
    <nc r="D21"/>
  </rcc>
  <rcc rId="483" sId="6">
    <oc r="D15">
      <v>1</v>
    </oc>
    <nc r="D15">
      <v>22</v>
    </nc>
  </rcc>
  <rcc rId="484" sId="6">
    <oc r="E24">
      <f>E22</f>
    </oc>
    <nc r="E24">
      <f>E15</f>
    </nc>
  </rcc>
  <rcc rId="485" sId="6">
    <oc r="C24">
      <f>+F22</f>
    </oc>
    <nc r="C24">
      <f>+F15*80%</f>
    </nc>
  </rcc>
  <rcc rId="486" sId="2">
    <nc r="Q49" t="inlineStr">
      <is>
        <t>SE SOLICITA  ACLARA QUE CERTIFICACIONES RESPALDAN LOS GRUPOS A LOS QUE SE ESTAN PRESENTANDO</t>
      </is>
    </nc>
  </rcc>
  <rcc rId="487" sId="2">
    <oc r="Q50" t="inlineStr">
      <is>
        <t>ES NECESARIO ACLARA LOS CUPOS QUE SE CERTIFICAN, TODA VEZ, QUE LA CERTIFICACION EXPEDIDA POR EL MEN DICE 135 CUPOS Y EN EL FORMATO 6 DEL ICBF DISCRIMINA 25 CUPOS</t>
      </is>
    </oc>
    <nc r="Q50" t="inlineStr">
      <is>
        <t>SE SOLICITA  ACLARA QUE CERTIFICACIONES RESPALDAN LOS GRUPOS A LOS QUE SE ESTAN PRESENTANDO</t>
      </is>
    </nc>
  </rcc>
  <rcc rId="488" sId="2">
    <nc r="Q51" t="inlineStr">
      <is>
        <t>SE SOLICITA  ACLARA QUE CERTIFICACIONES RESPALDAN LOS GRUPOS A LOS QUE SE ESTAN PRESENTANDO</t>
      </is>
    </nc>
  </rcc>
  <rcc rId="489" sId="2">
    <nc r="Q52" t="inlineStr">
      <is>
        <t>SE SOLICITA  ACLARA QUE CERTIFICACIONES RESPALDAN LOS GRUPOS A LOS QUE SE ESTAN PRESENTANDO</t>
      </is>
    </nc>
  </rcc>
  <rcc rId="490" sId="2">
    <nc r="Q53" t="inlineStr">
      <is>
        <t>SE SOLICITA  ACLARA QUE CERTIFICACIONES RESPALDAN LOS GRUPOS A LOS QUE SE ESTAN PRESENTANDO</t>
      </is>
    </nc>
  </rcc>
  <rcc rId="491" sId="2">
    <nc r="Q54" t="inlineStr">
      <is>
        <t>SE SOLICITA  ACLARA QUE CERTIFICACIONES RESPALDAN LOS GRUPOS A LOS QUE SE ESTAN PRESENTANDO</t>
      </is>
    </nc>
  </rcc>
  <rcc rId="492" sId="3">
    <oc r="Q49" t="inlineStr">
      <is>
        <t>LA CERTIFICACION SE HACE VALIDA PARA EL GRUPO 2, MAS NO PARA EL GRUPO 1</t>
      </is>
    </oc>
    <nc r="Q49" t="inlineStr">
      <is>
        <t>SE SOLICITA  ACLARA QUE CERTIFICACIONES RESPALDAN LOS GRUPOS A LOS QUE SE ESTAN PRESENTANDO</t>
      </is>
    </nc>
  </rcc>
  <rcc rId="493" sId="3">
    <oc r="Q50" t="inlineStr">
      <is>
        <t>LA CERTIFICACION SE HACE VALIDA PARA EL GRUPO 2, MAS NO PARA EL GRUPO 1</t>
      </is>
    </oc>
    <nc r="Q50" t="inlineStr">
      <is>
        <t>SE SOLICITA  ACLARA QUE CERTIFICACIONES RESPALDAN LOS GRUPOS A LOS QUE SE ESTAN PRESENTANDO</t>
      </is>
    </nc>
  </rcc>
  <rcc rId="494" sId="3">
    <oc r="Q51" t="inlineStr">
      <is>
        <t>LA CERTIFICACION SE PRESENTA PARA EL GRUPO 1, SE HACE VALIDA PARA EL GRUPO 1</t>
      </is>
    </oc>
    <nc r="Q51" t="inlineStr">
      <is>
        <t>SE SOLICITA  ACLARA QUE CERTIFICACIONES RESPALDAN LOS GRUPOS A LOS QUE SE ESTAN PRESENTANDO</t>
      </is>
    </nc>
  </rcc>
  <rcc rId="495" sId="3">
    <oc r="Q52" t="inlineStr">
      <is>
        <t>LA CERTIFICACION SE PRESENTA PARA EL GRUPO 1, SE HACE VALIDA PARA EL GRUPO 1</t>
      </is>
    </oc>
    <nc r="Q52" t="inlineStr">
      <is>
        <t>SE SOLICITA  ACLARA QUE CERTIFICACIONES RESPALDAN LOS GRUPOS A LOS QUE SE ESTAN PRESENTANDO</t>
      </is>
    </nc>
  </rcc>
  <rcc rId="496" sId="3">
    <oc r="Q53" t="inlineStr">
      <is>
        <t>LA CERTIFICACION SE PRESENTA PARA EL GRUPO 1, SE HACE VALIDA PARA EL GRUPO 1</t>
      </is>
    </oc>
    <nc r="Q53" t="inlineStr">
      <is>
        <t>SE SOLICITA  ACLARA QUE CERTIFICACIONES RESPALDAN LOS GRUPOS A LOS QUE SE ESTAN PRESENTANDO</t>
      </is>
    </nc>
  </rcc>
  <rcc rId="497" sId="3">
    <oc r="Q54" t="inlineStr">
      <is>
        <t>LA CERTIFICACION SE PRESENTA PARA EL GRUPO 1, SE HACE VALIDA PARA EL GRUPO 1</t>
      </is>
    </oc>
    <nc r="Q54" t="inlineStr">
      <is>
        <t>SE SOLICITA  ACLARA QUE CERTIFICACIONES RESPALDAN LOS GRUPOS A LOS QUE SE ESTAN PRESENTANDO</t>
      </is>
    </nc>
  </rcc>
  <rcc rId="498" sId="4">
    <oc r="Q49" t="inlineStr">
      <is>
        <t>LA CERTIFICACION SE HACE VALIDA PARA EL GRUPO 14, MAS NO PARA EL GRUPO 1</t>
      </is>
    </oc>
    <nc r="Q49" t="inlineStr">
      <is>
        <t>SE SOLICITA  ACLARA QUE CERTIFICACIONES RESPALDAN LOS GRUPOS A LOS QUE SE ESTAN PRESENTANDO</t>
      </is>
    </nc>
  </rcc>
  <rcc rId="499" sId="4">
    <oc r="Q50" t="inlineStr">
      <is>
        <t>LA CERTIFICACION SE HACE VALIDA PARA EL GRUPO 14, MAS NO PARA EL GRUPO 1</t>
      </is>
    </oc>
    <nc r="Q50" t="inlineStr">
      <is>
        <t>SE SOLICITA  ACLARA QUE CERTIFICACIONES RESPALDAN LOS GRUPOS A LOS QUE SE ESTAN PRESENTANDO</t>
      </is>
    </nc>
  </rcc>
  <rcc rId="500" sId="4">
    <oc r="Q51" t="inlineStr">
      <is>
        <t>LA CERTIFICACION SE HACE VALIDA PARA EL GRUPO 14, MAS NO PARA EL GRUPO 1</t>
      </is>
    </oc>
    <nc r="Q51" t="inlineStr">
      <is>
        <t>SE SOLICITA  ACLARA QUE CERTIFICACIONES RESPALDAN LOS GRUPOS A LOS QUE SE ESTAN PRESENTANDO</t>
      </is>
    </nc>
  </rcc>
  <rcc rId="501" sId="4">
    <oc r="Q52" t="inlineStr">
      <is>
        <t>LA CERTIFICACION SE HACE VALIDA PARA EL GRUPO 14, MAS NO PARA EL GRUPO 1</t>
      </is>
    </oc>
    <nc r="Q52" t="inlineStr">
      <is>
        <t>SE SOLICITA  ACLARA QUE CERTIFICACIONES RESPALDAN LOS GRUPOS A LOS QUE SE ESTAN PRESENTANDO</t>
      </is>
    </nc>
  </rcc>
  <rcc rId="502" sId="4">
    <oc r="Q53" t="inlineStr">
      <is>
        <t>LA CERTIFICACION SE HACE VALIDA PARA EL GRUPO 14, MAS NO PARA EL GRUPO 1</t>
      </is>
    </oc>
    <nc r="Q53" t="inlineStr">
      <is>
        <t>SE SOLICITA  ACLARA QUE CERTIFICACIONES RESPALDAN LOS GRUPOS A LOS QUE SE ESTAN PRESENTANDO</t>
      </is>
    </nc>
  </rcc>
  <rcc rId="503" sId="4">
    <oc r="Q54" t="inlineStr">
      <is>
        <t>LA CERTIFICACION SE HACE VALIDA PARA EL GRUPO 14, MAS NO PARA EL GRUPO 1</t>
      </is>
    </oc>
    <nc r="Q54" t="inlineStr">
      <is>
        <t>SE SOLICITA  ACLARA QUE CERTIFICACIONES RESPALDAN LOS GRUPOS A LOS QUE SE ESTAN PRESENTANDO</t>
      </is>
    </nc>
  </rcc>
  <rcc rId="504" sId="5">
    <oc r="Q49" t="inlineStr">
      <is>
        <t>LA CERTIFICACION SE HACE VALIDA PARA EL GRUPO 17, MAS NO PARA EL GRUPO 1</t>
      </is>
    </oc>
    <nc r="Q49" t="inlineStr">
      <is>
        <t>SE SOLICITA  ACLARA QUE CERTIFICACIONES RESPALDAN LOS GRUPOS A LOS QUE SE ESTAN PRESENTANDO</t>
      </is>
    </nc>
  </rcc>
  <rcc rId="505" sId="5">
    <oc r="Q50" t="inlineStr">
      <is>
        <t>LA CERTIFICACION SE HACE VALIDA PARA EL GRUPO 17, MAS NO PARA EL GRUPO 1</t>
      </is>
    </oc>
    <nc r="Q50" t="inlineStr">
      <is>
        <t>SE SOLICITA  ACLARA QUE CERTIFICACIONES RESPALDAN LOS GRUPOS A LOS QUE SE ESTAN PRESENTANDO</t>
      </is>
    </nc>
  </rcc>
  <rcc rId="506" sId="5">
    <oc r="Q51" t="inlineStr">
      <is>
        <t>LA CERTIFICACION SE HACE VALIDA PARA EL GRUPO 17, MAS NO PARA EL GRUPO 1</t>
      </is>
    </oc>
    <nc r="Q51" t="inlineStr">
      <is>
        <t>SE SOLICITA  ACLARA QUE CERTIFICACIONES RESPALDAN LOS GRUPOS A LOS QUE SE ESTAN PRESENTANDO</t>
      </is>
    </nc>
  </rcc>
  <rcc rId="507" sId="5">
    <oc r="Q52" t="inlineStr">
      <is>
        <t>LA CERTIFICACION SE HACE VALIDA PARA EL GRUPO 17, MAS NO PARA EL GRUPO 1</t>
      </is>
    </oc>
    <nc r="Q52" t="inlineStr">
      <is>
        <t>SE SOLICITA  ACLARA QUE CERTIFICACIONES RESPALDAN LOS GRUPOS A LOS QUE SE ESTAN PRESENTANDO</t>
      </is>
    </nc>
  </rcc>
  <rcc rId="508" sId="5">
    <oc r="Q53" t="inlineStr">
      <is>
        <t>LA CERTIFICACION SE HACE VALIDA PARA EL GRUPO 17, MAS NO PARA EL GRUPO 1</t>
      </is>
    </oc>
    <nc r="Q53" t="inlineStr">
      <is>
        <t>SE SOLICITA  ACLARA QUE CERTIFICACIONES RESPALDAN LOS GRUPOS A LOS QUE SE ESTAN PRESENTANDO</t>
      </is>
    </nc>
  </rcc>
  <rcc rId="509" sId="5">
    <oc r="Q54" t="inlineStr">
      <is>
        <t>LA CERTIFICACION SE HACE VALIDA PARA EL GRUPO 17, MAS NO PARA EL GRUPO 1</t>
      </is>
    </oc>
    <nc r="Q54" t="inlineStr">
      <is>
        <t>SE SOLICITA  ACLARA QUE CERTIFICACIONES RESPALDAN LOS GRUPOS A LOS QUE SE ESTAN PRESENTANDO</t>
      </is>
    </nc>
  </rcc>
  <rcc rId="510" sId="6">
    <nc r="B49" t="inlineStr">
      <is>
        <t>COLEGIO MUSICAL BRITANICO</t>
      </is>
    </nc>
  </rcc>
  <rcc rId="511" sId="6">
    <nc r="C49" t="inlineStr">
      <is>
        <t>COLEGIO MUSICAL BRITANICO</t>
      </is>
    </nc>
  </rcc>
  <rcc rId="512" sId="6">
    <nc r="D49" t="inlineStr">
      <is>
        <t>MINISTERIO DE EDUCACION NACIONAL</t>
      </is>
    </nc>
  </rcc>
  <rcc rId="513" sId="6">
    <nc r="E49" t="inlineStr">
      <is>
        <t>FPI-52-071 - 2009</t>
      </is>
    </nc>
  </rcc>
  <rcc rId="514" sId="6">
    <nc r="F49" t="inlineStr">
      <is>
        <t>SI</t>
      </is>
    </nc>
  </rcc>
  <rcc rId="515" sId="6" numFmtId="19">
    <nc r="H49">
      <v>40210</v>
    </nc>
  </rcc>
  <rcc rId="516" sId="6" numFmtId="20">
    <nc r="I49">
      <v>40527</v>
    </nc>
  </rcc>
  <rcc rId="517" sId="6">
    <nc r="L49" t="inlineStr">
      <is>
        <t>10 meses y 15 dias</t>
      </is>
    </nc>
  </rcc>
  <rcc rId="518" sId="6" numFmtId="4">
    <nc r="M49">
      <v>4843</v>
    </nc>
  </rcc>
  <rcc rId="519" sId="6" numFmtId="4">
    <oc r="N49">
      <f>+M49*G49</f>
    </oc>
    <nc r="N49">
      <v>4843</v>
    </nc>
  </rcc>
  <rcc rId="520" sId="6" numFmtId="34">
    <nc r="O49">
      <v>3505781081</v>
    </nc>
  </rcc>
  <rcc rId="521" sId="6" numFmtId="34">
    <nc r="P49">
      <v>216</v>
    </nc>
  </rcc>
  <rcc rId="522" sId="6">
    <nc r="Q49" t="inlineStr">
      <is>
        <t>SE SOLICITA  ACLARA QUE CERTIFICACIONES RESPALDAN LOS GRUPOS A LOS QUE SE ESTAN PRESENTANDO</t>
      </is>
    </nc>
  </rcc>
  <rcc rId="523" sId="6">
    <nc r="B50" t="inlineStr">
      <is>
        <t>COLEGIO MUSICAL BRITANICO</t>
      </is>
    </nc>
  </rcc>
  <rcc rId="524" sId="6">
    <nc r="C50" t="inlineStr">
      <is>
        <t>COLEGIO MUSICAL BRITANICO</t>
      </is>
    </nc>
  </rcc>
  <rcc rId="525" sId="6">
    <nc r="D50" t="inlineStr">
      <is>
        <t>MINISTERIO DE EUDCACION NACIONAL</t>
      </is>
    </nc>
  </rcc>
  <rcc rId="526" sId="6">
    <nc r="E50" t="inlineStr">
      <is>
        <t>FPI-52-377 - 2010</t>
      </is>
    </nc>
  </rcc>
  <rcc rId="527" sId="6">
    <nc r="F50" t="inlineStr">
      <is>
        <t>SI</t>
      </is>
    </nc>
  </rcc>
  <rcc rId="528" sId="6" odxf="1" dxf="1" numFmtId="19">
    <nc r="H50">
      <v>40557</v>
    </nc>
    <odxf>
      <numFmt numFmtId="0" formatCode="General"/>
    </odxf>
    <ndxf>
      <numFmt numFmtId="19" formatCode="dd/mm/yyyy"/>
    </ndxf>
  </rcc>
  <rcc rId="529" sId="6" numFmtId="20">
    <nc r="I50">
      <v>40844</v>
    </nc>
  </rcc>
  <rcc rId="530" sId="6">
    <nc r="L50" t="inlineStr">
      <is>
        <t>8 meses y 18 dias</t>
      </is>
    </nc>
  </rcc>
  <rcc rId="531" sId="6" numFmtId="4">
    <nc r="M50">
      <v>135</v>
    </nc>
  </rcc>
  <rcc rId="532" sId="6" numFmtId="4">
    <nc r="N50">
      <v>135</v>
    </nc>
  </rcc>
  <rcc rId="533" sId="6" numFmtId="34">
    <nc r="O50">
      <v>139488716</v>
    </nc>
  </rcc>
  <rcc rId="534" sId="6" numFmtId="34">
    <nc r="P50">
      <v>207</v>
    </nc>
  </rcc>
  <rcc rId="535" sId="6">
    <nc r="Q50" t="inlineStr">
      <is>
        <t>SE SOLICITA  ACLARA QUE CERTIFICACIONES RESPALDAN LOS GRUPOS A LOS QUE SE ESTAN PRESENTANDO</t>
      </is>
    </nc>
  </rcc>
  <rcc rId="536" sId="6">
    <nc r="B51" t="inlineStr">
      <is>
        <t>COLEGIO MUSICAL BRITANICO</t>
      </is>
    </nc>
  </rcc>
  <rcc rId="537" sId="6">
    <nc r="C51" t="inlineStr">
      <is>
        <t>COLEGIO MUSICAL BRITANICO</t>
      </is>
    </nc>
  </rcc>
  <rcc rId="538" sId="6">
    <nc r="D51" t="inlineStr">
      <is>
        <t>MINISTERIO DE EUDCACION NACIONAL - FONADE</t>
      </is>
    </nc>
  </rcc>
  <rcc rId="539" sId="6">
    <nc r="E51" t="inlineStr">
      <is>
        <t>2111709 - 2011</t>
      </is>
    </nc>
  </rcc>
  <rcc rId="540" sId="6">
    <nc r="F51" t="inlineStr">
      <is>
        <t>SI</t>
      </is>
    </nc>
  </rcc>
  <rcc rId="541" sId="6" odxf="1" dxf="1" numFmtId="19">
    <nc r="H51">
      <v>40816</v>
    </nc>
    <odxf>
      <numFmt numFmtId="0" formatCode="General"/>
    </odxf>
    <ndxf>
      <numFmt numFmtId="19" formatCode="dd/mm/yyyy"/>
    </ndxf>
  </rcc>
  <rcc rId="542" sId="6" numFmtId="20">
    <nc r="I51">
      <v>40969</v>
    </nc>
  </rcc>
  <rcc rId="543" sId="6">
    <nc r="L51" t="inlineStr">
      <is>
        <t>6 meses y 13 dias</t>
      </is>
    </nc>
  </rcc>
  <rcc rId="544" sId="6" numFmtId="4">
    <nc r="M51">
      <v>631</v>
    </nc>
  </rcc>
  <rcc rId="545" sId="6" numFmtId="4">
    <nc r="N51">
      <v>631</v>
    </nc>
  </rcc>
  <rcc rId="546" sId="6" numFmtId="34">
    <nc r="O51">
      <v>520385195</v>
    </nc>
  </rcc>
  <rcc rId="547" sId="6">
    <nc r="P51" t="inlineStr">
      <is>
        <t>175 y 176</t>
      </is>
    </nc>
  </rcc>
  <rcc rId="548" sId="6">
    <nc r="Q51" t="inlineStr">
      <is>
        <t>SE SOLICITA  ACLARA QUE CERTIFICACIONES RESPALDAN LOS GRUPOS A LOS QUE SE ESTAN PRESENTANDO</t>
      </is>
    </nc>
  </rcc>
  <rcc rId="549" sId="6">
    <nc r="B52" t="inlineStr">
      <is>
        <t>COLEGIO MUSICAL BRITANICO</t>
      </is>
    </nc>
  </rcc>
  <rcc rId="550" sId="6">
    <nc r="C52" t="inlineStr">
      <is>
        <t>COLEGIO MUSICAL BRITANICO</t>
      </is>
    </nc>
  </rcc>
  <rcc rId="551" sId="6">
    <nc r="D52" t="inlineStr">
      <is>
        <t>MINISTERIO DE EUDCACION NACIONAL - FONADE</t>
      </is>
    </nc>
  </rcc>
  <rcc rId="552" sId="6">
    <nc r="E52" t="inlineStr">
      <is>
        <t>2120965 - 2011</t>
      </is>
    </nc>
  </rcc>
  <rcc rId="553" sId="6">
    <nc r="F52" t="inlineStr">
      <is>
        <t>SI</t>
      </is>
    </nc>
  </rcc>
  <rcc rId="554" sId="6" odxf="1" dxf="1" numFmtId="19">
    <nc r="H52">
      <v>41008</v>
    </nc>
    <odxf>
      <numFmt numFmtId="0" formatCode="General"/>
    </odxf>
    <ndxf>
      <numFmt numFmtId="19" formatCode="dd/mm/yyyy"/>
    </ndxf>
  </rcc>
  <rcc rId="555" sId="6" numFmtId="20">
    <nc r="I52">
      <v>41182</v>
    </nc>
  </rcc>
  <rcc rId="556" sId="6">
    <nc r="L52" t="inlineStr">
      <is>
        <t>5 meses y 21 dias</t>
      </is>
    </nc>
  </rcc>
  <rcc rId="557" sId="6" numFmtId="4">
    <nc r="M52">
      <v>631</v>
    </nc>
  </rcc>
  <rcc rId="558" sId="6" numFmtId="4">
    <nc r="N52">
      <v>631</v>
    </nc>
  </rcc>
  <rcc rId="559" sId="6" numFmtId="34">
    <nc r="O52">
      <v>175114368</v>
    </nc>
  </rcc>
  <rcc rId="560" sId="6" numFmtId="34">
    <nc r="P52">
      <v>142</v>
    </nc>
  </rcc>
  <rcc rId="561" sId="6">
    <nc r="Q52" t="inlineStr">
      <is>
        <t>SE SOLICITA  ACLARA QUE CERTIFICACIONES RESPALDAN LOS GRUPOS A LOS QUE SE ESTAN PRESENTANDO</t>
      </is>
    </nc>
  </rcc>
  <rcc rId="562" sId="6">
    <nc r="B53" t="inlineStr">
      <is>
        <t>COLEGIO MUSICAL BRITANICO</t>
      </is>
    </nc>
  </rcc>
  <rcc rId="563" sId="6">
    <nc r="C53" t="inlineStr">
      <is>
        <t>COLEGIO MUSICAL BRITANICO</t>
      </is>
    </nc>
  </rcc>
  <rcc rId="564" sId="6">
    <nc r="D53" t="inlineStr">
      <is>
        <t>MINISTERIO DE EUDCACION NACIONAL - FONADE</t>
      </is>
    </nc>
  </rcc>
  <rcc rId="565" sId="6">
    <nc r="E53" t="inlineStr">
      <is>
        <t>522078 - 2012</t>
      </is>
    </nc>
  </rcc>
  <rcc rId="566" sId="6">
    <nc r="F53" t="inlineStr">
      <is>
        <t>SI</t>
      </is>
    </nc>
  </rcc>
  <rcc rId="567" sId="6" odxf="1" dxf="1" numFmtId="19">
    <nc r="H53">
      <v>41204</v>
    </nc>
    <odxf>
      <numFmt numFmtId="0" formatCode="General"/>
    </odxf>
    <ndxf>
      <numFmt numFmtId="19" formatCode="dd/mm/yyyy"/>
    </ndxf>
  </rcc>
  <rcc rId="568" sId="6" numFmtId="20">
    <nc r="I53">
      <v>41453</v>
    </nc>
  </rcc>
  <rcc rId="569" sId="6">
    <nc r="L53" t="inlineStr">
      <is>
        <t>8 meses y 6 dias</t>
      </is>
    </nc>
  </rcc>
  <rcc rId="570" sId="6" numFmtId="4">
    <nc r="M53">
      <v>495</v>
    </nc>
  </rcc>
  <rcc rId="571" sId="6" numFmtId="4">
    <nc r="N53">
      <v>495</v>
    </nc>
  </rcc>
  <rcc rId="572" sId="6" numFmtId="34">
    <nc r="O53">
      <v>480053046</v>
    </nc>
  </rcc>
  <rcc rId="573" sId="6">
    <nc r="P53" t="inlineStr">
      <is>
        <t>146 al 150</t>
      </is>
    </nc>
  </rcc>
  <rcc rId="574" sId="6">
    <nc r="Q53" t="inlineStr">
      <is>
        <t>SE SOLICITA  ACLARA QUE CERTIFICACIONES RESPALDAN LOS GRUPOS A LOS QUE SE ESTAN PRESENTANDO</t>
      </is>
    </nc>
  </rcc>
  <rcc rId="575" sId="6">
    <nc r="B54" t="inlineStr">
      <is>
        <t>COLEGIO MUSICAL BRITANICO</t>
      </is>
    </nc>
  </rcc>
  <rcc rId="576" sId="6">
    <nc r="C54" t="inlineStr">
      <is>
        <t>COLEGIO MUSICAL BRITANICO</t>
      </is>
    </nc>
  </rcc>
  <rcc rId="577" sId="6">
    <nc r="D54" t="inlineStr">
      <is>
        <t>ICBF</t>
      </is>
    </nc>
  </rcc>
  <rcc rId="578" sId="6">
    <nc r="E54" t="inlineStr">
      <is>
        <t>373 - 2013</t>
      </is>
    </nc>
  </rcc>
  <rcc rId="579" sId="6">
    <nc r="F54" t="inlineStr">
      <is>
        <t>SI</t>
      </is>
    </nc>
  </rcc>
  <rcc rId="580" sId="6" odxf="1" dxf="1" numFmtId="19">
    <nc r="H54">
      <v>41512</v>
    </nc>
    <odxf>
      <numFmt numFmtId="0" formatCode="General"/>
    </odxf>
    <ndxf>
      <numFmt numFmtId="19" formatCode="dd/mm/yyyy"/>
    </ndxf>
  </rcc>
  <rcc rId="581" sId="6" numFmtId="20">
    <nc r="I54">
      <v>41912</v>
    </nc>
  </rcc>
  <rcc rId="582" sId="6">
    <nc r="L54" t="inlineStr">
      <is>
        <t>13 meses y 4 dias</t>
      </is>
    </nc>
  </rcc>
  <rcc rId="583" sId="6" numFmtId="4">
    <nc r="M54">
      <v>404</v>
    </nc>
  </rcc>
  <rcc rId="584" sId="6" numFmtId="4">
    <nc r="N54">
      <v>404</v>
    </nc>
  </rcc>
  <rcc rId="585" sId="6" numFmtId="34">
    <nc r="O54">
      <v>1395923342</v>
    </nc>
  </rcc>
  <rcc rId="586" sId="6" numFmtId="34">
    <nc r="P54">
      <v>139</v>
    </nc>
  </rcc>
  <rcc rId="587" sId="6">
    <nc r="Q54" t="inlineStr">
      <is>
        <t>SE SOLICITA  ACLARA QUE CERTIFICACIONES RESPALDAN LOS GRUPOS A LOS QUE SE ESTAN PRESENTANDO</t>
      </is>
    </nc>
  </rcc>
  <rcc rId="588" sId="2">
    <oc r="C30" t="inlineStr">
      <is>
        <t>X</t>
      </is>
    </oc>
    <nc r="C30"/>
  </rcc>
  <rcc rId="589" sId="2">
    <oc r="C31" t="inlineStr">
      <is>
        <t>X</t>
      </is>
    </oc>
    <nc r="C31"/>
  </rcc>
  <rcc rId="590" sId="3">
    <oc r="D30" t="inlineStr">
      <is>
        <t>X</t>
      </is>
    </oc>
    <nc r="D30"/>
  </rcc>
  <rcc rId="591" sId="3">
    <oc r="D31" t="inlineStr">
      <is>
        <t>X</t>
      </is>
    </oc>
    <nc r="D31"/>
  </rcc>
  <rcc rId="592" sId="3">
    <oc r="E61" t="inlineStr">
      <is>
        <t>X</t>
      </is>
    </oc>
    <nc r="E61"/>
  </rcc>
  <rcc rId="593" sId="3">
    <oc r="E62" t="inlineStr">
      <is>
        <t>X</t>
      </is>
    </oc>
    <nc r="E62"/>
  </rcc>
  <rcc rId="594" sId="4">
    <oc r="D30" t="inlineStr">
      <is>
        <t>X</t>
      </is>
    </oc>
    <nc r="D30"/>
  </rcc>
  <rcc rId="595" sId="4">
    <oc r="D31" t="inlineStr">
      <is>
        <t>X</t>
      </is>
    </oc>
    <nc r="D31"/>
  </rcc>
  <rcc rId="596" sId="5">
    <oc r="E61" t="inlineStr">
      <is>
        <t>X</t>
      </is>
    </oc>
    <nc r="E61"/>
  </rcc>
  <rcc rId="597" sId="5">
    <oc r="E62" t="inlineStr">
      <is>
        <t>X</t>
      </is>
    </oc>
    <nc r="E62"/>
  </rcc>
  <rcc rId="598" sId="5">
    <oc r="D30" t="inlineStr">
      <is>
        <t>X</t>
      </is>
    </oc>
    <nc r="D30"/>
  </rcc>
  <rcc rId="599" sId="5">
    <oc r="D31" t="inlineStr">
      <is>
        <t>X</t>
      </is>
    </oc>
    <nc r="D31"/>
  </rcc>
  <rcc rId="600" sId="7">
    <nc r="B49" t="inlineStr">
      <is>
        <t>COLEGIO MUSICAL BRITANICO</t>
      </is>
    </nc>
  </rcc>
  <rcc rId="601" sId="7">
    <nc r="C49" t="inlineStr">
      <is>
        <t>COLEGIO MUSICAL BRITANICO</t>
      </is>
    </nc>
  </rcc>
  <rcc rId="602" sId="7">
    <nc r="D49" t="inlineStr">
      <is>
        <t>MINISTERIO DE EDUCACION NACIONAL</t>
      </is>
    </nc>
  </rcc>
  <rcc rId="603" sId="7">
    <nc r="E49" t="inlineStr">
      <is>
        <t>FPI-52-071 - 2009</t>
      </is>
    </nc>
  </rcc>
  <rcc rId="604" sId="7">
    <nc r="F49" t="inlineStr">
      <is>
        <t>SI</t>
      </is>
    </nc>
  </rcc>
  <rcc rId="605" sId="7" numFmtId="19">
    <nc r="H49">
      <v>40210</v>
    </nc>
  </rcc>
  <rcc rId="606" sId="7" numFmtId="20">
    <nc r="I49">
      <v>40527</v>
    </nc>
  </rcc>
  <rcc rId="607" sId="7">
    <nc r="L49" t="inlineStr">
      <is>
        <t>10 meses y 15 dias</t>
      </is>
    </nc>
  </rcc>
  <rcc rId="608" sId="7" numFmtId="4">
    <nc r="M49">
      <v>4843</v>
    </nc>
  </rcc>
  <rcc rId="609" sId="7" numFmtId="4">
    <oc r="N49">
      <f>+M49*G49</f>
    </oc>
    <nc r="N49">
      <v>4843</v>
    </nc>
  </rcc>
  <rcc rId="610" sId="7" numFmtId="34">
    <nc r="O49">
      <v>3505781081</v>
    </nc>
  </rcc>
  <rcc rId="611" sId="7" numFmtId="34">
    <nc r="P49">
      <v>216</v>
    </nc>
  </rcc>
  <rcc rId="612" sId="7">
    <nc r="Q49" t="inlineStr">
      <is>
        <t>SE SOLICITA  ACLARA QUE CERTIFICACIONES RESPALDAN LOS GRUPOS A LOS QUE SE ESTAN PRESENTANDO</t>
      </is>
    </nc>
  </rcc>
  <rcc rId="613" sId="7">
    <nc r="B50" t="inlineStr">
      <is>
        <t>COLEGIO MUSICAL BRITANICO</t>
      </is>
    </nc>
  </rcc>
  <rcc rId="614" sId="7">
    <nc r="C50" t="inlineStr">
      <is>
        <t>COLEGIO MUSICAL BRITANICO</t>
      </is>
    </nc>
  </rcc>
  <rcc rId="615" sId="7">
    <nc r="D50" t="inlineStr">
      <is>
        <t>MINISTERIO DE EUDCACION NACIONAL</t>
      </is>
    </nc>
  </rcc>
  <rcc rId="616" sId="7">
    <nc r="E50" t="inlineStr">
      <is>
        <t>FPI-52-377 - 2010</t>
      </is>
    </nc>
  </rcc>
  <rcc rId="617" sId="7">
    <nc r="F50" t="inlineStr">
      <is>
        <t>SI</t>
      </is>
    </nc>
  </rcc>
  <rcc rId="618" sId="7" odxf="1" dxf="1" numFmtId="19">
    <nc r="H50">
      <v>40557</v>
    </nc>
    <odxf>
      <numFmt numFmtId="0" formatCode="General"/>
    </odxf>
    <ndxf>
      <numFmt numFmtId="19" formatCode="dd/mm/yyyy"/>
    </ndxf>
  </rcc>
  <rcc rId="619" sId="7" numFmtId="20">
    <nc r="I50">
      <v>40844</v>
    </nc>
  </rcc>
  <rcc rId="620" sId="7">
    <nc r="L50" t="inlineStr">
      <is>
        <t>8 meses y 18 dias</t>
      </is>
    </nc>
  </rcc>
  <rcc rId="621" sId="7" numFmtId="4">
    <nc r="M50">
      <v>135</v>
    </nc>
  </rcc>
  <rcc rId="622" sId="7" numFmtId="4">
    <nc r="N50">
      <v>135</v>
    </nc>
  </rcc>
  <rcc rId="623" sId="7" numFmtId="34">
    <nc r="O50">
      <v>139488716</v>
    </nc>
  </rcc>
  <rcc rId="624" sId="7" numFmtId="34">
    <nc r="P50">
      <v>207</v>
    </nc>
  </rcc>
  <rcc rId="625" sId="7">
    <nc r="Q50" t="inlineStr">
      <is>
        <t>SE SOLICITA  ACLARA QUE CERTIFICACIONES RESPALDAN LOS GRUPOS A LOS QUE SE ESTAN PRESENTANDO</t>
      </is>
    </nc>
  </rcc>
  <rcc rId="626" sId="7">
    <nc r="B51" t="inlineStr">
      <is>
        <t>COLEGIO MUSICAL BRITANICO</t>
      </is>
    </nc>
  </rcc>
  <rcc rId="627" sId="7">
    <nc r="C51" t="inlineStr">
      <is>
        <t>COLEGIO MUSICAL BRITANICO</t>
      </is>
    </nc>
  </rcc>
  <rcc rId="628" sId="7">
    <nc r="D51" t="inlineStr">
      <is>
        <t>MINISTERIO DE EUDCACION NACIONAL - FONADE</t>
      </is>
    </nc>
  </rcc>
  <rcc rId="629" sId="7">
    <nc r="E51" t="inlineStr">
      <is>
        <t>2111709 - 2011</t>
      </is>
    </nc>
  </rcc>
  <rcc rId="630" sId="7">
    <nc r="F51" t="inlineStr">
      <is>
        <t>SI</t>
      </is>
    </nc>
  </rcc>
  <rcc rId="631" sId="7" odxf="1" dxf="1" numFmtId="19">
    <nc r="H51">
      <v>40816</v>
    </nc>
    <odxf>
      <numFmt numFmtId="0" formatCode="General"/>
    </odxf>
    <ndxf>
      <numFmt numFmtId="19" formatCode="dd/mm/yyyy"/>
    </ndxf>
  </rcc>
  <rcc rId="632" sId="7" numFmtId="20">
    <nc r="I51">
      <v>40969</v>
    </nc>
  </rcc>
  <rcc rId="633" sId="7">
    <nc r="L51" t="inlineStr">
      <is>
        <t>6 meses y 13 dias</t>
      </is>
    </nc>
  </rcc>
  <rcc rId="634" sId="7" numFmtId="4">
    <nc r="M51">
      <v>631</v>
    </nc>
  </rcc>
  <rcc rId="635" sId="7" numFmtId="4">
    <nc r="N51">
      <v>631</v>
    </nc>
  </rcc>
  <rcc rId="636" sId="7" numFmtId="34">
    <nc r="O51">
      <v>520385195</v>
    </nc>
  </rcc>
  <rcc rId="637" sId="7">
    <nc r="P51" t="inlineStr">
      <is>
        <t>175 y 176</t>
      </is>
    </nc>
  </rcc>
  <rcc rId="638" sId="7">
    <nc r="Q51" t="inlineStr">
      <is>
        <t>SE SOLICITA  ACLARA QUE CERTIFICACIONES RESPALDAN LOS GRUPOS A LOS QUE SE ESTAN PRESENTANDO</t>
      </is>
    </nc>
  </rcc>
  <rcc rId="639" sId="7">
    <nc r="B52" t="inlineStr">
      <is>
        <t>COLEGIO MUSICAL BRITANICO</t>
      </is>
    </nc>
  </rcc>
  <rcc rId="640" sId="7">
    <nc r="C52" t="inlineStr">
      <is>
        <t>COLEGIO MUSICAL BRITANICO</t>
      </is>
    </nc>
  </rcc>
  <rcc rId="641" sId="7">
    <nc r="D52" t="inlineStr">
      <is>
        <t>MINISTERIO DE EUDCACION NACIONAL - FONADE</t>
      </is>
    </nc>
  </rcc>
  <rcc rId="642" sId="7">
    <nc r="E52" t="inlineStr">
      <is>
        <t>2120965 - 2011</t>
      </is>
    </nc>
  </rcc>
  <rcc rId="643" sId="7">
    <nc r="F52" t="inlineStr">
      <is>
        <t>SI</t>
      </is>
    </nc>
  </rcc>
  <rcc rId="644" sId="7" odxf="1" dxf="1" numFmtId="19">
    <nc r="H52">
      <v>41008</v>
    </nc>
    <odxf>
      <numFmt numFmtId="0" formatCode="General"/>
    </odxf>
    <ndxf>
      <numFmt numFmtId="19" formatCode="dd/mm/yyyy"/>
    </ndxf>
  </rcc>
  <rcc rId="645" sId="7" numFmtId="20">
    <nc r="I52">
      <v>41182</v>
    </nc>
  </rcc>
  <rcc rId="646" sId="7">
    <nc r="L52" t="inlineStr">
      <is>
        <t>5 meses y 21 dias</t>
      </is>
    </nc>
  </rcc>
  <rcc rId="647" sId="7" numFmtId="4">
    <nc r="M52">
      <v>631</v>
    </nc>
  </rcc>
  <rcc rId="648" sId="7" numFmtId="4">
    <nc r="N52">
      <v>631</v>
    </nc>
  </rcc>
  <rcc rId="649" sId="7" numFmtId="34">
    <nc r="O52">
      <v>175114368</v>
    </nc>
  </rcc>
  <rcc rId="650" sId="7" numFmtId="34">
    <nc r="P52">
      <v>142</v>
    </nc>
  </rcc>
  <rcc rId="651" sId="7">
    <nc r="Q52" t="inlineStr">
      <is>
        <t>SE SOLICITA  ACLARA QUE CERTIFICACIONES RESPALDAN LOS GRUPOS A LOS QUE SE ESTAN PRESENTANDO</t>
      </is>
    </nc>
  </rcc>
  <rcc rId="652" sId="7">
    <nc r="B53" t="inlineStr">
      <is>
        <t>COLEGIO MUSICAL BRITANICO</t>
      </is>
    </nc>
  </rcc>
  <rcc rId="653" sId="7">
    <nc r="C53" t="inlineStr">
      <is>
        <t>COLEGIO MUSICAL BRITANICO</t>
      </is>
    </nc>
  </rcc>
  <rcc rId="654" sId="7">
    <nc r="D53" t="inlineStr">
      <is>
        <t>MINISTERIO DE EUDCACION NACIONAL - FONADE</t>
      </is>
    </nc>
  </rcc>
  <rcc rId="655" sId="7">
    <nc r="E53" t="inlineStr">
      <is>
        <t>522078 - 2012</t>
      </is>
    </nc>
  </rcc>
  <rcc rId="656" sId="7">
    <nc r="F53" t="inlineStr">
      <is>
        <t>SI</t>
      </is>
    </nc>
  </rcc>
  <rcc rId="657" sId="7" odxf="1" dxf="1" numFmtId="19">
    <nc r="H53">
      <v>41204</v>
    </nc>
    <odxf>
      <numFmt numFmtId="0" formatCode="General"/>
    </odxf>
    <ndxf>
      <numFmt numFmtId="19" formatCode="dd/mm/yyyy"/>
    </ndxf>
  </rcc>
  <rcc rId="658" sId="7" numFmtId="20">
    <nc r="I53">
      <v>41453</v>
    </nc>
  </rcc>
  <rcc rId="659" sId="7">
    <nc r="L53" t="inlineStr">
      <is>
        <t>8 meses y 6 dias</t>
      </is>
    </nc>
  </rcc>
  <rcc rId="660" sId="7" numFmtId="4">
    <nc r="M53">
      <v>495</v>
    </nc>
  </rcc>
  <rcc rId="661" sId="7" numFmtId="4">
    <nc r="N53">
      <v>495</v>
    </nc>
  </rcc>
  <rcc rId="662" sId="7" numFmtId="34">
    <nc r="O53">
      <v>480053046</v>
    </nc>
  </rcc>
  <rcc rId="663" sId="7">
    <nc r="P53" t="inlineStr">
      <is>
        <t>146 al 150</t>
      </is>
    </nc>
  </rcc>
  <rcc rId="664" sId="7">
    <nc r="Q53" t="inlineStr">
      <is>
        <t>SE SOLICITA  ACLARA QUE CERTIFICACIONES RESPALDAN LOS GRUPOS A LOS QUE SE ESTAN PRESENTANDO</t>
      </is>
    </nc>
  </rcc>
  <rcc rId="665" sId="7">
    <nc r="B54" t="inlineStr">
      <is>
        <t>COLEGIO MUSICAL BRITANICO</t>
      </is>
    </nc>
  </rcc>
  <rcc rId="666" sId="7">
    <nc r="C54" t="inlineStr">
      <is>
        <t>COLEGIO MUSICAL BRITANICO</t>
      </is>
    </nc>
  </rcc>
  <rcc rId="667" sId="7">
    <nc r="D54" t="inlineStr">
      <is>
        <t>ICBF</t>
      </is>
    </nc>
  </rcc>
  <rcc rId="668" sId="7">
    <nc r="E54" t="inlineStr">
      <is>
        <t>373 - 2013</t>
      </is>
    </nc>
  </rcc>
  <rcc rId="669" sId="7">
    <nc r="F54" t="inlineStr">
      <is>
        <t>SI</t>
      </is>
    </nc>
  </rcc>
  <rcc rId="670" sId="7" odxf="1" dxf="1" numFmtId="19">
    <nc r="H54">
      <v>41512</v>
    </nc>
    <odxf>
      <numFmt numFmtId="0" formatCode="General"/>
    </odxf>
    <ndxf>
      <numFmt numFmtId="19" formatCode="dd/mm/yyyy"/>
    </ndxf>
  </rcc>
  <rcc rId="671" sId="7" numFmtId="20">
    <nc r="I54">
      <v>41912</v>
    </nc>
  </rcc>
  <rcc rId="672" sId="7">
    <nc r="L54" t="inlineStr">
      <is>
        <t>13 meses y 4 dias</t>
      </is>
    </nc>
  </rcc>
  <rcc rId="673" sId="7" numFmtId="4">
    <nc r="M54">
      <v>404</v>
    </nc>
  </rcc>
  <rcc rId="674" sId="7" numFmtId="4">
    <nc r="N54">
      <v>404</v>
    </nc>
  </rcc>
  <rcc rId="675" sId="7" numFmtId="34">
    <nc r="O54">
      <v>1395923342</v>
    </nc>
  </rcc>
  <rcc rId="676" sId="7" numFmtId="34">
    <nc r="P54">
      <v>139</v>
    </nc>
  </rcc>
  <rcc rId="677" sId="7">
    <nc r="Q54" t="inlineStr">
      <is>
        <t>SE SOLICITA  ACLARA QUE CERTIFICACIONES RESPALDAN LOS GRUPOS A LOS QUE SE ESTAN PRESENTANDO</t>
      </is>
    </nc>
  </rcc>
  <rcc rId="678" sId="8">
    <nc r="B49" t="inlineStr">
      <is>
        <t>COLEGIO MUSICAL BRITANICO</t>
      </is>
    </nc>
  </rcc>
  <rcc rId="679" sId="8">
    <nc r="C49" t="inlineStr">
      <is>
        <t>COLEGIO MUSICAL BRITANICO</t>
      </is>
    </nc>
  </rcc>
  <rcc rId="680" sId="8">
    <nc r="D49" t="inlineStr">
      <is>
        <t>MINISTERIO DE EDUCACION NACIONAL</t>
      </is>
    </nc>
  </rcc>
  <rcc rId="681" sId="8">
    <nc r="E49" t="inlineStr">
      <is>
        <t>FPI-52-071 - 2009</t>
      </is>
    </nc>
  </rcc>
  <rcc rId="682" sId="8">
    <nc r="F49" t="inlineStr">
      <is>
        <t>SI</t>
      </is>
    </nc>
  </rcc>
  <rcc rId="683" sId="8" numFmtId="19">
    <nc r="H49">
      <v>40210</v>
    </nc>
  </rcc>
  <rcc rId="684" sId="8" numFmtId="20">
    <nc r="I49">
      <v>40527</v>
    </nc>
  </rcc>
  <rcc rId="685" sId="8">
    <nc r="L49" t="inlineStr">
      <is>
        <t>10 meses y 15 dias</t>
      </is>
    </nc>
  </rcc>
  <rcc rId="686" sId="8" numFmtId="4">
    <nc r="M49">
      <v>4843</v>
    </nc>
  </rcc>
  <rcc rId="687" sId="8" numFmtId="4">
    <oc r="N49">
      <f>+M49*G49</f>
    </oc>
    <nc r="N49">
      <v>4843</v>
    </nc>
  </rcc>
  <rcc rId="688" sId="8" numFmtId="34">
    <nc r="O49">
      <v>3505781081</v>
    </nc>
  </rcc>
  <rcc rId="689" sId="8" numFmtId="34">
    <nc r="P49">
      <v>216</v>
    </nc>
  </rcc>
  <rcc rId="690" sId="8">
    <nc r="Q49" t="inlineStr">
      <is>
        <t>SE SOLICITA  ACLARA QUE CERTIFICACIONES RESPALDAN LOS GRUPOS A LOS QUE SE ESTAN PRESENTANDO</t>
      </is>
    </nc>
  </rcc>
  <rcc rId="691" sId="8">
    <nc r="B50" t="inlineStr">
      <is>
        <t>COLEGIO MUSICAL BRITANICO</t>
      </is>
    </nc>
  </rcc>
  <rcc rId="692" sId="8">
    <nc r="C50" t="inlineStr">
      <is>
        <t>COLEGIO MUSICAL BRITANICO</t>
      </is>
    </nc>
  </rcc>
  <rcc rId="693" sId="8">
    <nc r="D50" t="inlineStr">
      <is>
        <t>MINISTERIO DE EUDCACION NACIONAL</t>
      </is>
    </nc>
  </rcc>
  <rcc rId="694" sId="8">
    <nc r="E50" t="inlineStr">
      <is>
        <t>FPI-52-377 - 2010</t>
      </is>
    </nc>
  </rcc>
  <rcc rId="695" sId="8">
    <nc r="F50" t="inlineStr">
      <is>
        <t>SI</t>
      </is>
    </nc>
  </rcc>
  <rcc rId="696" sId="8" odxf="1" dxf="1" numFmtId="19">
    <nc r="H50">
      <v>40557</v>
    </nc>
    <odxf>
      <numFmt numFmtId="0" formatCode="General"/>
    </odxf>
    <ndxf>
      <numFmt numFmtId="19" formatCode="dd/mm/yyyy"/>
    </ndxf>
  </rcc>
  <rcc rId="697" sId="8" numFmtId="20">
    <nc r="I50">
      <v>40844</v>
    </nc>
  </rcc>
  <rcc rId="698" sId="8">
    <nc r="L50" t="inlineStr">
      <is>
        <t>8 meses y 18 dias</t>
      </is>
    </nc>
  </rcc>
  <rcc rId="699" sId="8" numFmtId="4">
    <nc r="M50">
      <v>135</v>
    </nc>
  </rcc>
  <rcc rId="700" sId="8" numFmtId="4">
    <nc r="N50">
      <v>135</v>
    </nc>
  </rcc>
  <rcc rId="701" sId="8" numFmtId="34">
    <nc r="O50">
      <v>139488716</v>
    </nc>
  </rcc>
  <rcc rId="702" sId="8" numFmtId="34">
    <nc r="P50">
      <v>207</v>
    </nc>
  </rcc>
  <rcc rId="703" sId="8">
    <nc r="Q50" t="inlineStr">
      <is>
        <t>SE SOLICITA  ACLARA QUE CERTIFICACIONES RESPALDAN LOS GRUPOS A LOS QUE SE ESTAN PRESENTANDO</t>
      </is>
    </nc>
  </rcc>
  <rcc rId="704" sId="8">
    <nc r="B51" t="inlineStr">
      <is>
        <t>COLEGIO MUSICAL BRITANICO</t>
      </is>
    </nc>
  </rcc>
  <rcc rId="705" sId="8">
    <nc r="C51" t="inlineStr">
      <is>
        <t>COLEGIO MUSICAL BRITANICO</t>
      </is>
    </nc>
  </rcc>
  <rcc rId="706" sId="8">
    <nc r="D51" t="inlineStr">
      <is>
        <t>MINISTERIO DE EUDCACION NACIONAL - FONADE</t>
      </is>
    </nc>
  </rcc>
  <rcc rId="707" sId="8">
    <nc r="E51" t="inlineStr">
      <is>
        <t>2111709 - 2011</t>
      </is>
    </nc>
  </rcc>
  <rcc rId="708" sId="8">
    <nc r="F51" t="inlineStr">
      <is>
        <t>SI</t>
      </is>
    </nc>
  </rcc>
  <rcc rId="709" sId="8" odxf="1" dxf="1" numFmtId="19">
    <nc r="H51">
      <v>40816</v>
    </nc>
    <odxf>
      <numFmt numFmtId="0" formatCode="General"/>
    </odxf>
    <ndxf>
      <numFmt numFmtId="19" formatCode="dd/mm/yyyy"/>
    </ndxf>
  </rcc>
  <rcc rId="710" sId="8" numFmtId="20">
    <nc r="I51">
      <v>40969</v>
    </nc>
  </rcc>
  <rcc rId="711" sId="8">
    <nc r="L51" t="inlineStr">
      <is>
        <t>6 meses y 13 dias</t>
      </is>
    </nc>
  </rcc>
  <rcc rId="712" sId="8" numFmtId="4">
    <nc r="M51">
      <v>631</v>
    </nc>
  </rcc>
  <rcc rId="713" sId="8" numFmtId="4">
    <nc r="N51">
      <v>631</v>
    </nc>
  </rcc>
  <rcc rId="714" sId="8" numFmtId="34">
    <nc r="O51">
      <v>520385195</v>
    </nc>
  </rcc>
  <rcc rId="715" sId="8">
    <nc r="P51" t="inlineStr">
      <is>
        <t>175 y 176</t>
      </is>
    </nc>
  </rcc>
  <rcc rId="716" sId="8">
    <nc r="Q51" t="inlineStr">
      <is>
        <t>SE SOLICITA  ACLARA QUE CERTIFICACIONES RESPALDAN LOS GRUPOS A LOS QUE SE ESTAN PRESENTANDO</t>
      </is>
    </nc>
  </rcc>
  <rcc rId="717" sId="8">
    <nc r="B52" t="inlineStr">
      <is>
        <t>COLEGIO MUSICAL BRITANICO</t>
      </is>
    </nc>
  </rcc>
  <rcc rId="718" sId="8">
    <nc r="C52" t="inlineStr">
      <is>
        <t>COLEGIO MUSICAL BRITANICO</t>
      </is>
    </nc>
  </rcc>
  <rcc rId="719" sId="8">
    <nc r="D52" t="inlineStr">
      <is>
        <t>MINISTERIO DE EUDCACION NACIONAL - FONADE</t>
      </is>
    </nc>
  </rcc>
  <rcc rId="720" sId="8">
    <nc r="E52" t="inlineStr">
      <is>
        <t>2120965 - 2011</t>
      </is>
    </nc>
  </rcc>
  <rcc rId="721" sId="8">
    <nc r="F52" t="inlineStr">
      <is>
        <t>SI</t>
      </is>
    </nc>
  </rcc>
  <rcc rId="722" sId="8" odxf="1" dxf="1" numFmtId="19">
    <nc r="H52">
      <v>41008</v>
    </nc>
    <odxf>
      <numFmt numFmtId="0" formatCode="General"/>
    </odxf>
    <ndxf>
      <numFmt numFmtId="19" formatCode="dd/mm/yyyy"/>
    </ndxf>
  </rcc>
  <rcc rId="723" sId="8" numFmtId="20">
    <nc r="I52">
      <v>41182</v>
    </nc>
  </rcc>
  <rcc rId="724" sId="8">
    <nc r="L52" t="inlineStr">
      <is>
        <t>5 meses y 21 dias</t>
      </is>
    </nc>
  </rcc>
  <rcc rId="725" sId="8" numFmtId="4">
    <nc r="M52">
      <v>631</v>
    </nc>
  </rcc>
  <rcc rId="726" sId="8" numFmtId="4">
    <nc r="N52">
      <v>631</v>
    </nc>
  </rcc>
  <rcc rId="727" sId="8" numFmtId="34">
    <nc r="O52">
      <v>175114368</v>
    </nc>
  </rcc>
  <rcc rId="728" sId="8" numFmtId="34">
    <nc r="P52">
      <v>142</v>
    </nc>
  </rcc>
  <rcc rId="729" sId="8">
    <nc r="Q52" t="inlineStr">
      <is>
        <t>SE SOLICITA  ACLARA QUE CERTIFICACIONES RESPALDAN LOS GRUPOS A LOS QUE SE ESTAN PRESENTANDO</t>
      </is>
    </nc>
  </rcc>
  <rcc rId="730" sId="8">
    <nc r="B53" t="inlineStr">
      <is>
        <t>COLEGIO MUSICAL BRITANICO</t>
      </is>
    </nc>
  </rcc>
  <rcc rId="731" sId="8">
    <nc r="C53" t="inlineStr">
      <is>
        <t>COLEGIO MUSICAL BRITANICO</t>
      </is>
    </nc>
  </rcc>
  <rcc rId="732" sId="8">
    <nc r="D53" t="inlineStr">
      <is>
        <t>MINISTERIO DE EUDCACION NACIONAL - FONADE</t>
      </is>
    </nc>
  </rcc>
  <rcc rId="733" sId="8">
    <nc r="E53" t="inlineStr">
      <is>
        <t>522078 - 2012</t>
      </is>
    </nc>
  </rcc>
  <rcc rId="734" sId="8">
    <nc r="F53" t="inlineStr">
      <is>
        <t>SI</t>
      </is>
    </nc>
  </rcc>
  <rcc rId="735" sId="8" odxf="1" dxf="1" numFmtId="19">
    <nc r="H53">
      <v>41204</v>
    </nc>
    <odxf>
      <numFmt numFmtId="0" formatCode="General"/>
    </odxf>
    <ndxf>
      <numFmt numFmtId="19" formatCode="dd/mm/yyyy"/>
    </ndxf>
  </rcc>
  <rcc rId="736" sId="8" numFmtId="20">
    <nc r="I53">
      <v>41453</v>
    </nc>
  </rcc>
  <rcc rId="737" sId="8">
    <nc r="L53" t="inlineStr">
      <is>
        <t>8 meses y 6 dias</t>
      </is>
    </nc>
  </rcc>
  <rcc rId="738" sId="8" numFmtId="4">
    <nc r="M53">
      <v>495</v>
    </nc>
  </rcc>
  <rcc rId="739" sId="8" numFmtId="4">
    <nc r="N53">
      <v>495</v>
    </nc>
  </rcc>
  <rcc rId="740" sId="8" numFmtId="34">
    <nc r="O53">
      <v>480053046</v>
    </nc>
  </rcc>
  <rcc rId="741" sId="8">
    <nc r="P53" t="inlineStr">
      <is>
        <t>146 al 150</t>
      </is>
    </nc>
  </rcc>
  <rcc rId="742" sId="8">
    <nc r="Q53" t="inlineStr">
      <is>
        <t>SE SOLICITA  ACLARA QUE CERTIFICACIONES RESPALDAN LOS GRUPOS A LOS QUE SE ESTAN PRESENTANDO</t>
      </is>
    </nc>
  </rcc>
  <rcc rId="743" sId="8">
    <nc r="B54" t="inlineStr">
      <is>
        <t>COLEGIO MUSICAL BRITANICO</t>
      </is>
    </nc>
  </rcc>
  <rcc rId="744" sId="8">
    <nc r="C54" t="inlineStr">
      <is>
        <t>COLEGIO MUSICAL BRITANICO</t>
      </is>
    </nc>
  </rcc>
  <rcc rId="745" sId="8">
    <nc r="D54" t="inlineStr">
      <is>
        <t>ICBF</t>
      </is>
    </nc>
  </rcc>
  <rcc rId="746" sId="8">
    <nc r="E54" t="inlineStr">
      <is>
        <t>373 - 2013</t>
      </is>
    </nc>
  </rcc>
  <rcc rId="747" sId="8">
    <nc r="F54" t="inlineStr">
      <is>
        <t>SI</t>
      </is>
    </nc>
  </rcc>
  <rcc rId="748" sId="8" odxf="1" dxf="1" numFmtId="19">
    <nc r="H54">
      <v>41512</v>
    </nc>
    <odxf>
      <numFmt numFmtId="0" formatCode="General"/>
    </odxf>
    <ndxf>
      <numFmt numFmtId="19" formatCode="dd/mm/yyyy"/>
    </ndxf>
  </rcc>
  <rcc rId="749" sId="8" numFmtId="20">
    <nc r="I54">
      <v>41912</v>
    </nc>
  </rcc>
  <rcc rId="750" sId="8">
    <nc r="L54" t="inlineStr">
      <is>
        <t>13 meses y 4 dias</t>
      </is>
    </nc>
  </rcc>
  <rcc rId="751" sId="8" numFmtId="4">
    <nc r="M54">
      <v>404</v>
    </nc>
  </rcc>
  <rcc rId="752" sId="8" numFmtId="4">
    <nc r="N54">
      <v>404</v>
    </nc>
  </rcc>
  <rcc rId="753" sId="8" numFmtId="34">
    <nc r="O54">
      <v>1395923342</v>
    </nc>
  </rcc>
  <rcc rId="754" sId="8" numFmtId="34">
    <nc r="P54">
      <v>139</v>
    </nc>
  </rcc>
  <rcc rId="755" sId="8">
    <nc r="Q54" t="inlineStr">
      <is>
        <t>SE SOLICITA  ACLARA QUE CERTIFICACIONES RESPALDAN LOS GRUPOS A LOS QUE SE ESTAN PRESENTANDO</t>
      </is>
    </nc>
  </rcc>
  <rcc rId="756" sId="8">
    <oc r="D15">
      <v>1</v>
    </oc>
    <nc r="D15"/>
  </rcc>
  <rcc rId="757" sId="8">
    <oc r="D16">
      <v>2</v>
    </oc>
    <nc r="D16"/>
  </rcc>
  <rcc rId="758" sId="8">
    <oc r="D17">
      <v>3</v>
    </oc>
    <nc r="D17"/>
  </rcc>
  <rcc rId="759" sId="8">
    <oc r="D18">
      <v>4</v>
    </oc>
    <nc r="D18"/>
  </rcc>
  <rcc rId="760" sId="8">
    <oc r="D19">
      <v>5</v>
    </oc>
    <nc r="D19"/>
  </rcc>
  <rcc rId="761" sId="8">
    <oc r="D20">
      <v>6</v>
    </oc>
    <nc r="D20"/>
  </rcc>
  <rcc rId="762" sId="8">
    <oc r="D21">
      <v>7</v>
    </oc>
    <nc r="D21"/>
  </rcc>
  <rcc rId="763" sId="7">
    <nc r="C6" t="inlineStr">
      <is>
        <t>COLEGIO MUSICAL BRITANICO</t>
      </is>
    </nc>
  </rcc>
  <rcc rId="764" sId="7" numFmtId="20">
    <oc r="C11" t="inlineStr">
      <is>
        <t>xx/xx/xxxx</t>
      </is>
    </oc>
    <nc r="C11">
      <v>41975</v>
    </nc>
  </rcc>
  <rcc rId="765" sId="8">
    <nc r="C6" t="inlineStr">
      <is>
        <t>COLEGIO MUSICAL BRITANICO</t>
      </is>
    </nc>
  </rcc>
  <rcc rId="766" sId="8" numFmtId="20">
    <oc r="C11" t="inlineStr">
      <is>
        <t>xx/xx/xxxx</t>
      </is>
    </oc>
    <nc r="C11">
      <v>41975</v>
    </nc>
  </rcc>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AFE0F707-F779-4457-8614-A9761FF0129B}"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4" sId="2">
    <nc r="D105" t="inlineStr">
      <is>
        <t>ICBF</t>
      </is>
    </nc>
  </rcc>
  <rfmt sheetId="2" sqref="E105:E113">
    <dxf>
      <numFmt numFmtId="0" formatCode="General"/>
    </dxf>
  </rfmt>
  <rcc rId="775" sId="2">
    <nc r="E105" t="inlineStr">
      <is>
        <t>418/13</t>
      </is>
    </nc>
  </rcc>
  <rcc rId="776" sId="2">
    <nc r="F105" t="inlineStr">
      <is>
        <t>SI</t>
      </is>
    </nc>
  </rcc>
  <rcc rId="777" sId="2" numFmtId="4">
    <nc r="M105">
      <v>100</v>
    </nc>
  </rcc>
  <rcc rId="778" sId="2" numFmtId="19">
    <nc r="H105">
      <v>41165</v>
    </nc>
  </rcc>
  <rcc rId="779" sId="2" numFmtId="20">
    <nc r="I105">
      <v>41578</v>
    </nc>
  </rcc>
  <rcc rId="780" sId="2" numFmtId="34">
    <nc r="P105">
      <v>121</v>
    </nc>
  </rcc>
  <rcc rId="781" sId="2">
    <nc r="D106" t="inlineStr">
      <is>
        <t>MINISTERIO DE EDUCACION NACIONAL - FONCADE</t>
      </is>
    </nc>
  </rcc>
  <rcc rId="782" sId="2">
    <nc r="E106">
      <v>2122601</v>
    </nc>
  </rcc>
  <rcc rId="783" sId="2">
    <nc r="F106" t="inlineStr">
      <is>
        <t>SI</t>
      </is>
    </nc>
  </rcc>
  <rcc rId="784" sId="2" numFmtId="4">
    <nc r="M106">
      <v>186</v>
    </nc>
  </rcc>
  <rcc rId="785" sId="2" odxf="1" dxf="1" numFmtId="19">
    <nc r="H106">
      <v>41170</v>
    </nc>
    <odxf>
      <numFmt numFmtId="0" formatCode="General"/>
    </odxf>
    <ndxf>
      <numFmt numFmtId="19" formatCode="dd/mm/yyyy"/>
    </ndxf>
  </rcc>
  <rcc rId="786" sId="2" numFmtId="20">
    <nc r="I106">
      <v>41258</v>
    </nc>
  </rcc>
  <rcc rId="787" sId="2">
    <nc r="B105" t="inlineStr">
      <is>
        <t>COLEGIO MUSICAL BRITANICO</t>
      </is>
    </nc>
  </rcc>
  <rcc rId="788" sId="2">
    <nc r="B106" t="inlineStr">
      <is>
        <t>COLEGIO MUSICAL BRITANICO</t>
      </is>
    </nc>
  </rcc>
  <rcc rId="789" sId="2" odxf="1" dxf="1">
    <nc r="C105" t="inlineStr">
      <is>
        <t>COLEGIO MUSICAL BRITANICO</t>
      </is>
    </nc>
    <odxf>
      <numFmt numFmtId="0" formatCode="General"/>
    </odxf>
    <ndxf>
      <numFmt numFmtId="30" formatCode="@"/>
    </ndxf>
  </rcc>
  <rcc rId="790" sId="2" odxf="1" dxf="1">
    <nc r="C106" t="inlineStr">
      <is>
        <t>COLEGIO MUSICAL BRITANICO</t>
      </is>
    </nc>
    <odxf>
      <numFmt numFmtId="0" formatCode="General"/>
    </odxf>
    <ndxf>
      <numFmt numFmtId="30" formatCode="@"/>
    </ndxf>
  </rcc>
  <rcc rId="791" sId="2">
    <nc r="L105" t="inlineStr">
      <is>
        <t>1 MES 19 DIAS</t>
      </is>
    </nc>
  </rcc>
  <rcc rId="792" sId="2">
    <nc r="L106" t="inlineStr">
      <is>
        <t>14 MESES 23 DIAS</t>
      </is>
    </nc>
  </rcc>
  <rcc rId="793" sId="2">
    <nc r="E107">
      <v>2130878</v>
    </nc>
  </rcc>
  <rcc rId="794" sId="2">
    <nc r="F107" t="inlineStr">
      <is>
        <t>SI</t>
      </is>
    </nc>
  </rcc>
  <rcc rId="795" sId="2" numFmtId="4">
    <nc r="M107">
      <v>467</v>
    </nc>
  </rcc>
  <rcc rId="796" sId="2" odxf="1" dxf="1" numFmtId="19">
    <nc r="H107">
      <v>41367</v>
    </nc>
    <odxf>
      <numFmt numFmtId="0" formatCode="General"/>
    </odxf>
    <ndxf>
      <numFmt numFmtId="19" formatCode="dd/mm/yyyy"/>
    </ndxf>
  </rcc>
  <rcc rId="797" sId="2" numFmtId="20">
    <nc r="I107">
      <v>41453</v>
    </nc>
  </rcc>
  <rcc rId="798" sId="2">
    <nc r="D108" t="inlineStr">
      <is>
        <t>MINISTERIO DE EDUCACION NACIONAL - FONCADE</t>
      </is>
    </nc>
  </rcc>
  <rcc rId="799" sId="2">
    <nc r="E108">
      <v>2120607</v>
    </nc>
  </rcc>
  <rcc rId="800" sId="2" numFmtId="4">
    <nc r="M108">
      <v>528</v>
    </nc>
  </rcc>
  <rcc rId="801" sId="2" odxf="1" dxf="1" numFmtId="19">
    <nc r="H108">
      <v>41029</v>
    </nc>
    <odxf>
      <numFmt numFmtId="0" formatCode="General"/>
    </odxf>
    <ndxf>
      <numFmt numFmtId="19" formatCode="dd/mm/yyyy"/>
    </ndxf>
  </rcc>
  <rcc rId="802" sId="2" numFmtId="20">
    <nc r="I108">
      <v>41120</v>
    </nc>
  </rcc>
  <rcc rId="803" sId="2">
    <nc r="D109" t="inlineStr">
      <is>
        <t>MINISTERIO DE EDUCACION NACIONAL - FONCADE</t>
      </is>
    </nc>
  </rcc>
  <rcc rId="804" sId="2">
    <nc r="E109">
      <v>2120609</v>
    </nc>
  </rcc>
  <rcc rId="805" sId="2">
    <nc r="F108" t="inlineStr">
      <is>
        <t>SI</t>
      </is>
    </nc>
  </rcc>
  <rcc rId="806" sId="2">
    <nc r="F109" t="inlineStr">
      <is>
        <t>SI</t>
      </is>
    </nc>
  </rcc>
  <rcc rId="807" sId="2" numFmtId="4">
    <nc r="M109">
      <v>714</v>
    </nc>
  </rcc>
  <rcc rId="808" sId="2" odxf="1" dxf="1" numFmtId="19">
    <nc r="H109">
      <v>41029</v>
    </nc>
    <odxf>
      <numFmt numFmtId="0" formatCode="General"/>
    </odxf>
    <ndxf>
      <numFmt numFmtId="19" formatCode="dd/mm/yyyy"/>
    </ndxf>
  </rcc>
  <rcc rId="809" sId="2" numFmtId="20">
    <nc r="I109">
      <v>41120</v>
    </nc>
  </rcc>
  <rcc rId="810" sId="2">
    <nc r="D110" t="inlineStr">
      <is>
        <t>MINISTERIO DE EDUCACION NACIONAL - FONCADE</t>
      </is>
    </nc>
  </rcc>
  <rcc rId="811" sId="2">
    <nc r="E110">
      <v>2120613</v>
    </nc>
  </rcc>
  <rcc rId="812" sId="2">
    <nc r="F110" t="inlineStr">
      <is>
        <t>SI</t>
      </is>
    </nc>
  </rcc>
  <rcc rId="813" sId="2" numFmtId="4">
    <nc r="M110">
      <v>467</v>
    </nc>
  </rcc>
  <rcc rId="814" sId="2" odxf="1" dxf="1" numFmtId="19">
    <nc r="H110">
      <v>41022</v>
    </nc>
    <odxf>
      <numFmt numFmtId="0" formatCode="General"/>
    </odxf>
    <ndxf>
      <numFmt numFmtId="19" formatCode="dd/mm/yyyy"/>
    </ndxf>
  </rcc>
  <rcc rId="815" sId="2" numFmtId="20">
    <nc r="I110">
      <v>41151</v>
    </nc>
  </rcc>
  <rcc rId="816" sId="2">
    <nc r="D111" t="inlineStr">
      <is>
        <t>MINISTERIO DE EDUCACION NACIONAL - FONCADE</t>
      </is>
    </nc>
  </rcc>
  <rcc rId="817" sId="2">
    <nc r="E111">
      <v>2122600</v>
    </nc>
  </rcc>
  <rcc rId="818" sId="2">
    <nc r="F111" t="inlineStr">
      <is>
        <t>SI</t>
      </is>
    </nc>
  </rcc>
  <rcc rId="819" sId="2" numFmtId="4">
    <nc r="M111">
      <v>467</v>
    </nc>
  </rcc>
  <rcc rId="820" sId="2" odxf="1" dxf="1" numFmtId="19">
    <nc r="H111">
      <v>41170</v>
    </nc>
    <odxf>
      <numFmt numFmtId="0" formatCode="General"/>
    </odxf>
    <ndxf>
      <numFmt numFmtId="19" formatCode="dd/mm/yyyy"/>
    </ndxf>
  </rcc>
  <rcc rId="821" sId="2" numFmtId="20">
    <nc r="I111">
      <v>41258</v>
    </nc>
  </rcc>
  <rcc rId="822" sId="2">
    <nc r="D112" t="inlineStr">
      <is>
        <t>MINISTERIO DE EDUCACION NACIONAL - FONCADE</t>
      </is>
    </nc>
  </rcc>
  <rcc rId="823" sId="2">
    <nc r="E112">
      <v>2123117</v>
    </nc>
  </rcc>
  <rcc rId="824" sId="2">
    <nc r="F112" t="inlineStr">
      <is>
        <t>SI</t>
      </is>
    </nc>
  </rcc>
  <rcc rId="825" sId="2" numFmtId="4">
    <nc r="M112">
      <v>631</v>
    </nc>
  </rcc>
  <rcc rId="826" sId="2" odxf="1" dxf="1" numFmtId="19">
    <nc r="H112">
      <v>41183</v>
    </nc>
    <odxf>
      <numFmt numFmtId="0" formatCode="General"/>
    </odxf>
    <ndxf>
      <numFmt numFmtId="19" formatCode="dd/mm/yyyy"/>
    </ndxf>
  </rcc>
  <rcc rId="827" sId="2" numFmtId="20">
    <nc r="I112">
      <v>41258</v>
    </nc>
  </rcc>
  <rcc rId="828" sId="2">
    <nc r="B107" t="inlineStr">
      <is>
        <t>COLEGIO MUSICAL BRITANICO</t>
      </is>
    </nc>
  </rcc>
  <rcc rId="829" sId="2" odxf="1" dxf="1">
    <nc r="C107" t="inlineStr">
      <is>
        <t>COLEGIO MUSICAL BRITANICO</t>
      </is>
    </nc>
    <odxf>
      <numFmt numFmtId="0" formatCode="General"/>
    </odxf>
    <ndxf>
      <numFmt numFmtId="30" formatCode="@"/>
    </ndxf>
  </rcc>
  <rcc rId="830" sId="2">
    <nc r="B108" t="inlineStr">
      <is>
        <t>COLEGIO MUSICAL BRITANICO</t>
      </is>
    </nc>
  </rcc>
  <rcc rId="831" sId="2" odxf="1" dxf="1">
    <nc r="C108" t="inlineStr">
      <is>
        <t>COLEGIO MUSICAL BRITANICO</t>
      </is>
    </nc>
    <odxf>
      <numFmt numFmtId="0" formatCode="General"/>
    </odxf>
    <ndxf>
      <numFmt numFmtId="30" formatCode="@"/>
    </ndxf>
  </rcc>
  <rcc rId="832" sId="2">
    <nc r="B109" t="inlineStr">
      <is>
        <t>COLEGIO MUSICAL BRITANICO</t>
      </is>
    </nc>
  </rcc>
  <rcc rId="833" sId="2" odxf="1" dxf="1">
    <nc r="C109" t="inlineStr">
      <is>
        <t>COLEGIO MUSICAL BRITANICO</t>
      </is>
    </nc>
    <odxf>
      <numFmt numFmtId="0" formatCode="General"/>
    </odxf>
    <ndxf>
      <numFmt numFmtId="30" formatCode="@"/>
    </ndxf>
  </rcc>
  <rcc rId="834" sId="2">
    <nc r="B110" t="inlineStr">
      <is>
        <t>COLEGIO MUSICAL BRITANICO</t>
      </is>
    </nc>
  </rcc>
  <rcc rId="835" sId="2" odxf="1" dxf="1">
    <nc r="C110" t="inlineStr">
      <is>
        <t>COLEGIO MUSICAL BRITANICO</t>
      </is>
    </nc>
    <odxf>
      <numFmt numFmtId="0" formatCode="General"/>
    </odxf>
    <ndxf>
      <numFmt numFmtId="30" formatCode="@"/>
    </ndxf>
  </rcc>
  <rcc rId="836" sId="2">
    <nc r="B111" t="inlineStr">
      <is>
        <t>COLEGIO MUSICAL BRITANICO</t>
      </is>
    </nc>
  </rcc>
  <rcc rId="837" sId="2" odxf="1" dxf="1">
    <nc r="C111" t="inlineStr">
      <is>
        <t>COLEGIO MUSICAL BRITANICO</t>
      </is>
    </nc>
    <odxf>
      <numFmt numFmtId="0" formatCode="General"/>
    </odxf>
    <ndxf>
      <numFmt numFmtId="30" formatCode="@"/>
    </ndxf>
  </rcc>
  <rcc rId="838" sId="2">
    <nc r="B112" t="inlineStr">
      <is>
        <t>COLEGIO MUSICAL BRITANICO</t>
      </is>
    </nc>
  </rcc>
  <rcc rId="839" sId="2" odxf="1" dxf="1">
    <nc r="C112" t="inlineStr">
      <is>
        <t>COLEGIO MUSICAL BRITANICO</t>
      </is>
    </nc>
    <odxf>
      <numFmt numFmtId="0" formatCode="General"/>
    </odxf>
    <ndxf>
      <numFmt numFmtId="30" formatCode="@"/>
    </ndxf>
  </rcc>
  <rcc rId="840" sId="2">
    <nc r="D107" t="inlineStr">
      <is>
        <t>MINISTERIO DE EDUCACION NACIONAL - FONCADE</t>
      </is>
    </nc>
  </rcc>
  <rcc rId="841" sId="2">
    <nc r="L107" t="inlineStr">
      <is>
        <t>2 MESES 26 DIAS</t>
      </is>
    </nc>
  </rcc>
  <rcc rId="842" sId="2">
    <nc r="L108" t="inlineStr">
      <is>
        <t>3 MESES</t>
      </is>
    </nc>
  </rcc>
  <rcc rId="843" sId="2">
    <nc r="L109" t="inlineStr">
      <is>
        <t>3 MESES</t>
      </is>
    </nc>
  </rcc>
  <rcc rId="844" sId="2">
    <nc r="L110" t="inlineStr">
      <is>
        <t>4 MESES 8 MESES</t>
      </is>
    </nc>
  </rcc>
  <rcc rId="845" sId="2">
    <nc r="L111" t="inlineStr">
      <is>
        <t>2 MESES 23 DIAS</t>
      </is>
    </nc>
  </rcc>
  <rcc rId="846" sId="2">
    <nc r="L112" t="inlineStr">
      <is>
        <t>2 MESES 15 DIAS</t>
      </is>
    </nc>
  </rcc>
  <rcc rId="847" sId="2" numFmtId="34">
    <nc r="P106">
      <v>121</v>
    </nc>
  </rcc>
  <rcc rId="848" sId="2" numFmtId="34">
    <nc r="P107">
      <v>122</v>
    </nc>
  </rcc>
  <rcc rId="849" sId="2" numFmtId="34">
    <nc r="P108">
      <v>122</v>
    </nc>
  </rcc>
  <rcc rId="850" sId="2" numFmtId="34">
    <nc r="P109">
      <v>123</v>
    </nc>
  </rcc>
  <rcc rId="851" sId="2" numFmtId="34">
    <nc r="P110">
      <v>123</v>
    </nc>
  </rcc>
  <rcc rId="852" sId="2" numFmtId="34">
    <nc r="P111">
      <v>124</v>
    </nc>
  </rcc>
  <rcc rId="853" sId="2" numFmtId="34">
    <nc r="P112">
      <v>124</v>
    </nc>
  </rcc>
  <rcc rId="854" sId="3">
    <nc r="B105" t="inlineStr">
      <is>
        <t>COLEGIO MUSICAL BRITANICO</t>
      </is>
    </nc>
  </rcc>
  <rcc rId="855" sId="3" odxf="1" dxf="1">
    <nc r="C105" t="inlineStr">
      <is>
        <t>COLEGIO MUSICAL BRITANICO</t>
      </is>
    </nc>
    <odxf>
      <numFmt numFmtId="0" formatCode="General"/>
    </odxf>
    <ndxf>
      <numFmt numFmtId="30" formatCode="@"/>
    </ndxf>
  </rcc>
  <rcc rId="856" sId="3">
    <nc r="D105" t="inlineStr">
      <is>
        <t>ICBF</t>
      </is>
    </nc>
  </rcc>
  <rcc rId="857" sId="3" odxf="1" dxf="1">
    <nc r="E105" t="inlineStr">
      <is>
        <t>418/13</t>
      </is>
    </nc>
    <odxf>
      <numFmt numFmtId="13" formatCode="0%"/>
    </odxf>
    <ndxf>
      <numFmt numFmtId="0" formatCode="General"/>
    </ndxf>
  </rcc>
  <rcc rId="858" sId="3">
    <nc r="F105" t="inlineStr">
      <is>
        <t>SI</t>
      </is>
    </nc>
  </rcc>
  <rcc rId="859" sId="3" numFmtId="19">
    <nc r="H105">
      <v>41165</v>
    </nc>
  </rcc>
  <rcc rId="860" sId="3" numFmtId="20">
    <nc r="I105">
      <v>41578</v>
    </nc>
  </rcc>
  <rcc rId="861" sId="3">
    <nc r="L105" t="inlineStr">
      <is>
        <t>1 MES 19 DIAS</t>
      </is>
    </nc>
  </rcc>
  <rcc rId="862" sId="3" numFmtId="4">
    <nc r="M105">
      <v>100</v>
    </nc>
  </rcc>
  <rcc rId="863" sId="3">
    <oc r="N105">
      <f>+M105*G105</f>
    </oc>
    <nc r="N105">
      <f>+M105*G105</f>
    </nc>
  </rcc>
  <rcc rId="864" sId="3" numFmtId="34">
    <nc r="P105">
      <v>121</v>
    </nc>
  </rcc>
  <rcc rId="865" sId="3">
    <nc r="B106" t="inlineStr">
      <is>
        <t>COLEGIO MUSICAL BRITANICO</t>
      </is>
    </nc>
  </rcc>
  <rcc rId="866" sId="3" odxf="1" dxf="1">
    <nc r="C106" t="inlineStr">
      <is>
        <t>COLEGIO MUSICAL BRITANICO</t>
      </is>
    </nc>
    <odxf>
      <numFmt numFmtId="0" formatCode="General"/>
    </odxf>
    <ndxf>
      <numFmt numFmtId="30" formatCode="@"/>
    </ndxf>
  </rcc>
  <rcc rId="867" sId="3">
    <nc r="D106" t="inlineStr">
      <is>
        <t>MINISTERIO DE EDUCACION NACIONAL - FONCADE</t>
      </is>
    </nc>
  </rcc>
  <rcc rId="868" sId="3" odxf="1" dxf="1">
    <nc r="E106">
      <v>2122601</v>
    </nc>
    <odxf>
      <numFmt numFmtId="13" formatCode="0%"/>
    </odxf>
    <ndxf>
      <numFmt numFmtId="0" formatCode="General"/>
    </ndxf>
  </rcc>
  <rcc rId="869" sId="3">
    <nc r="F106" t="inlineStr">
      <is>
        <t>SI</t>
      </is>
    </nc>
  </rcc>
  <rcc rId="870" sId="3" odxf="1" dxf="1" numFmtId="19">
    <nc r="H106">
      <v>41170</v>
    </nc>
    <odxf>
      <numFmt numFmtId="0" formatCode="General"/>
    </odxf>
    <ndxf>
      <numFmt numFmtId="19" formatCode="dd/mm/yyyy"/>
    </ndxf>
  </rcc>
  <rcc rId="871" sId="3" numFmtId="20">
    <nc r="I106">
      <v>41258</v>
    </nc>
  </rcc>
  <rcc rId="872" sId="3">
    <nc r="L106" t="inlineStr">
      <is>
        <t>14 MESES 23 DIAS</t>
      </is>
    </nc>
  </rcc>
  <rcc rId="873" sId="3" numFmtId="4">
    <nc r="M106">
      <v>186</v>
    </nc>
  </rcc>
  <rcc rId="874" sId="3" numFmtId="34">
    <nc r="P106">
      <v>121</v>
    </nc>
  </rcc>
  <rcc rId="875" sId="3">
    <nc r="B107" t="inlineStr">
      <is>
        <t>COLEGIO MUSICAL BRITANICO</t>
      </is>
    </nc>
  </rcc>
  <rcc rId="876" sId="3" odxf="1" dxf="1">
    <nc r="C107" t="inlineStr">
      <is>
        <t>COLEGIO MUSICAL BRITANICO</t>
      </is>
    </nc>
    <odxf>
      <numFmt numFmtId="0" formatCode="General"/>
    </odxf>
    <ndxf>
      <numFmt numFmtId="30" formatCode="@"/>
    </ndxf>
  </rcc>
  <rcc rId="877" sId="3">
    <nc r="D107" t="inlineStr">
      <is>
        <t>MINISTERIO DE EDUCACION NACIONAL - FONCADE</t>
      </is>
    </nc>
  </rcc>
  <rcc rId="878" sId="3" odxf="1" dxf="1">
    <nc r="E107">
      <v>2130878</v>
    </nc>
    <odxf>
      <numFmt numFmtId="13" formatCode="0%"/>
    </odxf>
    <ndxf>
      <numFmt numFmtId="0" formatCode="General"/>
    </ndxf>
  </rcc>
  <rcc rId="879" sId="3">
    <nc r="F107" t="inlineStr">
      <is>
        <t>SI</t>
      </is>
    </nc>
  </rcc>
  <rcc rId="880" sId="3" odxf="1" dxf="1" numFmtId="19">
    <nc r="H107">
      <v>41367</v>
    </nc>
    <odxf>
      <numFmt numFmtId="0" formatCode="General"/>
    </odxf>
    <ndxf>
      <numFmt numFmtId="19" formatCode="dd/mm/yyyy"/>
    </ndxf>
  </rcc>
  <rcc rId="881" sId="3" numFmtId="20">
    <nc r="I107">
      <v>41453</v>
    </nc>
  </rcc>
  <rcc rId="882" sId="3">
    <nc r="L107" t="inlineStr">
      <is>
        <t>2 MESES 26 DIAS</t>
      </is>
    </nc>
  </rcc>
  <rcc rId="883" sId="3" numFmtId="4">
    <nc r="M107">
      <v>467</v>
    </nc>
  </rcc>
  <rcc rId="884" sId="3" numFmtId="34">
    <nc r="P107">
      <v>122</v>
    </nc>
  </rcc>
  <rcc rId="885" sId="3">
    <nc r="B108" t="inlineStr">
      <is>
        <t>COLEGIO MUSICAL BRITANICO</t>
      </is>
    </nc>
  </rcc>
  <rcc rId="886" sId="3" odxf="1" dxf="1">
    <nc r="C108" t="inlineStr">
      <is>
        <t>COLEGIO MUSICAL BRITANICO</t>
      </is>
    </nc>
    <odxf>
      <numFmt numFmtId="0" formatCode="General"/>
    </odxf>
    <ndxf>
      <numFmt numFmtId="30" formatCode="@"/>
    </ndxf>
  </rcc>
  <rcc rId="887" sId="3">
    <nc r="D108" t="inlineStr">
      <is>
        <t>MINISTERIO DE EDUCACION NACIONAL - FONCADE</t>
      </is>
    </nc>
  </rcc>
  <rcc rId="888" sId="3" odxf="1" dxf="1">
    <nc r="E108">
      <v>2120607</v>
    </nc>
    <odxf>
      <numFmt numFmtId="13" formatCode="0%"/>
    </odxf>
    <ndxf>
      <numFmt numFmtId="0" formatCode="General"/>
    </ndxf>
  </rcc>
  <rcc rId="889" sId="3">
    <nc r="F108" t="inlineStr">
      <is>
        <t>SI</t>
      </is>
    </nc>
  </rcc>
  <rcc rId="890" sId="3" odxf="1" dxf="1" numFmtId="19">
    <nc r="H108">
      <v>41029</v>
    </nc>
    <odxf>
      <numFmt numFmtId="0" formatCode="General"/>
    </odxf>
    <ndxf>
      <numFmt numFmtId="19" formatCode="dd/mm/yyyy"/>
    </ndxf>
  </rcc>
  <rcc rId="891" sId="3" numFmtId="20">
    <nc r="I108">
      <v>41120</v>
    </nc>
  </rcc>
  <rcc rId="892" sId="3">
    <nc r="L108" t="inlineStr">
      <is>
        <t>3 MESES</t>
      </is>
    </nc>
  </rcc>
  <rcc rId="893" sId="3" numFmtId="4">
    <nc r="M108">
      <v>528</v>
    </nc>
  </rcc>
  <rcc rId="894" sId="3" numFmtId="34">
    <nc r="P108">
      <v>122</v>
    </nc>
  </rcc>
  <rcc rId="895" sId="3">
    <nc r="B109" t="inlineStr">
      <is>
        <t>COLEGIO MUSICAL BRITANICO</t>
      </is>
    </nc>
  </rcc>
  <rcc rId="896" sId="3" odxf="1" dxf="1">
    <nc r="C109" t="inlineStr">
      <is>
        <t>COLEGIO MUSICAL BRITANICO</t>
      </is>
    </nc>
    <odxf>
      <numFmt numFmtId="0" formatCode="General"/>
    </odxf>
    <ndxf>
      <numFmt numFmtId="30" formatCode="@"/>
    </ndxf>
  </rcc>
  <rcc rId="897" sId="3">
    <nc r="D109" t="inlineStr">
      <is>
        <t>MINISTERIO DE EDUCACION NACIONAL - FONCADE</t>
      </is>
    </nc>
  </rcc>
  <rcc rId="898" sId="3" odxf="1" dxf="1">
    <nc r="E109">
      <v>2120609</v>
    </nc>
    <odxf>
      <numFmt numFmtId="13" formatCode="0%"/>
    </odxf>
    <ndxf>
      <numFmt numFmtId="0" formatCode="General"/>
    </ndxf>
  </rcc>
  <rcc rId="899" sId="3">
    <nc r="F109" t="inlineStr">
      <is>
        <t>SI</t>
      </is>
    </nc>
  </rcc>
  <rcc rId="900" sId="3" odxf="1" dxf="1" numFmtId="19">
    <nc r="H109">
      <v>41029</v>
    </nc>
    <odxf>
      <numFmt numFmtId="0" formatCode="General"/>
    </odxf>
    <ndxf>
      <numFmt numFmtId="19" formatCode="dd/mm/yyyy"/>
    </ndxf>
  </rcc>
  <rcc rId="901" sId="3" numFmtId="20">
    <nc r="I109">
      <v>41120</v>
    </nc>
  </rcc>
  <rcc rId="902" sId="3">
    <nc r="L109" t="inlineStr">
      <is>
        <t>3 MESES</t>
      </is>
    </nc>
  </rcc>
  <rcc rId="903" sId="3" numFmtId="4">
    <nc r="M109">
      <v>714</v>
    </nc>
  </rcc>
  <rcc rId="904" sId="3" numFmtId="34">
    <nc r="P109">
      <v>123</v>
    </nc>
  </rcc>
  <rcc rId="905" sId="3">
    <nc r="B110" t="inlineStr">
      <is>
        <t>COLEGIO MUSICAL BRITANICO</t>
      </is>
    </nc>
  </rcc>
  <rcc rId="906" sId="3" odxf="1" dxf="1">
    <nc r="C110" t="inlineStr">
      <is>
        <t>COLEGIO MUSICAL BRITANICO</t>
      </is>
    </nc>
    <odxf>
      <numFmt numFmtId="0" formatCode="General"/>
    </odxf>
    <ndxf>
      <numFmt numFmtId="30" formatCode="@"/>
    </ndxf>
  </rcc>
  <rcc rId="907" sId="3">
    <nc r="D110" t="inlineStr">
      <is>
        <t>MINISTERIO DE EDUCACION NACIONAL - FONCADE</t>
      </is>
    </nc>
  </rcc>
  <rcc rId="908" sId="3" odxf="1" dxf="1">
    <nc r="E110">
      <v>2120613</v>
    </nc>
    <odxf>
      <numFmt numFmtId="13" formatCode="0%"/>
    </odxf>
    <ndxf>
      <numFmt numFmtId="0" formatCode="General"/>
    </ndxf>
  </rcc>
  <rcc rId="909" sId="3">
    <nc r="F110" t="inlineStr">
      <is>
        <t>SI</t>
      </is>
    </nc>
  </rcc>
  <rcc rId="910" sId="3" odxf="1" dxf="1" numFmtId="19">
    <nc r="H110">
      <v>41022</v>
    </nc>
    <odxf>
      <numFmt numFmtId="0" formatCode="General"/>
    </odxf>
    <ndxf>
      <numFmt numFmtId="19" formatCode="dd/mm/yyyy"/>
    </ndxf>
  </rcc>
  <rcc rId="911" sId="3" numFmtId="20">
    <nc r="I110">
      <v>41151</v>
    </nc>
  </rcc>
  <rcc rId="912" sId="3">
    <nc r="L110" t="inlineStr">
      <is>
        <t>4 MESES 8 MESES</t>
      </is>
    </nc>
  </rcc>
  <rcc rId="913" sId="3" numFmtId="4">
    <nc r="M110">
      <v>467</v>
    </nc>
  </rcc>
  <rcc rId="914" sId="3" numFmtId="34">
    <nc r="P110">
      <v>123</v>
    </nc>
  </rcc>
  <rcc rId="915" sId="3">
    <nc r="B111" t="inlineStr">
      <is>
        <t>COLEGIO MUSICAL BRITANICO</t>
      </is>
    </nc>
  </rcc>
  <rcc rId="916" sId="3" odxf="1" dxf="1">
    <nc r="C111" t="inlineStr">
      <is>
        <t>COLEGIO MUSICAL BRITANICO</t>
      </is>
    </nc>
    <odxf>
      <numFmt numFmtId="0" formatCode="General"/>
    </odxf>
    <ndxf>
      <numFmt numFmtId="30" formatCode="@"/>
    </ndxf>
  </rcc>
  <rcc rId="917" sId="3">
    <nc r="D111" t="inlineStr">
      <is>
        <t>MINISTERIO DE EDUCACION NACIONAL - FONCADE</t>
      </is>
    </nc>
  </rcc>
  <rcc rId="918" sId="3" odxf="1" dxf="1">
    <nc r="E111">
      <v>2122600</v>
    </nc>
    <odxf>
      <numFmt numFmtId="13" formatCode="0%"/>
    </odxf>
    <ndxf>
      <numFmt numFmtId="0" formatCode="General"/>
    </ndxf>
  </rcc>
  <rcc rId="919" sId="3">
    <nc r="F111" t="inlineStr">
      <is>
        <t>SI</t>
      </is>
    </nc>
  </rcc>
  <rcc rId="920" sId="3" odxf="1" dxf="1" numFmtId="19">
    <nc r="H111">
      <v>41170</v>
    </nc>
    <odxf>
      <numFmt numFmtId="0" formatCode="General"/>
    </odxf>
    <ndxf>
      <numFmt numFmtId="19" formatCode="dd/mm/yyyy"/>
    </ndxf>
  </rcc>
  <rcc rId="921" sId="3" numFmtId="20">
    <nc r="I111">
      <v>41258</v>
    </nc>
  </rcc>
  <rcc rId="922" sId="3">
    <nc r="L111" t="inlineStr">
      <is>
        <t>2 MESES 23 DIAS</t>
      </is>
    </nc>
  </rcc>
  <rcc rId="923" sId="3" numFmtId="4">
    <nc r="M111">
      <v>467</v>
    </nc>
  </rcc>
  <rcc rId="924" sId="3" numFmtId="34">
    <nc r="P111">
      <v>124</v>
    </nc>
  </rcc>
  <rcc rId="925" sId="3">
    <nc r="B112" t="inlineStr">
      <is>
        <t>COLEGIO MUSICAL BRITANICO</t>
      </is>
    </nc>
  </rcc>
  <rcc rId="926" sId="3" odxf="1" dxf="1">
    <nc r="C112" t="inlineStr">
      <is>
        <t>COLEGIO MUSICAL BRITANICO</t>
      </is>
    </nc>
    <odxf>
      <numFmt numFmtId="0" formatCode="General"/>
    </odxf>
    <ndxf>
      <numFmt numFmtId="30" formatCode="@"/>
    </ndxf>
  </rcc>
  <rcc rId="927" sId="3">
    <nc r="D112" t="inlineStr">
      <is>
        <t>MINISTERIO DE EDUCACION NACIONAL - FONCADE</t>
      </is>
    </nc>
  </rcc>
  <rcc rId="928" sId="3" odxf="1" dxf="1">
    <nc r="E112">
      <v>2123117</v>
    </nc>
    <odxf>
      <numFmt numFmtId="13" formatCode="0%"/>
    </odxf>
    <ndxf>
      <numFmt numFmtId="0" formatCode="General"/>
    </ndxf>
  </rcc>
  <rcc rId="929" sId="3">
    <nc r="F112" t="inlineStr">
      <is>
        <t>SI</t>
      </is>
    </nc>
  </rcc>
  <rcc rId="930" sId="3" odxf="1" dxf="1" numFmtId="19">
    <nc r="H112">
      <v>41183</v>
    </nc>
    <odxf>
      <numFmt numFmtId="0" formatCode="General"/>
    </odxf>
    <ndxf>
      <numFmt numFmtId="19" formatCode="dd/mm/yyyy"/>
    </ndxf>
  </rcc>
  <rcc rId="931" sId="3" numFmtId="20">
    <nc r="I112">
      <v>41258</v>
    </nc>
  </rcc>
  <rcc rId="932" sId="3">
    <nc r="L112" t="inlineStr">
      <is>
        <t>2 MESES 15 DIAS</t>
      </is>
    </nc>
  </rcc>
  <rcc rId="933" sId="3" numFmtId="4">
    <nc r="M112">
      <v>631</v>
    </nc>
  </rcc>
  <rcc rId="934" sId="3" numFmtId="34">
    <nc r="P112">
      <v>124</v>
    </nc>
  </rcc>
  <rcc rId="935" sId="4">
    <nc r="B116" t="inlineStr">
      <is>
        <t>COLEGIO MUSICAL BRITANICO</t>
      </is>
    </nc>
  </rcc>
  <rcc rId="936" sId="4" odxf="1" dxf="1">
    <nc r="C116" t="inlineStr">
      <is>
        <t>COLEGIO MUSICAL BRITANICO</t>
      </is>
    </nc>
    <odxf>
      <numFmt numFmtId="0" formatCode="General"/>
    </odxf>
    <ndxf>
      <numFmt numFmtId="30" formatCode="@"/>
    </ndxf>
  </rcc>
  <rcc rId="937" sId="4">
    <nc r="D116" t="inlineStr">
      <is>
        <t>ICBF</t>
      </is>
    </nc>
  </rcc>
  <rcc rId="938" sId="4" odxf="1" dxf="1">
    <nc r="E116" t="inlineStr">
      <is>
        <t>418/13</t>
      </is>
    </nc>
    <odxf>
      <numFmt numFmtId="13" formatCode="0%"/>
    </odxf>
    <ndxf>
      <numFmt numFmtId="0" formatCode="General"/>
    </ndxf>
  </rcc>
  <rcc rId="939" sId="4">
    <nc r="F116" t="inlineStr">
      <is>
        <t>SI</t>
      </is>
    </nc>
  </rcc>
  <rcc rId="940" sId="4" numFmtId="19">
    <nc r="H116">
      <v>41165</v>
    </nc>
  </rcc>
  <rcc rId="941" sId="4" numFmtId="20">
    <nc r="I116">
      <v>41578</v>
    </nc>
  </rcc>
  <rcc rId="942" sId="4">
    <nc r="L116" t="inlineStr">
      <is>
        <t>1 MES 19 DIAS</t>
      </is>
    </nc>
  </rcc>
  <rcc rId="943" sId="4" numFmtId="4">
    <nc r="M116">
      <v>100</v>
    </nc>
  </rcc>
  <rcc rId="944" sId="4">
    <oc r="N116">
      <f>+M116*G116</f>
    </oc>
    <nc r="N116">
      <f>+M116*G116</f>
    </nc>
  </rcc>
  <rcc rId="945" sId="4" numFmtId="34">
    <nc r="P116">
      <v>121</v>
    </nc>
  </rcc>
  <rcc rId="946" sId="4">
    <nc r="B117" t="inlineStr">
      <is>
        <t>COLEGIO MUSICAL BRITANICO</t>
      </is>
    </nc>
  </rcc>
  <rcc rId="947" sId="4" odxf="1" dxf="1">
    <nc r="C117" t="inlineStr">
      <is>
        <t>COLEGIO MUSICAL BRITANICO</t>
      </is>
    </nc>
    <odxf>
      <numFmt numFmtId="0" formatCode="General"/>
    </odxf>
    <ndxf>
      <numFmt numFmtId="30" formatCode="@"/>
    </ndxf>
  </rcc>
  <rcc rId="948" sId="4">
    <nc r="D117" t="inlineStr">
      <is>
        <t>MINISTERIO DE EDUCACION NACIONAL - FONCADE</t>
      </is>
    </nc>
  </rcc>
  <rcc rId="949" sId="4" odxf="1" dxf="1">
    <nc r="E117">
      <v>2122601</v>
    </nc>
    <odxf>
      <numFmt numFmtId="13" formatCode="0%"/>
    </odxf>
    <ndxf>
      <numFmt numFmtId="0" formatCode="General"/>
    </ndxf>
  </rcc>
  <rcc rId="950" sId="4">
    <nc r="F117" t="inlineStr">
      <is>
        <t>SI</t>
      </is>
    </nc>
  </rcc>
  <rcc rId="951" sId="4" odxf="1" dxf="1" numFmtId="19">
    <nc r="H117">
      <v>41170</v>
    </nc>
    <odxf>
      <numFmt numFmtId="0" formatCode="General"/>
    </odxf>
    <ndxf>
      <numFmt numFmtId="19" formatCode="dd/mm/yyyy"/>
    </ndxf>
  </rcc>
  <rcc rId="952" sId="4" numFmtId="20">
    <nc r="I117">
      <v>41258</v>
    </nc>
  </rcc>
  <rcc rId="953" sId="4">
    <nc r="L117" t="inlineStr">
      <is>
        <t>14 MESES 23 DIAS</t>
      </is>
    </nc>
  </rcc>
  <rcc rId="954" sId="4" numFmtId="4">
    <nc r="M117">
      <v>186</v>
    </nc>
  </rcc>
  <rcc rId="955" sId="4" numFmtId="34">
    <nc r="P117">
      <v>121</v>
    </nc>
  </rcc>
  <rcc rId="956" sId="4">
    <nc r="B118" t="inlineStr">
      <is>
        <t>COLEGIO MUSICAL BRITANICO</t>
      </is>
    </nc>
  </rcc>
  <rcc rId="957" sId="4" odxf="1" dxf="1">
    <nc r="C118" t="inlineStr">
      <is>
        <t>COLEGIO MUSICAL BRITANICO</t>
      </is>
    </nc>
    <odxf>
      <numFmt numFmtId="0" formatCode="General"/>
    </odxf>
    <ndxf>
      <numFmt numFmtId="30" formatCode="@"/>
    </ndxf>
  </rcc>
  <rcc rId="958" sId="4">
    <nc r="D118" t="inlineStr">
      <is>
        <t>MINISTERIO DE EDUCACION NACIONAL - FONCADE</t>
      </is>
    </nc>
  </rcc>
  <rcc rId="959" sId="4" odxf="1" dxf="1">
    <nc r="E118">
      <v>2130878</v>
    </nc>
    <odxf>
      <numFmt numFmtId="13" formatCode="0%"/>
    </odxf>
    <ndxf>
      <numFmt numFmtId="0" formatCode="General"/>
    </ndxf>
  </rcc>
  <rcc rId="960" sId="4">
    <nc r="F118" t="inlineStr">
      <is>
        <t>SI</t>
      </is>
    </nc>
  </rcc>
  <rcc rId="961" sId="4" odxf="1" dxf="1" numFmtId="19">
    <nc r="H118">
      <v>41367</v>
    </nc>
    <odxf>
      <numFmt numFmtId="0" formatCode="General"/>
    </odxf>
    <ndxf>
      <numFmt numFmtId="19" formatCode="dd/mm/yyyy"/>
    </ndxf>
  </rcc>
  <rcc rId="962" sId="4" numFmtId="20">
    <nc r="I118">
      <v>41453</v>
    </nc>
  </rcc>
  <rcc rId="963" sId="4">
    <nc r="L118" t="inlineStr">
      <is>
        <t>2 MESES 26 DIAS</t>
      </is>
    </nc>
  </rcc>
  <rcc rId="964" sId="4" numFmtId="4">
    <nc r="M118">
      <v>467</v>
    </nc>
  </rcc>
  <rcc rId="965" sId="4" numFmtId="34">
    <nc r="P118">
      <v>122</v>
    </nc>
  </rcc>
  <rcc rId="966" sId="4">
    <nc r="B119" t="inlineStr">
      <is>
        <t>COLEGIO MUSICAL BRITANICO</t>
      </is>
    </nc>
  </rcc>
  <rcc rId="967" sId="4" odxf="1" dxf="1">
    <nc r="C119" t="inlineStr">
      <is>
        <t>COLEGIO MUSICAL BRITANICO</t>
      </is>
    </nc>
    <odxf>
      <numFmt numFmtId="0" formatCode="General"/>
    </odxf>
    <ndxf>
      <numFmt numFmtId="30" formatCode="@"/>
    </ndxf>
  </rcc>
  <rcc rId="968" sId="4">
    <nc r="D119" t="inlineStr">
      <is>
        <t>MINISTERIO DE EDUCACION NACIONAL - FONCADE</t>
      </is>
    </nc>
  </rcc>
  <rcc rId="969" sId="4" odxf="1" dxf="1">
    <nc r="E119">
      <v>2120607</v>
    </nc>
    <odxf>
      <numFmt numFmtId="13" formatCode="0%"/>
    </odxf>
    <ndxf>
      <numFmt numFmtId="0" formatCode="General"/>
    </ndxf>
  </rcc>
  <rcc rId="970" sId="4">
    <nc r="F119" t="inlineStr">
      <is>
        <t>SI</t>
      </is>
    </nc>
  </rcc>
  <rcc rId="971" sId="4" odxf="1" dxf="1" numFmtId="19">
    <nc r="H119">
      <v>41029</v>
    </nc>
    <odxf>
      <numFmt numFmtId="0" formatCode="General"/>
    </odxf>
    <ndxf>
      <numFmt numFmtId="19" formatCode="dd/mm/yyyy"/>
    </ndxf>
  </rcc>
  <rcc rId="972" sId="4" numFmtId="20">
    <nc r="I119">
      <v>41120</v>
    </nc>
  </rcc>
  <rcc rId="973" sId="4">
    <nc r="L119" t="inlineStr">
      <is>
        <t>3 MESES</t>
      </is>
    </nc>
  </rcc>
  <rcc rId="974" sId="4" numFmtId="4">
    <nc r="M119">
      <v>528</v>
    </nc>
  </rcc>
  <rcc rId="975" sId="4" numFmtId="34">
    <nc r="P119">
      <v>122</v>
    </nc>
  </rcc>
  <rcc rId="976" sId="4">
    <nc r="B120" t="inlineStr">
      <is>
        <t>COLEGIO MUSICAL BRITANICO</t>
      </is>
    </nc>
  </rcc>
  <rcc rId="977" sId="4" odxf="1" dxf="1">
    <nc r="C120" t="inlineStr">
      <is>
        <t>COLEGIO MUSICAL BRITANICO</t>
      </is>
    </nc>
    <odxf>
      <numFmt numFmtId="0" formatCode="General"/>
    </odxf>
    <ndxf>
      <numFmt numFmtId="30" formatCode="@"/>
    </ndxf>
  </rcc>
  <rcc rId="978" sId="4">
    <nc r="D120" t="inlineStr">
      <is>
        <t>MINISTERIO DE EDUCACION NACIONAL - FONCADE</t>
      </is>
    </nc>
  </rcc>
  <rcc rId="979" sId="4" odxf="1" dxf="1">
    <nc r="E120">
      <v>2120609</v>
    </nc>
    <odxf>
      <numFmt numFmtId="13" formatCode="0%"/>
    </odxf>
    <ndxf>
      <numFmt numFmtId="0" formatCode="General"/>
    </ndxf>
  </rcc>
  <rcc rId="980" sId="4">
    <nc r="F120" t="inlineStr">
      <is>
        <t>SI</t>
      </is>
    </nc>
  </rcc>
  <rcc rId="981" sId="4" odxf="1" dxf="1" numFmtId="19">
    <nc r="H120">
      <v>41029</v>
    </nc>
    <odxf>
      <numFmt numFmtId="0" formatCode="General"/>
    </odxf>
    <ndxf>
      <numFmt numFmtId="19" formatCode="dd/mm/yyyy"/>
    </ndxf>
  </rcc>
  <rcc rId="982" sId="4" numFmtId="20">
    <nc r="I120">
      <v>41120</v>
    </nc>
  </rcc>
  <rcc rId="983" sId="4">
    <nc r="L120" t="inlineStr">
      <is>
        <t>3 MESES</t>
      </is>
    </nc>
  </rcc>
  <rcc rId="984" sId="4" numFmtId="4">
    <nc r="M120">
      <v>714</v>
    </nc>
  </rcc>
  <rcc rId="985" sId="4" numFmtId="34">
    <nc r="P120">
      <v>123</v>
    </nc>
  </rcc>
  <rcc rId="986" sId="4">
    <nc r="B121" t="inlineStr">
      <is>
        <t>COLEGIO MUSICAL BRITANICO</t>
      </is>
    </nc>
  </rcc>
  <rcc rId="987" sId="4" odxf="1" dxf="1">
    <nc r="C121" t="inlineStr">
      <is>
        <t>COLEGIO MUSICAL BRITANICO</t>
      </is>
    </nc>
    <odxf>
      <numFmt numFmtId="0" formatCode="General"/>
    </odxf>
    <ndxf>
      <numFmt numFmtId="30" formatCode="@"/>
    </ndxf>
  </rcc>
  <rcc rId="988" sId="4">
    <nc r="D121" t="inlineStr">
      <is>
        <t>MINISTERIO DE EDUCACION NACIONAL - FONCADE</t>
      </is>
    </nc>
  </rcc>
  <rcc rId="989" sId="4" odxf="1" dxf="1">
    <nc r="E121">
      <v>2120613</v>
    </nc>
    <odxf>
      <numFmt numFmtId="13" formatCode="0%"/>
    </odxf>
    <ndxf>
      <numFmt numFmtId="0" formatCode="General"/>
    </ndxf>
  </rcc>
  <rcc rId="990" sId="4">
    <nc r="F121" t="inlineStr">
      <is>
        <t>SI</t>
      </is>
    </nc>
  </rcc>
  <rcc rId="991" sId="4" odxf="1" dxf="1" numFmtId="19">
    <nc r="H121">
      <v>41022</v>
    </nc>
    <odxf>
      <numFmt numFmtId="0" formatCode="General"/>
    </odxf>
    <ndxf>
      <numFmt numFmtId="19" formatCode="dd/mm/yyyy"/>
    </ndxf>
  </rcc>
  <rcc rId="992" sId="4" numFmtId="20">
    <nc r="I121">
      <v>41151</v>
    </nc>
  </rcc>
  <rcc rId="993" sId="4">
    <nc r="L121" t="inlineStr">
      <is>
        <t>4 MESES 8 MESES</t>
      </is>
    </nc>
  </rcc>
  <rcc rId="994" sId="4" numFmtId="4">
    <nc r="M121">
      <v>467</v>
    </nc>
  </rcc>
  <rcc rId="995" sId="4" numFmtId="34">
    <nc r="P121">
      <v>123</v>
    </nc>
  </rcc>
  <rcc rId="996" sId="4">
    <nc r="B122" t="inlineStr">
      <is>
        <t>COLEGIO MUSICAL BRITANICO</t>
      </is>
    </nc>
  </rcc>
  <rcc rId="997" sId="4" odxf="1" dxf="1">
    <nc r="C122" t="inlineStr">
      <is>
        <t>COLEGIO MUSICAL BRITANICO</t>
      </is>
    </nc>
    <odxf>
      <numFmt numFmtId="0" formatCode="General"/>
    </odxf>
    <ndxf>
      <numFmt numFmtId="30" formatCode="@"/>
    </ndxf>
  </rcc>
  <rcc rId="998" sId="4">
    <nc r="D122" t="inlineStr">
      <is>
        <t>MINISTERIO DE EDUCACION NACIONAL - FONCADE</t>
      </is>
    </nc>
  </rcc>
  <rcc rId="999" sId="4" odxf="1" dxf="1">
    <nc r="E122">
      <v>2122600</v>
    </nc>
    <odxf>
      <numFmt numFmtId="13" formatCode="0%"/>
    </odxf>
    <ndxf>
      <numFmt numFmtId="0" formatCode="General"/>
    </ndxf>
  </rcc>
  <rcc rId="1000" sId="4">
    <nc r="F122" t="inlineStr">
      <is>
        <t>SI</t>
      </is>
    </nc>
  </rcc>
  <rcc rId="1001" sId="4" odxf="1" dxf="1" numFmtId="19">
    <nc r="H122">
      <v>41170</v>
    </nc>
    <odxf>
      <numFmt numFmtId="0" formatCode="General"/>
    </odxf>
    <ndxf>
      <numFmt numFmtId="19" formatCode="dd/mm/yyyy"/>
    </ndxf>
  </rcc>
  <rcc rId="1002" sId="4" numFmtId="20">
    <nc r="I122">
      <v>41258</v>
    </nc>
  </rcc>
  <rcc rId="1003" sId="4">
    <nc r="L122" t="inlineStr">
      <is>
        <t>2 MESES 23 DIAS</t>
      </is>
    </nc>
  </rcc>
  <rcc rId="1004" sId="4" numFmtId="4">
    <nc r="M122">
      <v>467</v>
    </nc>
  </rcc>
  <rcc rId="1005" sId="4" numFmtId="34">
    <nc r="P122">
      <v>124</v>
    </nc>
  </rcc>
  <rcc rId="1006" sId="4">
    <nc r="B123" t="inlineStr">
      <is>
        <t>COLEGIO MUSICAL BRITANICO</t>
      </is>
    </nc>
  </rcc>
  <rcc rId="1007" sId="4" odxf="1" dxf="1">
    <nc r="C123" t="inlineStr">
      <is>
        <t>COLEGIO MUSICAL BRITANICO</t>
      </is>
    </nc>
    <odxf>
      <numFmt numFmtId="0" formatCode="General"/>
    </odxf>
    <ndxf>
      <numFmt numFmtId="30" formatCode="@"/>
    </ndxf>
  </rcc>
  <rcc rId="1008" sId="4">
    <nc r="D123" t="inlineStr">
      <is>
        <t>MINISTERIO DE EDUCACION NACIONAL - FONCADE</t>
      </is>
    </nc>
  </rcc>
  <rcc rId="1009" sId="4" odxf="1" dxf="1">
    <nc r="E123">
      <v>2123117</v>
    </nc>
    <odxf>
      <numFmt numFmtId="13" formatCode="0%"/>
    </odxf>
    <ndxf>
      <numFmt numFmtId="0" formatCode="General"/>
    </ndxf>
  </rcc>
  <rcc rId="1010" sId="4">
    <nc r="F123" t="inlineStr">
      <is>
        <t>SI</t>
      </is>
    </nc>
  </rcc>
  <rcc rId="1011" sId="4" odxf="1" dxf="1" numFmtId="19">
    <nc r="H123">
      <v>41183</v>
    </nc>
    <odxf>
      <numFmt numFmtId="0" formatCode="General"/>
    </odxf>
    <ndxf>
      <numFmt numFmtId="19" formatCode="dd/mm/yyyy"/>
    </ndxf>
  </rcc>
  <rcc rId="1012" sId="4" numFmtId="20">
    <nc r="I123">
      <v>41258</v>
    </nc>
  </rcc>
  <rcc rId="1013" sId="4">
    <nc r="L123" t="inlineStr">
      <is>
        <t>2 MESES 15 DIAS</t>
      </is>
    </nc>
  </rcc>
  <rcc rId="1014" sId="4" numFmtId="4">
    <nc r="M123">
      <v>631</v>
    </nc>
  </rcc>
  <rcc rId="1015" sId="4" numFmtId="34">
    <nc r="P123">
      <v>124</v>
    </nc>
  </rcc>
  <rcc rId="1016" sId="5">
    <nc r="B131" t="inlineStr">
      <is>
        <t>COLEGIO MUSICAL BRITANICO</t>
      </is>
    </nc>
  </rcc>
  <rcc rId="1017" sId="5" odxf="1" dxf="1">
    <nc r="C131" t="inlineStr">
      <is>
        <t>COLEGIO MUSICAL BRITANICO</t>
      </is>
    </nc>
    <odxf>
      <numFmt numFmtId="0" formatCode="General"/>
    </odxf>
    <ndxf>
      <numFmt numFmtId="30" formatCode="@"/>
    </ndxf>
  </rcc>
  <rcc rId="1018" sId="5">
    <nc r="D131" t="inlineStr">
      <is>
        <t>ICBF</t>
      </is>
    </nc>
  </rcc>
  <rcc rId="1019" sId="5" odxf="1" dxf="1">
    <nc r="E131" t="inlineStr">
      <is>
        <t>418/13</t>
      </is>
    </nc>
    <odxf>
      <numFmt numFmtId="13" formatCode="0%"/>
    </odxf>
    <ndxf>
      <numFmt numFmtId="0" formatCode="General"/>
    </ndxf>
  </rcc>
  <rcc rId="1020" sId="5">
    <nc r="F131" t="inlineStr">
      <is>
        <t>SI</t>
      </is>
    </nc>
  </rcc>
  <rcc rId="1021" sId="5" numFmtId="19">
    <nc r="H131">
      <v>41165</v>
    </nc>
  </rcc>
  <rcc rId="1022" sId="5" numFmtId="20">
    <nc r="I131">
      <v>41578</v>
    </nc>
  </rcc>
  <rcc rId="1023" sId="5">
    <nc r="L131" t="inlineStr">
      <is>
        <t>1 MES 19 DIAS</t>
      </is>
    </nc>
  </rcc>
  <rcc rId="1024" sId="5" numFmtId="4">
    <nc r="M131">
      <v>100</v>
    </nc>
  </rcc>
  <rcc rId="1025" sId="5">
    <oc r="N131">
      <f>+M131*G131</f>
    </oc>
    <nc r="N131">
      <f>+M131*G131</f>
    </nc>
  </rcc>
  <rcc rId="1026" sId="5" numFmtId="34">
    <nc r="P131">
      <v>121</v>
    </nc>
  </rcc>
  <rcc rId="1027" sId="5">
    <nc r="B132" t="inlineStr">
      <is>
        <t>COLEGIO MUSICAL BRITANICO</t>
      </is>
    </nc>
  </rcc>
  <rcc rId="1028" sId="5" odxf="1" dxf="1">
    <nc r="C132" t="inlineStr">
      <is>
        <t>COLEGIO MUSICAL BRITANICO</t>
      </is>
    </nc>
    <odxf>
      <numFmt numFmtId="0" formatCode="General"/>
    </odxf>
    <ndxf>
      <numFmt numFmtId="30" formatCode="@"/>
    </ndxf>
  </rcc>
  <rcc rId="1029" sId="5">
    <nc r="D132" t="inlineStr">
      <is>
        <t>MINISTERIO DE EDUCACION NACIONAL - FONCADE</t>
      </is>
    </nc>
  </rcc>
  <rcc rId="1030" sId="5" odxf="1" dxf="1">
    <nc r="E132">
      <v>2122601</v>
    </nc>
    <odxf>
      <numFmt numFmtId="13" formatCode="0%"/>
    </odxf>
    <ndxf>
      <numFmt numFmtId="0" formatCode="General"/>
    </ndxf>
  </rcc>
  <rcc rId="1031" sId="5">
    <nc r="F132" t="inlineStr">
      <is>
        <t>SI</t>
      </is>
    </nc>
  </rcc>
  <rcc rId="1032" sId="5" odxf="1" dxf="1" numFmtId="19">
    <nc r="H132">
      <v>41170</v>
    </nc>
    <odxf>
      <numFmt numFmtId="0" formatCode="General"/>
    </odxf>
    <ndxf>
      <numFmt numFmtId="19" formatCode="dd/mm/yyyy"/>
    </ndxf>
  </rcc>
  <rcc rId="1033" sId="5" numFmtId="20">
    <nc r="I132">
      <v>41258</v>
    </nc>
  </rcc>
  <rcc rId="1034" sId="5">
    <nc r="L132" t="inlineStr">
      <is>
        <t>14 MESES 23 DIAS</t>
      </is>
    </nc>
  </rcc>
  <rcc rId="1035" sId="5" numFmtId="4">
    <nc r="M132">
      <v>186</v>
    </nc>
  </rcc>
  <rcc rId="1036" sId="5" numFmtId="34">
    <nc r="P132">
      <v>121</v>
    </nc>
  </rcc>
  <rcc rId="1037" sId="5">
    <nc r="B133" t="inlineStr">
      <is>
        <t>COLEGIO MUSICAL BRITANICO</t>
      </is>
    </nc>
  </rcc>
  <rcc rId="1038" sId="5" odxf="1" dxf="1">
    <nc r="C133" t="inlineStr">
      <is>
        <t>COLEGIO MUSICAL BRITANICO</t>
      </is>
    </nc>
    <odxf>
      <numFmt numFmtId="0" formatCode="General"/>
    </odxf>
    <ndxf>
      <numFmt numFmtId="30" formatCode="@"/>
    </ndxf>
  </rcc>
  <rcc rId="1039" sId="5">
    <nc r="D133" t="inlineStr">
      <is>
        <t>MINISTERIO DE EDUCACION NACIONAL - FONCADE</t>
      </is>
    </nc>
  </rcc>
  <rcc rId="1040" sId="5" odxf="1" dxf="1">
    <nc r="E133">
      <v>2130878</v>
    </nc>
    <odxf>
      <numFmt numFmtId="13" formatCode="0%"/>
    </odxf>
    <ndxf>
      <numFmt numFmtId="0" formatCode="General"/>
    </ndxf>
  </rcc>
  <rcc rId="1041" sId="5">
    <nc r="F133" t="inlineStr">
      <is>
        <t>SI</t>
      </is>
    </nc>
  </rcc>
  <rcc rId="1042" sId="5" odxf="1" dxf="1" numFmtId="19">
    <nc r="H133">
      <v>41367</v>
    </nc>
    <odxf>
      <numFmt numFmtId="0" formatCode="General"/>
    </odxf>
    <ndxf>
      <numFmt numFmtId="19" formatCode="dd/mm/yyyy"/>
    </ndxf>
  </rcc>
  <rcc rId="1043" sId="5" numFmtId="20">
    <nc r="I133">
      <v>41453</v>
    </nc>
  </rcc>
  <rcc rId="1044" sId="5">
    <nc r="L133" t="inlineStr">
      <is>
        <t>2 MESES 26 DIAS</t>
      </is>
    </nc>
  </rcc>
  <rcc rId="1045" sId="5" numFmtId="4">
    <nc r="M133">
      <v>467</v>
    </nc>
  </rcc>
  <rcc rId="1046" sId="5" numFmtId="34">
    <nc r="P133">
      <v>122</v>
    </nc>
  </rcc>
  <rcc rId="1047" sId="5">
    <nc r="B134" t="inlineStr">
      <is>
        <t>COLEGIO MUSICAL BRITANICO</t>
      </is>
    </nc>
  </rcc>
  <rcc rId="1048" sId="5" odxf="1" dxf="1">
    <nc r="C134" t="inlineStr">
      <is>
        <t>COLEGIO MUSICAL BRITANICO</t>
      </is>
    </nc>
    <odxf>
      <numFmt numFmtId="0" formatCode="General"/>
    </odxf>
    <ndxf>
      <numFmt numFmtId="30" formatCode="@"/>
    </ndxf>
  </rcc>
  <rcc rId="1049" sId="5">
    <nc r="D134" t="inlineStr">
      <is>
        <t>MINISTERIO DE EDUCACION NACIONAL - FONCADE</t>
      </is>
    </nc>
  </rcc>
  <rcc rId="1050" sId="5" odxf="1" dxf="1">
    <nc r="E134">
      <v>2120607</v>
    </nc>
    <odxf>
      <numFmt numFmtId="13" formatCode="0%"/>
    </odxf>
    <ndxf>
      <numFmt numFmtId="0" formatCode="General"/>
    </ndxf>
  </rcc>
  <rcc rId="1051" sId="5">
    <nc r="F134" t="inlineStr">
      <is>
        <t>SI</t>
      </is>
    </nc>
  </rcc>
  <rcc rId="1052" sId="5" odxf="1" dxf="1" numFmtId="19">
    <nc r="H134">
      <v>41029</v>
    </nc>
    <odxf>
      <numFmt numFmtId="0" formatCode="General"/>
    </odxf>
    <ndxf>
      <numFmt numFmtId="19" formatCode="dd/mm/yyyy"/>
    </ndxf>
  </rcc>
  <rcc rId="1053" sId="5" numFmtId="20">
    <nc r="I134">
      <v>41120</v>
    </nc>
  </rcc>
  <rcc rId="1054" sId="5">
    <nc r="L134" t="inlineStr">
      <is>
        <t>3 MESES</t>
      </is>
    </nc>
  </rcc>
  <rcc rId="1055" sId="5" numFmtId="4">
    <nc r="M134">
      <v>528</v>
    </nc>
  </rcc>
  <rcc rId="1056" sId="5" numFmtId="34">
    <nc r="P134">
      <v>122</v>
    </nc>
  </rcc>
  <rcc rId="1057" sId="5">
    <nc r="B135" t="inlineStr">
      <is>
        <t>COLEGIO MUSICAL BRITANICO</t>
      </is>
    </nc>
  </rcc>
  <rcc rId="1058" sId="5" odxf="1" dxf="1">
    <nc r="C135" t="inlineStr">
      <is>
        <t>COLEGIO MUSICAL BRITANICO</t>
      </is>
    </nc>
    <odxf>
      <numFmt numFmtId="0" formatCode="General"/>
    </odxf>
    <ndxf>
      <numFmt numFmtId="30" formatCode="@"/>
    </ndxf>
  </rcc>
  <rcc rId="1059" sId="5">
    <nc r="D135" t="inlineStr">
      <is>
        <t>MINISTERIO DE EDUCACION NACIONAL - FONCADE</t>
      </is>
    </nc>
  </rcc>
  <rcc rId="1060" sId="5" odxf="1" dxf="1">
    <nc r="E135">
      <v>2120609</v>
    </nc>
    <odxf>
      <numFmt numFmtId="13" formatCode="0%"/>
    </odxf>
    <ndxf>
      <numFmt numFmtId="0" formatCode="General"/>
    </ndxf>
  </rcc>
  <rcc rId="1061" sId="5">
    <nc r="F135" t="inlineStr">
      <is>
        <t>SI</t>
      </is>
    </nc>
  </rcc>
  <rcc rId="1062" sId="5" odxf="1" dxf="1" numFmtId="19">
    <nc r="H135">
      <v>41029</v>
    </nc>
    <odxf>
      <numFmt numFmtId="0" formatCode="General"/>
    </odxf>
    <ndxf>
      <numFmt numFmtId="19" formatCode="dd/mm/yyyy"/>
    </ndxf>
  </rcc>
  <rcc rId="1063" sId="5" numFmtId="20">
    <nc r="I135">
      <v>41120</v>
    </nc>
  </rcc>
  <rcc rId="1064" sId="5">
    <nc r="L135" t="inlineStr">
      <is>
        <t>3 MESES</t>
      </is>
    </nc>
  </rcc>
  <rcc rId="1065" sId="5" numFmtId="4">
    <nc r="M135">
      <v>714</v>
    </nc>
  </rcc>
  <rcc rId="1066" sId="5" numFmtId="34">
    <nc r="P135">
      <v>123</v>
    </nc>
  </rcc>
  <rcc rId="1067" sId="5">
    <nc r="B136" t="inlineStr">
      <is>
        <t>COLEGIO MUSICAL BRITANICO</t>
      </is>
    </nc>
  </rcc>
  <rcc rId="1068" sId="5" odxf="1" dxf="1">
    <nc r="C136" t="inlineStr">
      <is>
        <t>COLEGIO MUSICAL BRITANICO</t>
      </is>
    </nc>
    <odxf>
      <numFmt numFmtId="0" formatCode="General"/>
    </odxf>
    <ndxf>
      <numFmt numFmtId="30" formatCode="@"/>
    </ndxf>
  </rcc>
  <rcc rId="1069" sId="5">
    <nc r="D136" t="inlineStr">
      <is>
        <t>MINISTERIO DE EDUCACION NACIONAL - FONCADE</t>
      </is>
    </nc>
  </rcc>
  <rcc rId="1070" sId="5" odxf="1" dxf="1">
    <nc r="E136">
      <v>2120613</v>
    </nc>
    <odxf>
      <numFmt numFmtId="13" formatCode="0%"/>
    </odxf>
    <ndxf>
      <numFmt numFmtId="0" formatCode="General"/>
    </ndxf>
  </rcc>
  <rcc rId="1071" sId="5">
    <nc r="F136" t="inlineStr">
      <is>
        <t>SI</t>
      </is>
    </nc>
  </rcc>
  <rcc rId="1072" sId="5" odxf="1" dxf="1" numFmtId="19">
    <nc r="H136">
      <v>41022</v>
    </nc>
    <odxf>
      <numFmt numFmtId="0" formatCode="General"/>
    </odxf>
    <ndxf>
      <numFmt numFmtId="19" formatCode="dd/mm/yyyy"/>
    </ndxf>
  </rcc>
  <rcc rId="1073" sId="5" numFmtId="20">
    <nc r="I136">
      <v>41151</v>
    </nc>
  </rcc>
  <rcc rId="1074" sId="5">
    <nc r="L136" t="inlineStr">
      <is>
        <t>4 MESES 8 MESES</t>
      </is>
    </nc>
  </rcc>
  <rcc rId="1075" sId="5" numFmtId="4">
    <nc r="M136">
      <v>467</v>
    </nc>
  </rcc>
  <rcc rId="1076" sId="5" numFmtId="34">
    <nc r="P136">
      <v>123</v>
    </nc>
  </rcc>
  <rcc rId="1077" sId="5">
    <nc r="B137" t="inlineStr">
      <is>
        <t>COLEGIO MUSICAL BRITANICO</t>
      </is>
    </nc>
  </rcc>
  <rcc rId="1078" sId="5" odxf="1" dxf="1">
    <nc r="C137" t="inlineStr">
      <is>
        <t>COLEGIO MUSICAL BRITANICO</t>
      </is>
    </nc>
    <odxf>
      <numFmt numFmtId="0" formatCode="General"/>
    </odxf>
    <ndxf>
      <numFmt numFmtId="30" formatCode="@"/>
    </ndxf>
  </rcc>
  <rcc rId="1079" sId="5">
    <nc r="D137" t="inlineStr">
      <is>
        <t>MINISTERIO DE EDUCACION NACIONAL - FONCADE</t>
      </is>
    </nc>
  </rcc>
  <rcc rId="1080" sId="5" odxf="1" dxf="1">
    <nc r="E137">
      <v>2122600</v>
    </nc>
    <odxf>
      <numFmt numFmtId="13" formatCode="0%"/>
    </odxf>
    <ndxf>
      <numFmt numFmtId="0" formatCode="General"/>
    </ndxf>
  </rcc>
  <rcc rId="1081" sId="5">
    <nc r="F137" t="inlineStr">
      <is>
        <t>SI</t>
      </is>
    </nc>
  </rcc>
  <rcc rId="1082" sId="5" odxf="1" dxf="1" numFmtId="19">
    <nc r="H137">
      <v>41170</v>
    </nc>
    <odxf>
      <numFmt numFmtId="0" formatCode="General"/>
    </odxf>
    <ndxf>
      <numFmt numFmtId="19" formatCode="dd/mm/yyyy"/>
    </ndxf>
  </rcc>
  <rcc rId="1083" sId="5" numFmtId="20">
    <nc r="I137">
      <v>41258</v>
    </nc>
  </rcc>
  <rcc rId="1084" sId="5">
    <nc r="L137" t="inlineStr">
      <is>
        <t>2 MESES 23 DIAS</t>
      </is>
    </nc>
  </rcc>
  <rcc rId="1085" sId="5" numFmtId="4">
    <nc r="M137">
      <v>467</v>
    </nc>
  </rcc>
  <rcc rId="1086" sId="5" numFmtId="34">
    <nc r="P137">
      <v>124</v>
    </nc>
  </rcc>
  <rcc rId="1087" sId="5">
    <nc r="B138" t="inlineStr">
      <is>
        <t>COLEGIO MUSICAL BRITANICO</t>
      </is>
    </nc>
  </rcc>
  <rcc rId="1088" sId="5" odxf="1" dxf="1">
    <nc r="C138" t="inlineStr">
      <is>
        <t>COLEGIO MUSICAL BRITANICO</t>
      </is>
    </nc>
    <odxf>
      <numFmt numFmtId="0" formatCode="General"/>
    </odxf>
    <ndxf>
      <numFmt numFmtId="30" formatCode="@"/>
    </ndxf>
  </rcc>
  <rcc rId="1089" sId="5">
    <nc r="D138" t="inlineStr">
      <is>
        <t>MINISTERIO DE EDUCACION NACIONAL - FONCADE</t>
      </is>
    </nc>
  </rcc>
  <rcc rId="1090" sId="5" odxf="1" dxf="1">
    <nc r="E138">
      <v>2123117</v>
    </nc>
    <odxf>
      <numFmt numFmtId="13" formatCode="0%"/>
    </odxf>
    <ndxf>
      <numFmt numFmtId="0" formatCode="General"/>
    </ndxf>
  </rcc>
  <rcc rId="1091" sId="5">
    <nc r="F138" t="inlineStr">
      <is>
        <t>SI</t>
      </is>
    </nc>
  </rcc>
  <rcc rId="1092" sId="5" odxf="1" dxf="1" numFmtId="19">
    <nc r="H138">
      <v>41183</v>
    </nc>
    <odxf>
      <numFmt numFmtId="0" formatCode="General"/>
    </odxf>
    <ndxf>
      <numFmt numFmtId="19" formatCode="dd/mm/yyyy"/>
    </ndxf>
  </rcc>
  <rcc rId="1093" sId="5" numFmtId="20">
    <nc r="I138">
      <v>41258</v>
    </nc>
  </rcc>
  <rcc rId="1094" sId="5">
    <nc r="L138" t="inlineStr">
      <is>
        <t>2 MESES 15 DIAS</t>
      </is>
    </nc>
  </rcc>
  <rcc rId="1095" sId="5" numFmtId="4">
    <nc r="M138">
      <v>631</v>
    </nc>
  </rcc>
  <rcc rId="1096" sId="5" numFmtId="34">
    <nc r="P138">
      <v>124</v>
    </nc>
  </rcc>
  <rcc rId="1097" sId="6">
    <nc r="B114" t="inlineStr">
      <is>
        <t>COLEGIO MUSICAL BRITANICO</t>
      </is>
    </nc>
  </rcc>
  <rcc rId="1098" sId="6" odxf="1" dxf="1">
    <nc r="C114" t="inlineStr">
      <is>
        <t>COLEGIO MUSICAL BRITANICO</t>
      </is>
    </nc>
    <odxf>
      <numFmt numFmtId="0" formatCode="General"/>
    </odxf>
    <ndxf>
      <numFmt numFmtId="30" formatCode="@"/>
    </ndxf>
  </rcc>
  <rcc rId="1099" sId="6">
    <nc r="D114" t="inlineStr">
      <is>
        <t>ICBF</t>
      </is>
    </nc>
  </rcc>
  <rcc rId="1100" sId="6" odxf="1" dxf="1">
    <nc r="E114" t="inlineStr">
      <is>
        <t>418/13</t>
      </is>
    </nc>
    <odxf>
      <numFmt numFmtId="13" formatCode="0%"/>
    </odxf>
    <ndxf>
      <numFmt numFmtId="0" formatCode="General"/>
    </ndxf>
  </rcc>
  <rcc rId="1101" sId="6">
    <nc r="F114" t="inlineStr">
      <is>
        <t>SI</t>
      </is>
    </nc>
  </rcc>
  <rcc rId="1102" sId="6" numFmtId="19">
    <nc r="H114">
      <v>41165</v>
    </nc>
  </rcc>
  <rcc rId="1103" sId="6" numFmtId="20">
    <nc r="I114">
      <v>41578</v>
    </nc>
  </rcc>
  <rcc rId="1104" sId="6">
    <nc r="L114" t="inlineStr">
      <is>
        <t>1 MES 19 DIAS</t>
      </is>
    </nc>
  </rcc>
  <rcc rId="1105" sId="6" numFmtId="4">
    <nc r="M114">
      <v>100</v>
    </nc>
  </rcc>
  <rcc rId="1106" sId="6">
    <oc r="N114">
      <f>+M114*G114</f>
    </oc>
    <nc r="N114">
      <f>+M114*G114</f>
    </nc>
  </rcc>
  <rcc rId="1107" sId="6" numFmtId="34">
    <nc r="P114">
      <v>121</v>
    </nc>
  </rcc>
  <rcc rId="1108" sId="6">
    <nc r="B115" t="inlineStr">
      <is>
        <t>COLEGIO MUSICAL BRITANICO</t>
      </is>
    </nc>
  </rcc>
  <rcc rId="1109" sId="6" odxf="1" dxf="1">
    <nc r="C115" t="inlineStr">
      <is>
        <t>COLEGIO MUSICAL BRITANICO</t>
      </is>
    </nc>
    <odxf>
      <numFmt numFmtId="0" formatCode="General"/>
    </odxf>
    <ndxf>
      <numFmt numFmtId="30" formatCode="@"/>
    </ndxf>
  </rcc>
  <rcc rId="1110" sId="6">
    <nc r="D115" t="inlineStr">
      <is>
        <t>MINISTERIO DE EDUCACION NACIONAL - FONCADE</t>
      </is>
    </nc>
  </rcc>
  <rcc rId="1111" sId="6" odxf="1" dxf="1">
    <nc r="E115">
      <v>2122601</v>
    </nc>
    <odxf>
      <numFmt numFmtId="13" formatCode="0%"/>
    </odxf>
    <ndxf>
      <numFmt numFmtId="0" formatCode="General"/>
    </ndxf>
  </rcc>
  <rcc rId="1112" sId="6">
    <nc r="F115" t="inlineStr">
      <is>
        <t>SI</t>
      </is>
    </nc>
  </rcc>
  <rcc rId="1113" sId="6" odxf="1" dxf="1" numFmtId="19">
    <nc r="H115">
      <v>41170</v>
    </nc>
    <odxf>
      <numFmt numFmtId="0" formatCode="General"/>
    </odxf>
    <ndxf>
      <numFmt numFmtId="19" formatCode="dd/mm/yyyy"/>
    </ndxf>
  </rcc>
  <rcc rId="1114" sId="6" numFmtId="20">
    <nc r="I115">
      <v>41258</v>
    </nc>
  </rcc>
  <rcc rId="1115" sId="6">
    <nc r="L115" t="inlineStr">
      <is>
        <t>14 MESES 23 DIAS</t>
      </is>
    </nc>
  </rcc>
  <rcc rId="1116" sId="6" numFmtId="4">
    <nc r="M115">
      <v>186</v>
    </nc>
  </rcc>
  <rcc rId="1117" sId="6" numFmtId="34">
    <nc r="P115">
      <v>121</v>
    </nc>
  </rcc>
  <rcc rId="1118" sId="6">
    <nc r="B116" t="inlineStr">
      <is>
        <t>COLEGIO MUSICAL BRITANICO</t>
      </is>
    </nc>
  </rcc>
  <rcc rId="1119" sId="6" odxf="1" dxf="1">
    <nc r="C116" t="inlineStr">
      <is>
        <t>COLEGIO MUSICAL BRITANICO</t>
      </is>
    </nc>
    <odxf>
      <numFmt numFmtId="0" formatCode="General"/>
    </odxf>
    <ndxf>
      <numFmt numFmtId="30" formatCode="@"/>
    </ndxf>
  </rcc>
  <rcc rId="1120" sId="6">
    <nc r="D116" t="inlineStr">
      <is>
        <t>MINISTERIO DE EDUCACION NACIONAL - FONCADE</t>
      </is>
    </nc>
  </rcc>
  <rcc rId="1121" sId="6" odxf="1" dxf="1">
    <nc r="E116">
      <v>2130878</v>
    </nc>
    <odxf>
      <numFmt numFmtId="13" formatCode="0%"/>
    </odxf>
    <ndxf>
      <numFmt numFmtId="0" formatCode="General"/>
    </ndxf>
  </rcc>
  <rcc rId="1122" sId="6">
    <nc r="F116" t="inlineStr">
      <is>
        <t>SI</t>
      </is>
    </nc>
  </rcc>
  <rcc rId="1123" sId="6" odxf="1" dxf="1" numFmtId="19">
    <nc r="H116">
      <v>41367</v>
    </nc>
    <odxf>
      <numFmt numFmtId="0" formatCode="General"/>
    </odxf>
    <ndxf>
      <numFmt numFmtId="19" formatCode="dd/mm/yyyy"/>
    </ndxf>
  </rcc>
  <rcc rId="1124" sId="6" numFmtId="20">
    <nc r="I116">
      <v>41453</v>
    </nc>
  </rcc>
  <rcc rId="1125" sId="6">
    <nc r="L116" t="inlineStr">
      <is>
        <t>2 MESES 26 DIAS</t>
      </is>
    </nc>
  </rcc>
  <rcc rId="1126" sId="6" numFmtId="4">
    <nc r="M116">
      <v>467</v>
    </nc>
  </rcc>
  <rcc rId="1127" sId="6" numFmtId="34">
    <nc r="P116">
      <v>122</v>
    </nc>
  </rcc>
  <rcc rId="1128" sId="6">
    <nc r="B117" t="inlineStr">
      <is>
        <t>COLEGIO MUSICAL BRITANICO</t>
      </is>
    </nc>
  </rcc>
  <rcc rId="1129" sId="6" odxf="1" dxf="1">
    <nc r="C117" t="inlineStr">
      <is>
        <t>COLEGIO MUSICAL BRITANICO</t>
      </is>
    </nc>
    <odxf>
      <numFmt numFmtId="0" formatCode="General"/>
    </odxf>
    <ndxf>
      <numFmt numFmtId="30" formatCode="@"/>
    </ndxf>
  </rcc>
  <rcc rId="1130" sId="6">
    <nc r="D117" t="inlineStr">
      <is>
        <t>MINISTERIO DE EDUCACION NACIONAL - FONCADE</t>
      </is>
    </nc>
  </rcc>
  <rcc rId="1131" sId="6" odxf="1" dxf="1">
    <nc r="E117">
      <v>2120607</v>
    </nc>
    <odxf>
      <numFmt numFmtId="13" formatCode="0%"/>
    </odxf>
    <ndxf>
      <numFmt numFmtId="0" formatCode="General"/>
    </ndxf>
  </rcc>
  <rcc rId="1132" sId="6">
    <nc r="F117" t="inlineStr">
      <is>
        <t>SI</t>
      </is>
    </nc>
  </rcc>
  <rcc rId="1133" sId="6" odxf="1" dxf="1" numFmtId="19">
    <nc r="H117">
      <v>41029</v>
    </nc>
    <odxf>
      <numFmt numFmtId="0" formatCode="General"/>
    </odxf>
    <ndxf>
      <numFmt numFmtId="19" formatCode="dd/mm/yyyy"/>
    </ndxf>
  </rcc>
  <rcc rId="1134" sId="6" numFmtId="20">
    <nc r="I117">
      <v>41120</v>
    </nc>
  </rcc>
  <rcc rId="1135" sId="6">
    <nc r="L117" t="inlineStr">
      <is>
        <t>3 MESES</t>
      </is>
    </nc>
  </rcc>
  <rcc rId="1136" sId="6" numFmtId="4">
    <nc r="M117">
      <v>528</v>
    </nc>
  </rcc>
  <rcc rId="1137" sId="6" numFmtId="34">
    <nc r="P117">
      <v>122</v>
    </nc>
  </rcc>
  <rcc rId="1138" sId="6">
    <nc r="B118" t="inlineStr">
      <is>
        <t>COLEGIO MUSICAL BRITANICO</t>
      </is>
    </nc>
  </rcc>
  <rcc rId="1139" sId="6" odxf="1" dxf="1">
    <nc r="C118" t="inlineStr">
      <is>
        <t>COLEGIO MUSICAL BRITANICO</t>
      </is>
    </nc>
    <odxf>
      <numFmt numFmtId="0" formatCode="General"/>
    </odxf>
    <ndxf>
      <numFmt numFmtId="30" formatCode="@"/>
    </ndxf>
  </rcc>
  <rcc rId="1140" sId="6">
    <nc r="D118" t="inlineStr">
      <is>
        <t>MINISTERIO DE EDUCACION NACIONAL - FONCADE</t>
      </is>
    </nc>
  </rcc>
  <rcc rId="1141" sId="6" odxf="1" dxf="1">
    <nc r="E118">
      <v>2120609</v>
    </nc>
    <odxf>
      <numFmt numFmtId="13" formatCode="0%"/>
    </odxf>
    <ndxf>
      <numFmt numFmtId="0" formatCode="General"/>
    </ndxf>
  </rcc>
  <rcc rId="1142" sId="6">
    <nc r="F118" t="inlineStr">
      <is>
        <t>SI</t>
      </is>
    </nc>
  </rcc>
  <rcc rId="1143" sId="6" odxf="1" dxf="1" numFmtId="19">
    <nc r="H118">
      <v>41029</v>
    </nc>
    <odxf>
      <numFmt numFmtId="0" formatCode="General"/>
    </odxf>
    <ndxf>
      <numFmt numFmtId="19" formatCode="dd/mm/yyyy"/>
    </ndxf>
  </rcc>
  <rcc rId="1144" sId="6" numFmtId="20">
    <nc r="I118">
      <v>41120</v>
    </nc>
  </rcc>
  <rcc rId="1145" sId="6">
    <nc r="L118" t="inlineStr">
      <is>
        <t>3 MESES</t>
      </is>
    </nc>
  </rcc>
  <rcc rId="1146" sId="6" numFmtId="4">
    <nc r="M118">
      <v>714</v>
    </nc>
  </rcc>
  <rcc rId="1147" sId="6" numFmtId="34">
    <nc r="P118">
      <v>123</v>
    </nc>
  </rcc>
  <rcc rId="1148" sId="6">
    <nc r="B119" t="inlineStr">
      <is>
        <t>COLEGIO MUSICAL BRITANICO</t>
      </is>
    </nc>
  </rcc>
  <rcc rId="1149" sId="6" odxf="1" dxf="1">
    <nc r="C119" t="inlineStr">
      <is>
        <t>COLEGIO MUSICAL BRITANICO</t>
      </is>
    </nc>
    <odxf>
      <numFmt numFmtId="0" formatCode="General"/>
    </odxf>
    <ndxf>
      <numFmt numFmtId="30" formatCode="@"/>
    </ndxf>
  </rcc>
  <rcc rId="1150" sId="6">
    <nc r="D119" t="inlineStr">
      <is>
        <t>MINISTERIO DE EDUCACION NACIONAL - FONCADE</t>
      </is>
    </nc>
  </rcc>
  <rcc rId="1151" sId="6" odxf="1" dxf="1">
    <nc r="E119">
      <v>2120613</v>
    </nc>
    <odxf>
      <numFmt numFmtId="13" formatCode="0%"/>
    </odxf>
    <ndxf>
      <numFmt numFmtId="0" formatCode="General"/>
    </ndxf>
  </rcc>
  <rcc rId="1152" sId="6">
    <nc r="F119" t="inlineStr">
      <is>
        <t>SI</t>
      </is>
    </nc>
  </rcc>
  <rcc rId="1153" sId="6" odxf="1" dxf="1" numFmtId="19">
    <nc r="H119">
      <v>41022</v>
    </nc>
    <odxf>
      <numFmt numFmtId="0" formatCode="General"/>
    </odxf>
    <ndxf>
      <numFmt numFmtId="19" formatCode="dd/mm/yyyy"/>
    </ndxf>
  </rcc>
  <rcc rId="1154" sId="6" numFmtId="20">
    <nc r="I119">
      <v>41151</v>
    </nc>
  </rcc>
  <rcc rId="1155" sId="6">
    <nc r="L119" t="inlineStr">
      <is>
        <t>4 MESES 8 MESES</t>
      </is>
    </nc>
  </rcc>
  <rcc rId="1156" sId="6" numFmtId="4">
    <nc r="M119">
      <v>467</v>
    </nc>
  </rcc>
  <rcc rId="1157" sId="6" numFmtId="34">
    <nc r="P119">
      <v>123</v>
    </nc>
  </rcc>
  <rcc rId="1158" sId="6">
    <nc r="B120" t="inlineStr">
      <is>
        <t>COLEGIO MUSICAL BRITANICO</t>
      </is>
    </nc>
  </rcc>
  <rcc rId="1159" sId="6" odxf="1" dxf="1">
    <nc r="C120" t="inlineStr">
      <is>
        <t>COLEGIO MUSICAL BRITANICO</t>
      </is>
    </nc>
    <odxf>
      <numFmt numFmtId="0" formatCode="General"/>
    </odxf>
    <ndxf>
      <numFmt numFmtId="30" formatCode="@"/>
    </ndxf>
  </rcc>
  <rcc rId="1160" sId="6">
    <nc r="D120" t="inlineStr">
      <is>
        <t>MINISTERIO DE EDUCACION NACIONAL - FONCADE</t>
      </is>
    </nc>
  </rcc>
  <rcc rId="1161" sId="6" odxf="1" dxf="1">
    <nc r="E120">
      <v>2122600</v>
    </nc>
    <odxf>
      <numFmt numFmtId="13" formatCode="0%"/>
    </odxf>
    <ndxf>
      <numFmt numFmtId="0" formatCode="General"/>
    </ndxf>
  </rcc>
  <rcc rId="1162" sId="6">
    <nc r="F120" t="inlineStr">
      <is>
        <t>SI</t>
      </is>
    </nc>
  </rcc>
  <rcc rId="1163" sId="6" odxf="1" dxf="1" numFmtId="19">
    <nc r="H120">
      <v>41170</v>
    </nc>
    <odxf>
      <numFmt numFmtId="0" formatCode="General"/>
    </odxf>
    <ndxf>
      <numFmt numFmtId="19" formatCode="dd/mm/yyyy"/>
    </ndxf>
  </rcc>
  <rcc rId="1164" sId="6" numFmtId="20">
    <nc r="I120">
      <v>41258</v>
    </nc>
  </rcc>
  <rcc rId="1165" sId="6">
    <nc r="L120" t="inlineStr">
      <is>
        <t>2 MESES 23 DIAS</t>
      </is>
    </nc>
  </rcc>
  <rcc rId="1166" sId="6" numFmtId="4">
    <nc r="M120">
      <v>467</v>
    </nc>
  </rcc>
  <rcc rId="1167" sId="6" numFmtId="34">
    <nc r="P120">
      <v>124</v>
    </nc>
  </rcc>
  <rcc rId="1168" sId="6">
    <nc r="B121" t="inlineStr">
      <is>
        <t>COLEGIO MUSICAL BRITANICO</t>
      </is>
    </nc>
  </rcc>
  <rcc rId="1169" sId="6" odxf="1" dxf="1">
    <nc r="C121" t="inlineStr">
      <is>
        <t>COLEGIO MUSICAL BRITANICO</t>
      </is>
    </nc>
    <odxf>
      <numFmt numFmtId="0" formatCode="General"/>
    </odxf>
    <ndxf>
      <numFmt numFmtId="30" formatCode="@"/>
    </ndxf>
  </rcc>
  <rcc rId="1170" sId="6">
    <nc r="D121" t="inlineStr">
      <is>
        <t>MINISTERIO DE EDUCACION NACIONAL - FONCADE</t>
      </is>
    </nc>
  </rcc>
  <rcc rId="1171" sId="6" odxf="1" dxf="1">
    <nc r="E121">
      <v>2123117</v>
    </nc>
    <odxf>
      <numFmt numFmtId="13" formatCode="0%"/>
    </odxf>
    <ndxf>
      <numFmt numFmtId="0" formatCode="General"/>
    </ndxf>
  </rcc>
  <rcc rId="1172" sId="6">
    <nc r="F121" t="inlineStr">
      <is>
        <t>SI</t>
      </is>
    </nc>
  </rcc>
  <rcc rId="1173" sId="6" odxf="1" dxf="1" numFmtId="19">
    <nc r="H121">
      <v>41183</v>
    </nc>
    <odxf>
      <numFmt numFmtId="0" formatCode="General"/>
    </odxf>
    <ndxf>
      <numFmt numFmtId="19" formatCode="dd/mm/yyyy"/>
    </ndxf>
  </rcc>
  <rcc rId="1174" sId="6" numFmtId="20">
    <nc r="I121">
      <v>41258</v>
    </nc>
  </rcc>
  <rcc rId="1175" sId="6">
    <nc r="L121" t="inlineStr">
      <is>
        <t>2 MESES 15 DIAS</t>
      </is>
    </nc>
  </rcc>
  <rcc rId="1176" sId="6" numFmtId="4">
    <nc r="M121">
      <v>631</v>
    </nc>
  </rcc>
  <rcc rId="1177" sId="6" numFmtId="34">
    <nc r="P121">
      <v>124</v>
    </nc>
  </rcc>
  <rcc rId="1178" sId="7">
    <nc r="B108" t="inlineStr">
      <is>
        <t>COLEGIO MUSICAL BRITANICO</t>
      </is>
    </nc>
  </rcc>
  <rcc rId="1179" sId="7" odxf="1" dxf="1">
    <nc r="C108" t="inlineStr">
      <is>
        <t>COLEGIO MUSICAL BRITANICO</t>
      </is>
    </nc>
    <odxf>
      <numFmt numFmtId="0" formatCode="General"/>
    </odxf>
    <ndxf>
      <numFmt numFmtId="30" formatCode="@"/>
    </ndxf>
  </rcc>
  <rcc rId="1180" sId="7">
    <nc r="D108" t="inlineStr">
      <is>
        <t>ICBF</t>
      </is>
    </nc>
  </rcc>
  <rcc rId="1181" sId="7" odxf="1" dxf="1">
    <nc r="E108" t="inlineStr">
      <is>
        <t>418/13</t>
      </is>
    </nc>
    <odxf>
      <numFmt numFmtId="13" formatCode="0%"/>
    </odxf>
    <ndxf>
      <numFmt numFmtId="0" formatCode="General"/>
    </ndxf>
  </rcc>
  <rcc rId="1182" sId="7">
    <nc r="F108" t="inlineStr">
      <is>
        <t>SI</t>
      </is>
    </nc>
  </rcc>
  <rcc rId="1183" sId="7" numFmtId="19">
    <nc r="H108">
      <v>41165</v>
    </nc>
  </rcc>
  <rcc rId="1184" sId="7" numFmtId="20">
    <nc r="I108">
      <v>41578</v>
    </nc>
  </rcc>
  <rcc rId="1185" sId="7">
    <nc r="L108" t="inlineStr">
      <is>
        <t>1 MES 19 DIAS</t>
      </is>
    </nc>
  </rcc>
  <rcc rId="1186" sId="7" numFmtId="4">
    <nc r="M108">
      <v>100</v>
    </nc>
  </rcc>
  <rcc rId="1187" sId="7">
    <oc r="N108">
      <f>+M108*G108</f>
    </oc>
    <nc r="N108">
      <f>+M108*G108</f>
    </nc>
  </rcc>
  <rcc rId="1188" sId="7" numFmtId="34">
    <nc r="P108">
      <v>121</v>
    </nc>
  </rcc>
  <rcc rId="1189" sId="7">
    <nc r="B109" t="inlineStr">
      <is>
        <t>COLEGIO MUSICAL BRITANICO</t>
      </is>
    </nc>
  </rcc>
  <rcc rId="1190" sId="7" odxf="1" dxf="1">
    <nc r="C109" t="inlineStr">
      <is>
        <t>COLEGIO MUSICAL BRITANICO</t>
      </is>
    </nc>
    <odxf>
      <numFmt numFmtId="0" formatCode="General"/>
    </odxf>
    <ndxf>
      <numFmt numFmtId="30" formatCode="@"/>
    </ndxf>
  </rcc>
  <rcc rId="1191" sId="7">
    <nc r="D109" t="inlineStr">
      <is>
        <t>MINISTERIO DE EDUCACION NACIONAL - FONCADE</t>
      </is>
    </nc>
  </rcc>
  <rcc rId="1192" sId="7" odxf="1" dxf="1">
    <nc r="E109">
      <v>2122601</v>
    </nc>
    <odxf>
      <numFmt numFmtId="13" formatCode="0%"/>
    </odxf>
    <ndxf>
      <numFmt numFmtId="0" formatCode="General"/>
    </ndxf>
  </rcc>
  <rcc rId="1193" sId="7">
    <nc r="F109" t="inlineStr">
      <is>
        <t>SI</t>
      </is>
    </nc>
  </rcc>
  <rcc rId="1194" sId="7" odxf="1" dxf="1" numFmtId="19">
    <nc r="H109">
      <v>41170</v>
    </nc>
    <odxf>
      <numFmt numFmtId="0" formatCode="General"/>
    </odxf>
    <ndxf>
      <numFmt numFmtId="19" formatCode="dd/mm/yyyy"/>
    </ndxf>
  </rcc>
  <rcc rId="1195" sId="7" numFmtId="20">
    <nc r="I109">
      <v>41258</v>
    </nc>
  </rcc>
  <rcc rId="1196" sId="7">
    <nc r="L109" t="inlineStr">
      <is>
        <t>14 MESES 23 DIAS</t>
      </is>
    </nc>
  </rcc>
  <rcc rId="1197" sId="7" numFmtId="4">
    <nc r="M109">
      <v>186</v>
    </nc>
  </rcc>
  <rcc rId="1198" sId="7" numFmtId="34">
    <nc r="P109">
      <v>121</v>
    </nc>
  </rcc>
  <rcc rId="1199" sId="7">
    <nc r="B110" t="inlineStr">
      <is>
        <t>COLEGIO MUSICAL BRITANICO</t>
      </is>
    </nc>
  </rcc>
  <rcc rId="1200" sId="7" odxf="1" dxf="1">
    <nc r="C110" t="inlineStr">
      <is>
        <t>COLEGIO MUSICAL BRITANICO</t>
      </is>
    </nc>
    <odxf>
      <numFmt numFmtId="0" formatCode="General"/>
    </odxf>
    <ndxf>
      <numFmt numFmtId="30" formatCode="@"/>
    </ndxf>
  </rcc>
  <rcc rId="1201" sId="7">
    <nc r="D110" t="inlineStr">
      <is>
        <t>MINISTERIO DE EDUCACION NACIONAL - FONCADE</t>
      </is>
    </nc>
  </rcc>
  <rcc rId="1202" sId="7" odxf="1" dxf="1">
    <nc r="E110">
      <v>2130878</v>
    </nc>
    <odxf>
      <numFmt numFmtId="13" formatCode="0%"/>
    </odxf>
    <ndxf>
      <numFmt numFmtId="0" formatCode="General"/>
    </ndxf>
  </rcc>
  <rcc rId="1203" sId="7">
    <nc r="F110" t="inlineStr">
      <is>
        <t>SI</t>
      </is>
    </nc>
  </rcc>
  <rcc rId="1204" sId="7" odxf="1" dxf="1" numFmtId="19">
    <nc r="H110">
      <v>41367</v>
    </nc>
    <odxf>
      <numFmt numFmtId="0" formatCode="General"/>
    </odxf>
    <ndxf>
      <numFmt numFmtId="19" formatCode="dd/mm/yyyy"/>
    </ndxf>
  </rcc>
  <rcc rId="1205" sId="7" numFmtId="20">
    <nc r="I110">
      <v>41453</v>
    </nc>
  </rcc>
  <rcc rId="1206" sId="7">
    <nc r="L110" t="inlineStr">
      <is>
        <t>2 MESES 26 DIAS</t>
      </is>
    </nc>
  </rcc>
  <rcc rId="1207" sId="7" numFmtId="4">
    <nc r="M110">
      <v>467</v>
    </nc>
  </rcc>
  <rcc rId="1208" sId="7" numFmtId="34">
    <nc r="P110">
      <v>122</v>
    </nc>
  </rcc>
  <rcc rId="1209" sId="7">
    <nc r="B111" t="inlineStr">
      <is>
        <t>COLEGIO MUSICAL BRITANICO</t>
      </is>
    </nc>
  </rcc>
  <rcc rId="1210" sId="7" odxf="1" dxf="1">
    <nc r="C111" t="inlineStr">
      <is>
        <t>COLEGIO MUSICAL BRITANICO</t>
      </is>
    </nc>
    <odxf>
      <numFmt numFmtId="0" formatCode="General"/>
    </odxf>
    <ndxf>
      <numFmt numFmtId="30" formatCode="@"/>
    </ndxf>
  </rcc>
  <rcc rId="1211" sId="7">
    <nc r="D111" t="inlineStr">
      <is>
        <t>MINISTERIO DE EDUCACION NACIONAL - FONCADE</t>
      </is>
    </nc>
  </rcc>
  <rcc rId="1212" sId="7" odxf="1" dxf="1">
    <nc r="E111">
      <v>2120607</v>
    </nc>
    <odxf>
      <numFmt numFmtId="13" formatCode="0%"/>
    </odxf>
    <ndxf>
      <numFmt numFmtId="0" formatCode="General"/>
    </ndxf>
  </rcc>
  <rcc rId="1213" sId="7">
    <nc r="F111" t="inlineStr">
      <is>
        <t>SI</t>
      </is>
    </nc>
  </rcc>
  <rcc rId="1214" sId="7" odxf="1" dxf="1" numFmtId="19">
    <nc r="H111">
      <v>41029</v>
    </nc>
    <odxf>
      <numFmt numFmtId="0" formatCode="General"/>
    </odxf>
    <ndxf>
      <numFmt numFmtId="19" formatCode="dd/mm/yyyy"/>
    </ndxf>
  </rcc>
  <rcc rId="1215" sId="7" numFmtId="20">
    <nc r="I111">
      <v>41120</v>
    </nc>
  </rcc>
  <rcc rId="1216" sId="7">
    <nc r="L111" t="inlineStr">
      <is>
        <t>3 MESES</t>
      </is>
    </nc>
  </rcc>
  <rcc rId="1217" sId="7" numFmtId="4">
    <nc r="M111">
      <v>528</v>
    </nc>
  </rcc>
  <rcc rId="1218" sId="7" numFmtId="34">
    <nc r="P111">
      <v>122</v>
    </nc>
  </rcc>
  <rcc rId="1219" sId="7">
    <nc r="B112" t="inlineStr">
      <is>
        <t>COLEGIO MUSICAL BRITANICO</t>
      </is>
    </nc>
  </rcc>
  <rcc rId="1220" sId="7" odxf="1" dxf="1">
    <nc r="C112" t="inlineStr">
      <is>
        <t>COLEGIO MUSICAL BRITANICO</t>
      </is>
    </nc>
    <odxf>
      <numFmt numFmtId="0" formatCode="General"/>
    </odxf>
    <ndxf>
      <numFmt numFmtId="30" formatCode="@"/>
    </ndxf>
  </rcc>
  <rcc rId="1221" sId="7">
    <nc r="D112" t="inlineStr">
      <is>
        <t>MINISTERIO DE EDUCACION NACIONAL - FONCADE</t>
      </is>
    </nc>
  </rcc>
  <rcc rId="1222" sId="7" odxf="1" dxf="1">
    <nc r="E112">
      <v>2120609</v>
    </nc>
    <odxf>
      <numFmt numFmtId="13" formatCode="0%"/>
    </odxf>
    <ndxf>
      <numFmt numFmtId="0" formatCode="General"/>
    </ndxf>
  </rcc>
  <rcc rId="1223" sId="7">
    <nc r="F112" t="inlineStr">
      <is>
        <t>SI</t>
      </is>
    </nc>
  </rcc>
  <rcc rId="1224" sId="7" odxf="1" dxf="1" numFmtId="19">
    <nc r="H112">
      <v>41029</v>
    </nc>
    <odxf>
      <numFmt numFmtId="0" formatCode="General"/>
    </odxf>
    <ndxf>
      <numFmt numFmtId="19" formatCode="dd/mm/yyyy"/>
    </ndxf>
  </rcc>
  <rcc rId="1225" sId="7" numFmtId="20">
    <nc r="I112">
      <v>41120</v>
    </nc>
  </rcc>
  <rcc rId="1226" sId="7">
    <nc r="L112" t="inlineStr">
      <is>
        <t>3 MESES</t>
      </is>
    </nc>
  </rcc>
  <rcc rId="1227" sId="7" numFmtId="4">
    <nc r="M112">
      <v>714</v>
    </nc>
  </rcc>
  <rcc rId="1228" sId="7" numFmtId="34">
    <nc r="P112">
      <v>123</v>
    </nc>
  </rcc>
  <rcc rId="1229" sId="7">
    <nc r="B113" t="inlineStr">
      <is>
        <t>COLEGIO MUSICAL BRITANICO</t>
      </is>
    </nc>
  </rcc>
  <rcc rId="1230" sId="7" odxf="1" dxf="1">
    <nc r="C113" t="inlineStr">
      <is>
        <t>COLEGIO MUSICAL BRITANICO</t>
      </is>
    </nc>
    <odxf>
      <numFmt numFmtId="0" formatCode="General"/>
    </odxf>
    <ndxf>
      <numFmt numFmtId="30" formatCode="@"/>
    </ndxf>
  </rcc>
  <rcc rId="1231" sId="7">
    <nc r="D113" t="inlineStr">
      <is>
        <t>MINISTERIO DE EDUCACION NACIONAL - FONCADE</t>
      </is>
    </nc>
  </rcc>
  <rcc rId="1232" sId="7" odxf="1" dxf="1">
    <nc r="E113">
      <v>2120613</v>
    </nc>
    <odxf>
      <numFmt numFmtId="13" formatCode="0%"/>
    </odxf>
    <ndxf>
      <numFmt numFmtId="0" formatCode="General"/>
    </ndxf>
  </rcc>
  <rcc rId="1233" sId="7">
    <nc r="F113" t="inlineStr">
      <is>
        <t>SI</t>
      </is>
    </nc>
  </rcc>
  <rcc rId="1234" sId="7" odxf="1" dxf="1" numFmtId="19">
    <nc r="H113">
      <v>41022</v>
    </nc>
    <odxf>
      <numFmt numFmtId="0" formatCode="General"/>
    </odxf>
    <ndxf>
      <numFmt numFmtId="19" formatCode="dd/mm/yyyy"/>
    </ndxf>
  </rcc>
  <rcc rId="1235" sId="7" numFmtId="20">
    <nc r="I113">
      <v>41151</v>
    </nc>
  </rcc>
  <rcc rId="1236" sId="7">
    <nc r="L113" t="inlineStr">
      <is>
        <t>4 MESES 8 MESES</t>
      </is>
    </nc>
  </rcc>
  <rcc rId="1237" sId="7" numFmtId="4">
    <nc r="M113">
      <v>467</v>
    </nc>
  </rcc>
  <rcc rId="1238" sId="7" numFmtId="34">
    <nc r="P113">
      <v>123</v>
    </nc>
  </rcc>
  <rcc rId="1239" sId="7">
    <nc r="B114" t="inlineStr">
      <is>
        <t>COLEGIO MUSICAL BRITANICO</t>
      </is>
    </nc>
  </rcc>
  <rcc rId="1240" sId="7" odxf="1" dxf="1">
    <nc r="C114" t="inlineStr">
      <is>
        <t>COLEGIO MUSICAL BRITANICO</t>
      </is>
    </nc>
    <odxf>
      <numFmt numFmtId="0" formatCode="General"/>
    </odxf>
    <ndxf>
      <numFmt numFmtId="30" formatCode="@"/>
    </ndxf>
  </rcc>
  <rcc rId="1241" sId="7">
    <nc r="D114" t="inlineStr">
      <is>
        <t>MINISTERIO DE EDUCACION NACIONAL - FONCADE</t>
      </is>
    </nc>
  </rcc>
  <rcc rId="1242" sId="7" odxf="1" dxf="1">
    <nc r="E114">
      <v>2122600</v>
    </nc>
    <odxf>
      <numFmt numFmtId="13" formatCode="0%"/>
    </odxf>
    <ndxf>
      <numFmt numFmtId="0" formatCode="General"/>
    </ndxf>
  </rcc>
  <rcc rId="1243" sId="7">
    <nc r="F114" t="inlineStr">
      <is>
        <t>SI</t>
      </is>
    </nc>
  </rcc>
  <rcc rId="1244" sId="7" odxf="1" dxf="1" numFmtId="19">
    <nc r="H114">
      <v>41170</v>
    </nc>
    <odxf>
      <numFmt numFmtId="0" formatCode="General"/>
    </odxf>
    <ndxf>
      <numFmt numFmtId="19" formatCode="dd/mm/yyyy"/>
    </ndxf>
  </rcc>
  <rcc rId="1245" sId="7" numFmtId="20">
    <nc r="I114">
      <v>41258</v>
    </nc>
  </rcc>
  <rcc rId="1246" sId="7">
    <nc r="L114" t="inlineStr">
      <is>
        <t>2 MESES 23 DIAS</t>
      </is>
    </nc>
  </rcc>
  <rcc rId="1247" sId="7" numFmtId="4">
    <nc r="M114">
      <v>467</v>
    </nc>
  </rcc>
  <rcc rId="1248" sId="7" numFmtId="34">
    <nc r="P114">
      <v>124</v>
    </nc>
  </rcc>
  <rcc rId="1249" sId="7">
    <nc r="B115" t="inlineStr">
      <is>
        <t>COLEGIO MUSICAL BRITANICO</t>
      </is>
    </nc>
  </rcc>
  <rcc rId="1250" sId="7" odxf="1" dxf="1">
    <nc r="C115" t="inlineStr">
      <is>
        <t>COLEGIO MUSICAL BRITANICO</t>
      </is>
    </nc>
    <odxf>
      <numFmt numFmtId="0" formatCode="General"/>
    </odxf>
    <ndxf>
      <numFmt numFmtId="30" formatCode="@"/>
    </ndxf>
  </rcc>
  <rcc rId="1251" sId="7">
    <nc r="D115" t="inlineStr">
      <is>
        <t>MINISTERIO DE EDUCACION NACIONAL - FONCADE</t>
      </is>
    </nc>
  </rcc>
  <rcc rId="1252" sId="7" odxf="1" dxf="1">
    <nc r="E115">
      <v>2123117</v>
    </nc>
    <odxf>
      <numFmt numFmtId="13" formatCode="0%"/>
    </odxf>
    <ndxf>
      <numFmt numFmtId="0" formatCode="General"/>
    </ndxf>
  </rcc>
  <rcc rId="1253" sId="7">
    <nc r="F115" t="inlineStr">
      <is>
        <t>SI</t>
      </is>
    </nc>
  </rcc>
  <rcc rId="1254" sId="7" odxf="1" dxf="1" numFmtId="19">
    <nc r="H115">
      <v>41183</v>
    </nc>
    <odxf>
      <numFmt numFmtId="0" formatCode="General"/>
    </odxf>
    <ndxf>
      <numFmt numFmtId="19" formatCode="dd/mm/yyyy"/>
    </ndxf>
  </rcc>
  <rcc rId="1255" sId="7" numFmtId="20">
    <nc r="I115">
      <v>41258</v>
    </nc>
  </rcc>
  <rcc rId="1256" sId="7">
    <nc r="L115" t="inlineStr">
      <is>
        <t>2 MESES 15 DIAS</t>
      </is>
    </nc>
  </rcc>
  <rcc rId="1257" sId="7" numFmtId="4">
    <nc r="M115">
      <v>631</v>
    </nc>
  </rcc>
  <rcc rId="1258" sId="7" numFmtId="34">
    <nc r="P115">
      <v>124</v>
    </nc>
  </rcc>
  <rcc rId="1259" sId="8">
    <nc r="B105" t="inlineStr">
      <is>
        <t>COLEGIO MUSICAL BRITANICO</t>
      </is>
    </nc>
  </rcc>
  <rcc rId="1260" sId="8" odxf="1" dxf="1">
    <nc r="C105" t="inlineStr">
      <is>
        <t>COLEGIO MUSICAL BRITANICO</t>
      </is>
    </nc>
    <odxf>
      <numFmt numFmtId="0" formatCode="General"/>
    </odxf>
    <ndxf>
      <numFmt numFmtId="30" formatCode="@"/>
    </ndxf>
  </rcc>
  <rcc rId="1261" sId="8">
    <nc r="D105" t="inlineStr">
      <is>
        <t>ICBF</t>
      </is>
    </nc>
  </rcc>
  <rcc rId="1262" sId="8" odxf="1" dxf="1">
    <nc r="E105" t="inlineStr">
      <is>
        <t>418/13</t>
      </is>
    </nc>
    <odxf>
      <numFmt numFmtId="13" formatCode="0%"/>
    </odxf>
    <ndxf>
      <numFmt numFmtId="0" formatCode="General"/>
    </ndxf>
  </rcc>
  <rcc rId="1263" sId="8">
    <nc r="F105" t="inlineStr">
      <is>
        <t>SI</t>
      </is>
    </nc>
  </rcc>
  <rcc rId="1264" sId="8" numFmtId="19">
    <nc r="H105">
      <v>41165</v>
    </nc>
  </rcc>
  <rcc rId="1265" sId="8" numFmtId="20">
    <nc r="I105">
      <v>41578</v>
    </nc>
  </rcc>
  <rcc rId="1266" sId="8">
    <nc r="L105" t="inlineStr">
      <is>
        <t>1 MES 19 DIAS</t>
      </is>
    </nc>
  </rcc>
  <rcc rId="1267" sId="8" numFmtId="4">
    <nc r="M105">
      <v>100</v>
    </nc>
  </rcc>
  <rcc rId="1268" sId="8">
    <oc r="N105">
      <f>+M105*G105</f>
    </oc>
    <nc r="N105">
      <f>+M105*G105</f>
    </nc>
  </rcc>
  <rcc rId="1269" sId="8" numFmtId="34">
    <nc r="P105">
      <v>121</v>
    </nc>
  </rcc>
  <rcc rId="1270" sId="8">
    <nc r="B106" t="inlineStr">
      <is>
        <t>COLEGIO MUSICAL BRITANICO</t>
      </is>
    </nc>
  </rcc>
  <rcc rId="1271" sId="8" odxf="1" dxf="1">
    <nc r="C106" t="inlineStr">
      <is>
        <t>COLEGIO MUSICAL BRITANICO</t>
      </is>
    </nc>
    <odxf>
      <numFmt numFmtId="0" formatCode="General"/>
    </odxf>
    <ndxf>
      <numFmt numFmtId="30" formatCode="@"/>
    </ndxf>
  </rcc>
  <rcc rId="1272" sId="8">
    <nc r="D106" t="inlineStr">
      <is>
        <t>MINISTERIO DE EDUCACION NACIONAL - FONCADE</t>
      </is>
    </nc>
  </rcc>
  <rcc rId="1273" sId="8" odxf="1" dxf="1">
    <nc r="E106">
      <v>2122601</v>
    </nc>
    <odxf>
      <numFmt numFmtId="13" formatCode="0%"/>
    </odxf>
    <ndxf>
      <numFmt numFmtId="0" formatCode="General"/>
    </ndxf>
  </rcc>
  <rcc rId="1274" sId="8">
    <nc r="F106" t="inlineStr">
      <is>
        <t>SI</t>
      </is>
    </nc>
  </rcc>
  <rcc rId="1275" sId="8" odxf="1" dxf="1" numFmtId="19">
    <nc r="H106">
      <v>41170</v>
    </nc>
    <odxf>
      <numFmt numFmtId="0" formatCode="General"/>
    </odxf>
    <ndxf>
      <numFmt numFmtId="19" formatCode="dd/mm/yyyy"/>
    </ndxf>
  </rcc>
  <rcc rId="1276" sId="8" numFmtId="20">
    <nc r="I106">
      <v>41258</v>
    </nc>
  </rcc>
  <rcc rId="1277" sId="8">
    <nc r="L106" t="inlineStr">
      <is>
        <t>14 MESES 23 DIAS</t>
      </is>
    </nc>
  </rcc>
  <rcc rId="1278" sId="8" numFmtId="4">
    <nc r="M106">
      <v>186</v>
    </nc>
  </rcc>
  <rcc rId="1279" sId="8" numFmtId="34">
    <nc r="P106">
      <v>121</v>
    </nc>
  </rcc>
  <rcc rId="1280" sId="8">
    <nc r="B107" t="inlineStr">
      <is>
        <t>COLEGIO MUSICAL BRITANICO</t>
      </is>
    </nc>
  </rcc>
  <rcc rId="1281" sId="8" odxf="1" dxf="1">
    <nc r="C107" t="inlineStr">
      <is>
        <t>COLEGIO MUSICAL BRITANICO</t>
      </is>
    </nc>
    <odxf>
      <numFmt numFmtId="0" formatCode="General"/>
    </odxf>
    <ndxf>
      <numFmt numFmtId="30" formatCode="@"/>
    </ndxf>
  </rcc>
  <rcc rId="1282" sId="8">
    <nc r="D107" t="inlineStr">
      <is>
        <t>MINISTERIO DE EDUCACION NACIONAL - FONCADE</t>
      </is>
    </nc>
  </rcc>
  <rcc rId="1283" sId="8" odxf="1" dxf="1">
    <nc r="E107">
      <v>2130878</v>
    </nc>
    <odxf>
      <numFmt numFmtId="13" formatCode="0%"/>
    </odxf>
    <ndxf>
      <numFmt numFmtId="0" formatCode="General"/>
    </ndxf>
  </rcc>
  <rcc rId="1284" sId="8">
    <nc r="F107" t="inlineStr">
      <is>
        <t>SI</t>
      </is>
    </nc>
  </rcc>
  <rcc rId="1285" sId="8" odxf="1" dxf="1" numFmtId="19">
    <nc r="H107">
      <v>41367</v>
    </nc>
    <odxf>
      <numFmt numFmtId="0" formatCode="General"/>
    </odxf>
    <ndxf>
      <numFmt numFmtId="19" formatCode="dd/mm/yyyy"/>
    </ndxf>
  </rcc>
  <rcc rId="1286" sId="8" numFmtId="20">
    <nc r="I107">
      <v>41453</v>
    </nc>
  </rcc>
  <rcc rId="1287" sId="8">
    <nc r="L107" t="inlineStr">
      <is>
        <t>2 MESES 26 DIAS</t>
      </is>
    </nc>
  </rcc>
  <rcc rId="1288" sId="8" numFmtId="4">
    <nc r="M107">
      <v>467</v>
    </nc>
  </rcc>
  <rcc rId="1289" sId="8" numFmtId="34">
    <nc r="P107">
      <v>122</v>
    </nc>
  </rcc>
  <rcc rId="1290" sId="8">
    <nc r="B108" t="inlineStr">
      <is>
        <t>COLEGIO MUSICAL BRITANICO</t>
      </is>
    </nc>
  </rcc>
  <rcc rId="1291" sId="8" odxf="1" dxf="1">
    <nc r="C108" t="inlineStr">
      <is>
        <t>COLEGIO MUSICAL BRITANICO</t>
      </is>
    </nc>
    <odxf>
      <numFmt numFmtId="0" formatCode="General"/>
    </odxf>
    <ndxf>
      <numFmt numFmtId="30" formatCode="@"/>
    </ndxf>
  </rcc>
  <rcc rId="1292" sId="8">
    <nc r="D108" t="inlineStr">
      <is>
        <t>MINISTERIO DE EDUCACION NACIONAL - FONCADE</t>
      </is>
    </nc>
  </rcc>
  <rcc rId="1293" sId="8" odxf="1" dxf="1">
    <nc r="E108">
      <v>2120607</v>
    </nc>
    <odxf>
      <numFmt numFmtId="13" formatCode="0%"/>
    </odxf>
    <ndxf>
      <numFmt numFmtId="0" formatCode="General"/>
    </ndxf>
  </rcc>
  <rcc rId="1294" sId="8">
    <nc r="F108" t="inlineStr">
      <is>
        <t>SI</t>
      </is>
    </nc>
  </rcc>
  <rcc rId="1295" sId="8" odxf="1" dxf="1" numFmtId="19">
    <nc r="H108">
      <v>41029</v>
    </nc>
    <odxf>
      <numFmt numFmtId="0" formatCode="General"/>
    </odxf>
    <ndxf>
      <numFmt numFmtId="19" formatCode="dd/mm/yyyy"/>
    </ndxf>
  </rcc>
  <rcc rId="1296" sId="8" numFmtId="20">
    <nc r="I108">
      <v>41120</v>
    </nc>
  </rcc>
  <rcc rId="1297" sId="8">
    <nc r="L108" t="inlineStr">
      <is>
        <t>3 MESES</t>
      </is>
    </nc>
  </rcc>
  <rcc rId="1298" sId="8" numFmtId="4">
    <nc r="M108">
      <v>528</v>
    </nc>
  </rcc>
  <rcc rId="1299" sId="8" numFmtId="34">
    <nc r="P108">
      <v>122</v>
    </nc>
  </rcc>
  <rcc rId="1300" sId="8">
    <nc r="B109" t="inlineStr">
      <is>
        <t>COLEGIO MUSICAL BRITANICO</t>
      </is>
    </nc>
  </rcc>
  <rcc rId="1301" sId="8" odxf="1" dxf="1">
    <nc r="C109" t="inlineStr">
      <is>
        <t>COLEGIO MUSICAL BRITANICO</t>
      </is>
    </nc>
    <odxf>
      <numFmt numFmtId="0" formatCode="General"/>
    </odxf>
    <ndxf>
      <numFmt numFmtId="30" formatCode="@"/>
    </ndxf>
  </rcc>
  <rcc rId="1302" sId="8">
    <nc r="D109" t="inlineStr">
      <is>
        <t>MINISTERIO DE EDUCACION NACIONAL - FONCADE</t>
      </is>
    </nc>
  </rcc>
  <rcc rId="1303" sId="8" odxf="1" dxf="1">
    <nc r="E109">
      <v>2120609</v>
    </nc>
    <odxf>
      <numFmt numFmtId="13" formatCode="0%"/>
    </odxf>
    <ndxf>
      <numFmt numFmtId="0" formatCode="General"/>
    </ndxf>
  </rcc>
  <rcc rId="1304" sId="8">
    <nc r="F109" t="inlineStr">
      <is>
        <t>SI</t>
      </is>
    </nc>
  </rcc>
  <rcc rId="1305" sId="8" odxf="1" dxf="1" numFmtId="19">
    <nc r="H109">
      <v>41029</v>
    </nc>
    <odxf>
      <numFmt numFmtId="0" formatCode="General"/>
    </odxf>
    <ndxf>
      <numFmt numFmtId="19" formatCode="dd/mm/yyyy"/>
    </ndxf>
  </rcc>
  <rcc rId="1306" sId="8" numFmtId="20">
    <nc r="I109">
      <v>41120</v>
    </nc>
  </rcc>
  <rcc rId="1307" sId="8">
    <nc r="L109" t="inlineStr">
      <is>
        <t>3 MESES</t>
      </is>
    </nc>
  </rcc>
  <rcc rId="1308" sId="8" numFmtId="4">
    <nc r="M109">
      <v>714</v>
    </nc>
  </rcc>
  <rcc rId="1309" sId="8" numFmtId="34">
    <nc r="P109">
      <v>123</v>
    </nc>
  </rcc>
  <rcc rId="1310" sId="8">
    <nc r="B110" t="inlineStr">
      <is>
        <t>COLEGIO MUSICAL BRITANICO</t>
      </is>
    </nc>
  </rcc>
  <rcc rId="1311" sId="8" odxf="1" dxf="1">
    <nc r="C110" t="inlineStr">
      <is>
        <t>COLEGIO MUSICAL BRITANICO</t>
      </is>
    </nc>
    <odxf>
      <numFmt numFmtId="0" formatCode="General"/>
    </odxf>
    <ndxf>
      <numFmt numFmtId="30" formatCode="@"/>
    </ndxf>
  </rcc>
  <rcc rId="1312" sId="8">
    <nc r="D110" t="inlineStr">
      <is>
        <t>MINISTERIO DE EDUCACION NACIONAL - FONCADE</t>
      </is>
    </nc>
  </rcc>
  <rcc rId="1313" sId="8" odxf="1" dxf="1">
    <nc r="E110">
      <v>2120613</v>
    </nc>
    <odxf>
      <numFmt numFmtId="13" formatCode="0%"/>
    </odxf>
    <ndxf>
      <numFmt numFmtId="0" formatCode="General"/>
    </ndxf>
  </rcc>
  <rcc rId="1314" sId="8">
    <nc r="F110" t="inlineStr">
      <is>
        <t>SI</t>
      </is>
    </nc>
  </rcc>
  <rcc rId="1315" sId="8" odxf="1" dxf="1" numFmtId="19">
    <nc r="H110">
      <v>41022</v>
    </nc>
    <odxf>
      <numFmt numFmtId="0" formatCode="General"/>
    </odxf>
    <ndxf>
      <numFmt numFmtId="19" formatCode="dd/mm/yyyy"/>
    </ndxf>
  </rcc>
  <rcc rId="1316" sId="8" numFmtId="20">
    <nc r="I110">
      <v>41151</v>
    </nc>
  </rcc>
  <rcc rId="1317" sId="8">
    <nc r="L110" t="inlineStr">
      <is>
        <t>4 MESES 8 MESES</t>
      </is>
    </nc>
  </rcc>
  <rcc rId="1318" sId="8" numFmtId="4">
    <nc r="M110">
      <v>467</v>
    </nc>
  </rcc>
  <rcc rId="1319" sId="8" numFmtId="34">
    <nc r="P110">
      <v>123</v>
    </nc>
  </rcc>
  <rcc rId="1320" sId="8">
    <nc r="B111" t="inlineStr">
      <is>
        <t>COLEGIO MUSICAL BRITANICO</t>
      </is>
    </nc>
  </rcc>
  <rcc rId="1321" sId="8" odxf="1" dxf="1">
    <nc r="C111" t="inlineStr">
      <is>
        <t>COLEGIO MUSICAL BRITANICO</t>
      </is>
    </nc>
    <odxf>
      <numFmt numFmtId="0" formatCode="General"/>
    </odxf>
    <ndxf>
      <numFmt numFmtId="30" formatCode="@"/>
    </ndxf>
  </rcc>
  <rcc rId="1322" sId="8">
    <nc r="D111" t="inlineStr">
      <is>
        <t>MINISTERIO DE EDUCACION NACIONAL - FONCADE</t>
      </is>
    </nc>
  </rcc>
  <rcc rId="1323" sId="8" odxf="1" dxf="1">
    <nc r="E111">
      <v>2122600</v>
    </nc>
    <odxf>
      <numFmt numFmtId="13" formatCode="0%"/>
    </odxf>
    <ndxf>
      <numFmt numFmtId="0" formatCode="General"/>
    </ndxf>
  </rcc>
  <rcc rId="1324" sId="8">
    <nc r="F111" t="inlineStr">
      <is>
        <t>SI</t>
      </is>
    </nc>
  </rcc>
  <rcc rId="1325" sId="8" odxf="1" dxf="1" numFmtId="19">
    <nc r="H111">
      <v>41170</v>
    </nc>
    <odxf>
      <numFmt numFmtId="0" formatCode="General"/>
    </odxf>
    <ndxf>
      <numFmt numFmtId="19" formatCode="dd/mm/yyyy"/>
    </ndxf>
  </rcc>
  <rcc rId="1326" sId="8" numFmtId="20">
    <nc r="I111">
      <v>41258</v>
    </nc>
  </rcc>
  <rcc rId="1327" sId="8">
    <nc r="L111" t="inlineStr">
      <is>
        <t>2 MESES 23 DIAS</t>
      </is>
    </nc>
  </rcc>
  <rcc rId="1328" sId="8" numFmtId="4">
    <nc r="M111">
      <v>467</v>
    </nc>
  </rcc>
  <rcc rId="1329" sId="8" numFmtId="34">
    <nc r="P111">
      <v>124</v>
    </nc>
  </rcc>
  <rcc rId="1330" sId="8">
    <nc r="B112" t="inlineStr">
      <is>
        <t>COLEGIO MUSICAL BRITANICO</t>
      </is>
    </nc>
  </rcc>
  <rcc rId="1331" sId="8" odxf="1" dxf="1">
    <nc r="C112" t="inlineStr">
      <is>
        <t>COLEGIO MUSICAL BRITANICO</t>
      </is>
    </nc>
    <odxf>
      <numFmt numFmtId="0" formatCode="General"/>
    </odxf>
    <ndxf>
      <numFmt numFmtId="30" formatCode="@"/>
    </ndxf>
  </rcc>
  <rcc rId="1332" sId="8">
    <nc r="D112" t="inlineStr">
      <is>
        <t>MINISTERIO DE EDUCACION NACIONAL - FONCADE</t>
      </is>
    </nc>
  </rcc>
  <rcc rId="1333" sId="8" odxf="1" dxf="1">
    <nc r="E112">
      <v>2123117</v>
    </nc>
    <odxf>
      <numFmt numFmtId="13" formatCode="0%"/>
    </odxf>
    <ndxf>
      <numFmt numFmtId="0" formatCode="General"/>
    </ndxf>
  </rcc>
  <rcc rId="1334" sId="8">
    <nc r="F112" t="inlineStr">
      <is>
        <t>SI</t>
      </is>
    </nc>
  </rcc>
  <rcc rId="1335" sId="8" odxf="1" dxf="1" numFmtId="19">
    <nc r="H112">
      <v>41183</v>
    </nc>
    <odxf>
      <numFmt numFmtId="0" formatCode="General"/>
    </odxf>
    <ndxf>
      <numFmt numFmtId="19" formatCode="dd/mm/yyyy"/>
    </ndxf>
  </rcc>
  <rcc rId="1336" sId="8" numFmtId="20">
    <nc r="I112">
      <v>41258</v>
    </nc>
  </rcc>
  <rcc rId="1337" sId="8">
    <nc r="L112" t="inlineStr">
      <is>
        <t>2 MESES 15 DIAS</t>
      </is>
    </nc>
  </rcc>
  <rcc rId="1338" sId="8" numFmtId="4">
    <nc r="M112">
      <v>631</v>
    </nc>
  </rcc>
  <rcc rId="1339" sId="8" numFmtId="34">
    <nc r="P112">
      <v>124</v>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40" sId="9">
    <oc r="D25" t="inlineStr">
      <is>
        <t>CUMPLE - NO CUMPLE</t>
      </is>
    </oc>
    <nc r="D25" t="inlineStr">
      <is>
        <t>CUMPLE</t>
      </is>
    </nc>
  </rcc>
  <rcc rId="1341" sId="9">
    <oc r="D26" t="inlineStr">
      <is>
        <t>CUMPLE - NO CUMPLE</t>
      </is>
    </oc>
    <nc r="D26" t="inlineStr">
      <is>
        <t>CUMPLE</t>
      </is>
    </nc>
  </rcc>
  <rcv guid="{A2E15FCF-BF07-4F75-BC8B-D1F713E64E37}" action="delete"/>
  <rdn rId="0" localSheetId="2" customView="1" name="Z_A2E15FCF_BF07_4F75_BC8B_D1F713E64E37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2E15FCF_BF07_4F75_BC8B_D1F713E64E37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2E15FCF_BF07_4F75_BC8B_D1F713E64E37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2E15FCF_BF07_4F75_BC8B_D1F713E64E37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2E15FCF_BF07_4F75_BC8B_D1F713E64E37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2E15FCF_BF07_4F75_BC8B_D1F713E64E37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2E15FCF_BF07_4F75_BC8B_D1F713E64E37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A2E15FCF-BF07-4F75-BC8B-D1F713E64E37}"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49" sId="2">
    <nc r="D87" t="inlineStr">
      <is>
        <t>ANA LAURA CORREA PEREZ</t>
      </is>
    </nc>
  </rcc>
  <rcc rId="1350" sId="2">
    <nc r="E87">
      <v>59825777</v>
    </nc>
  </rcc>
  <rcc rId="1351" sId="2">
    <nc r="F87" t="inlineStr">
      <is>
        <t>LICENCIADA EN EDUCACION PREESCOLAR</t>
      </is>
    </nc>
  </rcc>
  <rcc rId="1352" sId="2">
    <nc r="C87">
      <f>(576+80)/200</f>
    </nc>
  </rcc>
  <rcc rId="1353" sId="2">
    <nc r="G87" t="inlineStr">
      <is>
        <t>UNIVERSIDAD PEDAGOGICA NACIONAL</t>
      </is>
    </nc>
  </rcc>
  <rcc rId="1354" sId="2" odxf="1" dxf="1" numFmtId="19">
    <nc r="H87">
      <v>36287</v>
    </nc>
    <odxf>
      <numFmt numFmtId="0" formatCode="General"/>
    </odxf>
    <ndxf>
      <numFmt numFmtId="19" formatCode="dd/mm/yyyy"/>
    </ndxf>
  </rcc>
  <rcc rId="1355" sId="2">
    <nc r="I87" t="inlineStr">
      <is>
        <t>NO</t>
      </is>
    </nc>
  </rcc>
  <rcc rId="1356" sId="2">
    <oc r="J87" t="inlineStr">
      <is>
        <t>EMPRESA</t>
      </is>
    </oc>
    <nc r="J87" t="inlineStr">
      <is>
        <t>COLEGIO MUSICAL BRITANICO MEN</t>
      </is>
    </nc>
  </rcc>
  <rcc rId="1357" sId="2">
    <nc r="M87" t="inlineStr">
      <is>
        <t>SI</t>
      </is>
    </nc>
  </rcc>
  <rcc rId="1358" sId="2">
    <nc r="N87" t="inlineStr">
      <is>
        <t>SI</t>
      </is>
    </nc>
  </rcc>
  <rrc rId="1359" sId="2" ref="A88:XFD88" action="insertRow">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360" sId="2">
    <nc r="B88" t="inlineStr">
      <is>
        <t>COORDINADOR</t>
      </is>
    </nc>
  </rcc>
  <rcc rId="1361" sId="2">
    <nc r="C88">
      <f>(576+80)/200</f>
    </nc>
  </rcc>
  <rcc rId="1362" sId="2">
    <nc r="D88" t="inlineStr">
      <is>
        <t>ANA LAURA CORREA PEREZ</t>
      </is>
    </nc>
  </rcc>
  <rcc rId="1363" sId="2">
    <nc r="E88">
      <v>59825777</v>
    </nc>
  </rcc>
  <rcc rId="1364" sId="2">
    <nc r="F88" t="inlineStr">
      <is>
        <t>LICENCIADA EN EDUCACION PREESCOLAR</t>
      </is>
    </nc>
  </rcc>
  <rcc rId="1365" sId="2">
    <nc r="G88" t="inlineStr">
      <is>
        <t>UNIVERSIDAD PEDAGOGICA NACIONAL</t>
      </is>
    </nc>
  </rcc>
  <rcc rId="1366" sId="2" numFmtId="19">
    <nc r="H88">
      <v>36287</v>
    </nc>
  </rcc>
  <rcc rId="1367" sId="2">
    <nc r="I88" t="inlineStr">
      <is>
        <t>NO</t>
      </is>
    </nc>
  </rcc>
  <rcc rId="1368" sId="2">
    <nc r="J88" t="inlineStr">
      <is>
        <t>COLEGIO MUSICAL BRITANICO MEN</t>
      </is>
    </nc>
  </rcc>
  <rcc rId="1369" sId="2">
    <nc r="K88" t="inlineStr">
      <is>
        <t>FECHA DE INICIO Y TERMINACIÓN</t>
      </is>
    </nc>
  </rcc>
  <rcc rId="1370" sId="2">
    <nc r="M88" t="inlineStr">
      <is>
        <t>SI</t>
      </is>
    </nc>
  </rcc>
  <rcc rId="1371" sId="2">
    <nc r="N88" t="inlineStr">
      <is>
        <t>SI</t>
      </is>
    </nc>
  </rcc>
  <rrc rId="1372" sId="2" ref="A89:XFD89" action="insertRow">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373" sId="2">
    <nc r="B89" t="inlineStr">
      <is>
        <t>COORDINADOR</t>
      </is>
    </nc>
  </rcc>
  <rcc rId="1374" sId="2">
    <nc r="C89">
      <f>(576+80)/200</f>
    </nc>
  </rcc>
  <rcc rId="1375" sId="2">
    <nc r="D89" t="inlineStr">
      <is>
        <t>ANA LAURA CORREA PEREZ</t>
      </is>
    </nc>
  </rcc>
  <rcc rId="1376" sId="2">
    <nc r="E89">
      <v>59825777</v>
    </nc>
  </rcc>
  <rcc rId="1377" sId="2">
    <nc r="F89" t="inlineStr">
      <is>
        <t>LICENCIADA EN EDUCACION PREESCOLAR</t>
      </is>
    </nc>
  </rcc>
  <rcc rId="1378" sId="2">
    <nc r="G89" t="inlineStr">
      <is>
        <t>UNIVERSIDAD PEDAGOGICA NACIONAL</t>
      </is>
    </nc>
  </rcc>
  <rcc rId="1379" sId="2" numFmtId="19">
    <nc r="H89">
      <v>36287</v>
    </nc>
  </rcc>
  <rcc rId="1380" sId="2">
    <nc r="I89" t="inlineStr">
      <is>
        <t>NO</t>
      </is>
    </nc>
  </rcc>
  <rcc rId="1381" sId="2">
    <nc r="J89" t="inlineStr">
      <is>
        <t>COLEGIO MUSICAL BRITANICO MEN</t>
      </is>
    </nc>
  </rcc>
  <rcc rId="1382" sId="2">
    <nc r="K89" t="inlineStr">
      <is>
        <t>FECHA DE INICIO Y TERMINACIÓN</t>
      </is>
    </nc>
  </rcc>
  <rcc rId="1383" sId="2">
    <nc r="M89" t="inlineStr">
      <is>
        <t>SI</t>
      </is>
    </nc>
  </rcc>
  <rcc rId="1384" sId="2">
    <nc r="N89" t="inlineStr">
      <is>
        <t>SI</t>
      </is>
    </nc>
  </rcc>
  <rrc rId="1385" sId="2" ref="A90:XFD90" action="insertRow">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386" sId="2">
    <nc r="B90" t="inlineStr">
      <is>
        <t>COORDINADOR</t>
      </is>
    </nc>
  </rcc>
  <rcc rId="1387" sId="2">
    <nc r="C90">
      <f>(576+80)/200</f>
    </nc>
  </rcc>
  <rcc rId="1388" sId="2">
    <nc r="D90" t="inlineStr">
      <is>
        <t>ANA LAURA CORREA PEREZ</t>
      </is>
    </nc>
  </rcc>
  <rcc rId="1389" sId="2">
    <nc r="E90">
      <v>59825777</v>
    </nc>
  </rcc>
  <rcc rId="1390" sId="2">
    <nc r="F90" t="inlineStr">
      <is>
        <t>LICENCIADA EN EDUCACION PREESCOLAR</t>
      </is>
    </nc>
  </rcc>
  <rcc rId="1391" sId="2">
    <nc r="G90" t="inlineStr">
      <is>
        <t>UNIVERSIDAD PEDAGOGICA NACIONAL</t>
      </is>
    </nc>
  </rcc>
  <rcc rId="1392" sId="2" numFmtId="19">
    <nc r="H90">
      <v>36287</v>
    </nc>
  </rcc>
  <rcc rId="1393" sId="2">
    <nc r="I90" t="inlineStr">
      <is>
        <t>NO</t>
      </is>
    </nc>
  </rcc>
  <rcc rId="1394" sId="2">
    <nc r="J90" t="inlineStr">
      <is>
        <t>COLEGIO MUSICAL BRITANICO MEN</t>
      </is>
    </nc>
  </rcc>
  <rcc rId="1395" sId="2">
    <nc r="K90" t="inlineStr">
      <is>
        <t>FECHA DE INICIO Y TERMINACIÓN</t>
      </is>
    </nc>
  </rcc>
  <rcc rId="1396" sId="2">
    <nc r="M90" t="inlineStr">
      <is>
        <t>SI</t>
      </is>
    </nc>
  </rcc>
  <rcc rId="1397" sId="2">
    <nc r="N90" t="inlineStr">
      <is>
        <t>SI</t>
      </is>
    </nc>
  </rcc>
  <rcc rId="1398" sId="2">
    <oc r="L87" t="inlineStr">
      <is>
        <t xml:space="preserve">FUNCIONES </t>
      </is>
    </oc>
    <nc r="L87" t="inlineStr">
      <is>
        <t>COORDINADORA PEDAGOGICA</t>
      </is>
    </nc>
  </rcc>
  <rcc rId="1399" sId="2">
    <oc r="K87" t="inlineStr">
      <is>
        <t>FECHA DE INICIO Y TERMINACIÓN</t>
      </is>
    </oc>
    <nc r="K87" t="inlineStr">
      <is>
        <t>1/06/2008  12/12/2008</t>
      </is>
    </nc>
  </rcc>
  <rcc rId="1400" sId="2">
    <nc r="L88" t="inlineStr">
      <is>
        <t>COORDINADORA PEDAGOGICA</t>
      </is>
    </nc>
  </rcc>
  <rcc rId="1401" sId="2">
    <nc r="L89" t="inlineStr">
      <is>
        <t>COORDINADORA PEDAGOGICA</t>
      </is>
    </nc>
  </rcc>
  <rcc rId="1402" sId="2">
    <nc r="L90" t="inlineStr">
      <is>
        <t>COORDINADORA PEDAGOGICA</t>
      </is>
    </nc>
  </rcc>
  <rdn rId="0" localSheetId="2" customView="1" name="Z_0231D664_53D3_4378_92FC_86BB75012D5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rdn>
  <rdn rId="0" localSheetId="3" customView="1" name="Z_0231D664_53D3_4378_92FC_86BB75012D5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rdn>
  <rdn rId="0" localSheetId="4" customView="1" name="Z_0231D664_53D3_4378_92FC_86BB75012D5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rdn>
  <rdn rId="0" localSheetId="5" customView="1" name="Z_0231D664_53D3_4378_92FC_86BB75012D5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rdn>
  <rdn rId="0" localSheetId="6" customView="1" name="Z_0231D664_53D3_4378_92FC_86BB75012D5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rdn>
  <rdn rId="0" localSheetId="7" customView="1" name="Z_0231D664_53D3_4378_92FC_86BB75012D5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rdn>
  <rdn rId="0" localSheetId="8" customView="1" name="Z_0231D664_53D3_4378_92FC_86BB75012D50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rdn>
  <rcv guid="{0231D664-53D3-4378-92FC-86BB75012D50}"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10" sId="2">
    <oc r="K88" t="inlineStr">
      <is>
        <t>FECHA DE INICIO Y TERMINACIÓN</t>
      </is>
    </oc>
    <nc r="K88" t="inlineStr">
      <is>
        <t>01/04/2009  14/08/2009</t>
      </is>
    </nc>
  </rcc>
  <rcc rId="1411" sId="2">
    <oc r="K89" t="inlineStr">
      <is>
        <t>FECHA DE INICIO Y TERMINACIÓN</t>
      </is>
    </oc>
    <nc r="K89" t="inlineStr">
      <is>
        <t>01/02/2010  08/09/2010</t>
      </is>
    </nc>
  </rcc>
  <rcc rId="1412" sId="2">
    <oc r="K90" t="inlineStr">
      <is>
        <t>FECHA DE INICIO Y TERMINACIÓN</t>
      </is>
    </oc>
    <nc r="K90" t="inlineStr">
      <is>
        <t>10/01/2012  26/07/2012</t>
      </is>
    </nc>
  </rcc>
  <rrc rId="1413" sId="2" ref="A91:XFD91"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414" sId="2">
    <nc r="B91" t="inlineStr">
      <is>
        <t>COORDINADOR</t>
      </is>
    </nc>
  </rcc>
  <rcc rId="1415" sId="2">
    <nc r="C91">
      <f>(576+80)/200</f>
    </nc>
  </rcc>
  <rcc rId="1416" sId="2">
    <nc r="F91" t="inlineStr">
      <is>
        <t>LICENCIADA EN EDUCACION PREESCOLAR</t>
      </is>
    </nc>
  </rcc>
  <rcc rId="1417" sId="2">
    <nc r="G91" t="inlineStr">
      <is>
        <t>UNIVERSIDAD PEDAGOGICA NACIONAL</t>
      </is>
    </nc>
  </rcc>
  <rcc rId="1418" sId="2">
    <nc r="I91" t="inlineStr">
      <is>
        <t>NO</t>
      </is>
    </nc>
  </rcc>
  <rcc rId="1419" sId="2">
    <nc r="J91" t="inlineStr">
      <is>
        <t>COLEGIO MUSICAL BRITANICO MEN</t>
      </is>
    </nc>
  </rcc>
  <rcc rId="1420" sId="2">
    <nc r="L91" t="inlineStr">
      <is>
        <t>COORDINADORA PEDAGOGICA</t>
      </is>
    </nc>
  </rcc>
  <rcc rId="1421" sId="2">
    <nc r="M91" t="inlineStr">
      <is>
        <t>SI</t>
      </is>
    </nc>
  </rcc>
  <rcc rId="1422" sId="2">
    <nc r="N91" t="inlineStr">
      <is>
        <t>SI</t>
      </is>
    </nc>
  </rcc>
  <rcc rId="1423" sId="2">
    <nc r="D91" t="inlineStr">
      <is>
        <t>LUCIA LORENA ROSERO RODRIGUEZ</t>
      </is>
    </nc>
  </rcc>
  <rcc rId="1424" sId="2">
    <nc r="E91">
      <v>59824798</v>
    </nc>
  </rcc>
  <rcc rId="1425" sId="2" numFmtId="19">
    <nc r="H91">
      <v>36427</v>
    </nc>
  </rcc>
  <rrc rId="1426" sId="2" ref="A92:XFD92"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427" sId="2">
    <nc r="B92" t="inlineStr">
      <is>
        <t>COORDINADOR</t>
      </is>
    </nc>
  </rcc>
  <rcc rId="1428" sId="2">
    <nc r="C92">
      <f>(576+80)/200</f>
    </nc>
  </rcc>
  <rcc rId="1429" sId="2">
    <nc r="D92" t="inlineStr">
      <is>
        <t>LUCIA LORENA ROSERO RODRIGUEZ</t>
      </is>
    </nc>
  </rcc>
  <rcc rId="1430" sId="2">
    <nc r="E92">
      <v>59824798</v>
    </nc>
  </rcc>
  <rcc rId="1431" sId="2">
    <nc r="F92" t="inlineStr">
      <is>
        <t>LICENCIADA EN EDUCACION PREESCOLAR</t>
      </is>
    </nc>
  </rcc>
  <rcc rId="1432" sId="2">
    <nc r="G92" t="inlineStr">
      <is>
        <t>UNIVERSIDAD PEDAGOGICA NACIONAL</t>
      </is>
    </nc>
  </rcc>
  <rcc rId="1433" sId="2" numFmtId="19">
    <nc r="H92">
      <v>36427</v>
    </nc>
  </rcc>
  <rcc rId="1434" sId="2">
    <nc r="I92" t="inlineStr">
      <is>
        <t>NO</t>
      </is>
    </nc>
  </rcc>
  <rcc rId="1435" sId="2">
    <nc r="J92" t="inlineStr">
      <is>
        <t>COLEGIO MUSICAL BRITANICO MEN</t>
      </is>
    </nc>
  </rcc>
  <rcc rId="1436" sId="2">
    <nc r="L92" t="inlineStr">
      <is>
        <t>COORDINADORA PEDAGOGICA</t>
      </is>
    </nc>
  </rcc>
  <rcc rId="1437" sId="2">
    <nc r="M92" t="inlineStr">
      <is>
        <t>SI</t>
      </is>
    </nc>
  </rcc>
  <rcc rId="1438" sId="2">
    <nc r="N92" t="inlineStr">
      <is>
        <t>SI</t>
      </is>
    </nc>
  </rcc>
  <rrc rId="1439" sId="2" ref="A93:XFD93"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440" sId="2">
    <nc r="B93" t="inlineStr">
      <is>
        <t>COORDINADOR</t>
      </is>
    </nc>
  </rcc>
  <rcc rId="1441" sId="2">
    <nc r="C93">
      <f>(576+80)/200</f>
    </nc>
  </rcc>
  <rcc rId="1442" sId="2">
    <nc r="D93" t="inlineStr">
      <is>
        <t>LUCIA LORENA ROSERO RODRIGUEZ</t>
      </is>
    </nc>
  </rcc>
  <rcc rId="1443" sId="2">
    <nc r="E93">
      <v>59824798</v>
    </nc>
  </rcc>
  <rcc rId="1444" sId="2">
    <nc r="F93" t="inlineStr">
      <is>
        <t>LICENCIADA EN EDUCACION PREESCOLAR</t>
      </is>
    </nc>
  </rcc>
  <rcc rId="1445" sId="2">
    <nc r="G93" t="inlineStr">
      <is>
        <t>UNIVERSIDAD PEDAGOGICA NACIONAL</t>
      </is>
    </nc>
  </rcc>
  <rcc rId="1446" sId="2" numFmtId="19">
    <nc r="H93">
      <v>36427</v>
    </nc>
  </rcc>
  <rcc rId="1447" sId="2">
    <nc r="I93" t="inlineStr">
      <is>
        <t>NO</t>
      </is>
    </nc>
  </rcc>
  <rcc rId="1448" sId="2">
    <nc r="J93" t="inlineStr">
      <is>
        <t>COLEGIO MUSICAL BRITANICO MEN</t>
      </is>
    </nc>
  </rcc>
  <rcc rId="1449" sId="2">
    <nc r="L93" t="inlineStr">
      <is>
        <t>COORDINADORA PEDAGOGICA</t>
      </is>
    </nc>
  </rcc>
  <rcc rId="1450" sId="2">
    <nc r="M93" t="inlineStr">
      <is>
        <t>SI</t>
      </is>
    </nc>
  </rcc>
  <rcc rId="1451" sId="2">
    <nc r="N93" t="inlineStr">
      <is>
        <t>SI</t>
      </is>
    </nc>
  </rcc>
  <rrc rId="1452" sId="2" ref="A94:XFD94"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453" sId="2">
    <nc r="B94" t="inlineStr">
      <is>
        <t>COORDINADOR</t>
      </is>
    </nc>
  </rcc>
  <rcc rId="1454" sId="2">
    <nc r="C94">
      <f>(576+80)/200</f>
    </nc>
  </rcc>
  <rcc rId="1455" sId="2">
    <nc r="D94" t="inlineStr">
      <is>
        <t>LUCIA LORENA ROSERO RODRIGUEZ</t>
      </is>
    </nc>
  </rcc>
  <rcc rId="1456" sId="2">
    <nc r="E94">
      <v>59824798</v>
    </nc>
  </rcc>
  <rcc rId="1457" sId="2">
    <nc r="F94" t="inlineStr">
      <is>
        <t>LICENCIADA EN EDUCACION PREESCOLAR</t>
      </is>
    </nc>
  </rcc>
  <rcc rId="1458" sId="2">
    <nc r="G94" t="inlineStr">
      <is>
        <t>UNIVERSIDAD PEDAGOGICA NACIONAL</t>
      </is>
    </nc>
  </rcc>
  <rcc rId="1459" sId="2" numFmtId="19">
    <nc r="H94">
      <v>36427</v>
    </nc>
  </rcc>
  <rcc rId="1460" sId="2">
    <nc r="I94" t="inlineStr">
      <is>
        <t>NO</t>
      </is>
    </nc>
  </rcc>
  <rcc rId="1461" sId="2">
    <nc r="J94" t="inlineStr">
      <is>
        <t>COLEGIO MUSICAL BRITANICO MEN</t>
      </is>
    </nc>
  </rcc>
  <rcc rId="1462" sId="2">
    <nc r="L94" t="inlineStr">
      <is>
        <t>COORDINADORA PEDAGOGICA</t>
      </is>
    </nc>
  </rcc>
  <rcc rId="1463" sId="2">
    <nc r="M94" t="inlineStr">
      <is>
        <t>SI</t>
      </is>
    </nc>
  </rcc>
  <rcc rId="1464" sId="2">
    <nc r="N94" t="inlineStr">
      <is>
        <t>SI</t>
      </is>
    </nc>
  </rcc>
  <rrc rId="1465" sId="2" ref="A95:XFD95"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466" sId="2">
    <nc r="B95" t="inlineStr">
      <is>
        <t>COORDINADOR</t>
      </is>
    </nc>
  </rcc>
  <rcc rId="1467" sId="2">
    <nc r="C95">
      <f>(576+80)/200</f>
    </nc>
  </rcc>
  <rcc rId="1468" sId="2">
    <nc r="D95" t="inlineStr">
      <is>
        <t>LUCIA LORENA ROSERO RODRIGUEZ</t>
      </is>
    </nc>
  </rcc>
  <rcc rId="1469" sId="2">
    <nc r="E95">
      <v>59824798</v>
    </nc>
  </rcc>
  <rcc rId="1470" sId="2">
    <nc r="F95" t="inlineStr">
      <is>
        <t>LICENCIADA EN EDUCACION PREESCOLAR</t>
      </is>
    </nc>
  </rcc>
  <rcc rId="1471" sId="2">
    <nc r="G95" t="inlineStr">
      <is>
        <t>UNIVERSIDAD PEDAGOGICA NACIONAL</t>
      </is>
    </nc>
  </rcc>
  <rcc rId="1472" sId="2" numFmtId="19">
    <nc r="H95">
      <v>36427</v>
    </nc>
  </rcc>
  <rcc rId="1473" sId="2">
    <nc r="I95" t="inlineStr">
      <is>
        <t>NO</t>
      </is>
    </nc>
  </rcc>
  <rcc rId="1474" sId="2">
    <nc r="J95" t="inlineStr">
      <is>
        <t>COLEGIO MUSICAL BRITANICO MEN</t>
      </is>
    </nc>
  </rcc>
  <rcc rId="1475" sId="2">
    <nc r="L95" t="inlineStr">
      <is>
        <t>COORDINADORA PEDAGOGICA</t>
      </is>
    </nc>
  </rcc>
  <rcc rId="1476" sId="2">
    <nc r="M95" t="inlineStr">
      <is>
        <t>SI</t>
      </is>
    </nc>
  </rcc>
  <rcc rId="1477" sId="2">
    <nc r="N95" t="inlineStr">
      <is>
        <t>SI</t>
      </is>
    </nc>
  </rcc>
  <rrc rId="1478" sId="2" ref="A96:XFD96"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479" sId="2">
    <nc r="B96" t="inlineStr">
      <is>
        <t>COORDINADOR</t>
      </is>
    </nc>
  </rcc>
  <rcc rId="1480" sId="2">
    <nc r="C96">
      <f>(576+80)/200</f>
    </nc>
  </rcc>
  <rcc rId="1481" sId="2">
    <nc r="D96" t="inlineStr">
      <is>
        <t>LUCIA LORENA ROSERO RODRIGUEZ</t>
      </is>
    </nc>
  </rcc>
  <rcc rId="1482" sId="2">
    <nc r="E96">
      <v>59824798</v>
    </nc>
  </rcc>
  <rcc rId="1483" sId="2">
    <nc r="F96" t="inlineStr">
      <is>
        <t>LICENCIADA EN EDUCACION PREESCOLAR</t>
      </is>
    </nc>
  </rcc>
  <rcc rId="1484" sId="2">
    <nc r="G96" t="inlineStr">
      <is>
        <t>UNIVERSIDAD PEDAGOGICA NACIONAL</t>
      </is>
    </nc>
  </rcc>
  <rcc rId="1485" sId="2" numFmtId="19">
    <nc r="H96">
      <v>36427</v>
    </nc>
  </rcc>
  <rcc rId="1486" sId="2">
    <nc r="I96" t="inlineStr">
      <is>
        <t>NO</t>
      </is>
    </nc>
  </rcc>
  <rcc rId="1487" sId="2">
    <nc r="J96" t="inlineStr">
      <is>
        <t>COLEGIO MUSICAL BRITANICO MEN</t>
      </is>
    </nc>
  </rcc>
  <rcc rId="1488" sId="2">
    <nc r="L96" t="inlineStr">
      <is>
        <t>COORDINADORA PEDAGOGICA</t>
      </is>
    </nc>
  </rcc>
  <rcc rId="1489" sId="2">
    <nc r="M96" t="inlineStr">
      <is>
        <t>SI</t>
      </is>
    </nc>
  </rcc>
  <rcc rId="1490" sId="2">
    <nc r="N96" t="inlineStr">
      <is>
        <t>SI</t>
      </is>
    </nc>
  </rcc>
  <rrc rId="1491" sId="2" ref="A97:XFD97"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492" sId="2">
    <nc r="B97" t="inlineStr">
      <is>
        <t>COORDINADOR</t>
      </is>
    </nc>
  </rcc>
  <rcc rId="1493" sId="2">
    <nc r="C97">
      <f>(576+80)/200</f>
    </nc>
  </rcc>
  <rcc rId="1494" sId="2">
    <nc r="D97" t="inlineStr">
      <is>
        <t>LUCIA LORENA ROSERO RODRIGUEZ</t>
      </is>
    </nc>
  </rcc>
  <rcc rId="1495" sId="2">
    <nc r="E97">
      <v>59824798</v>
    </nc>
  </rcc>
  <rcc rId="1496" sId="2">
    <nc r="F97" t="inlineStr">
      <is>
        <t>LICENCIADA EN EDUCACION PREESCOLAR</t>
      </is>
    </nc>
  </rcc>
  <rcc rId="1497" sId="2">
    <nc r="G97" t="inlineStr">
      <is>
        <t>UNIVERSIDAD PEDAGOGICA NACIONAL</t>
      </is>
    </nc>
  </rcc>
  <rcc rId="1498" sId="2" numFmtId="19">
    <nc r="H97">
      <v>36427</v>
    </nc>
  </rcc>
  <rcc rId="1499" sId="2">
    <nc r="I97" t="inlineStr">
      <is>
        <t>NO</t>
      </is>
    </nc>
  </rcc>
  <rcc rId="1500" sId="2">
    <nc r="J97" t="inlineStr">
      <is>
        <t>COLEGIO MUSICAL BRITANICO MEN</t>
      </is>
    </nc>
  </rcc>
  <rcc rId="1501" sId="2">
    <nc r="L97" t="inlineStr">
      <is>
        <t>COORDINADORA PEDAGOGICA</t>
      </is>
    </nc>
  </rcc>
  <rcc rId="1502" sId="2">
    <nc r="M97" t="inlineStr">
      <is>
        <t>SI</t>
      </is>
    </nc>
  </rcc>
  <rcc rId="1503" sId="2">
    <nc r="N97" t="inlineStr">
      <is>
        <t>SI</t>
      </is>
    </nc>
  </rcc>
  <rcc rId="1504" sId="2">
    <nc r="K91" t="inlineStr">
      <is>
        <t>01/04/2009  28/08/2009</t>
      </is>
    </nc>
  </rcc>
  <rcc rId="1505" sId="2">
    <nc r="K92" t="inlineStr">
      <is>
        <t>24/0272010   08/09/2010</t>
      </is>
    </nc>
  </rcc>
  <rcc rId="1506" sId="2">
    <nc r="K93" t="inlineStr">
      <is>
        <t>16/11/2010  15/12/2010</t>
      </is>
    </nc>
  </rcc>
  <rcc rId="1507" sId="2">
    <nc r="K94" t="inlineStr">
      <is>
        <t>11/01/2011  01/03/2011</t>
      </is>
    </nc>
  </rcc>
  <rcc rId="1508" sId="2">
    <nc r="K95" t="inlineStr">
      <is>
        <t>01/05/2011  17/09/2011</t>
      </is>
    </nc>
  </rcc>
  <rcc rId="1509" sId="2">
    <nc r="K96" t="inlineStr">
      <is>
        <t>10/10/2011  15/12/2011</t>
      </is>
    </nc>
  </rcc>
  <rrc rId="1510" sId="2" ref="A98:XFD98"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511" sId="2">
    <nc r="B98" t="inlineStr">
      <is>
        <t>COORDINADOR</t>
      </is>
    </nc>
  </rcc>
  <rcc rId="1512" sId="2">
    <nc r="C98">
      <f>(576+80)/200</f>
    </nc>
  </rcc>
  <rcc rId="1513" sId="2">
    <nc r="D98" t="inlineStr">
      <is>
        <t>LUCIA LORENA ROSERO RODRIGUEZ</t>
      </is>
    </nc>
  </rcc>
  <rcc rId="1514" sId="2">
    <nc r="E98">
      <v>59824798</v>
    </nc>
  </rcc>
  <rcc rId="1515" sId="2">
    <nc r="F98" t="inlineStr">
      <is>
        <t>LICENCIADA EN EDUCACION PREESCOLAR</t>
      </is>
    </nc>
  </rcc>
  <rcc rId="1516" sId="2">
    <nc r="G98" t="inlineStr">
      <is>
        <t>UNIVERSIDAD PEDAGOGICA NACIONAL</t>
      </is>
    </nc>
  </rcc>
  <rcc rId="1517" sId="2" numFmtId="19">
    <nc r="H98">
      <v>36427</v>
    </nc>
  </rcc>
  <rcc rId="1518" sId="2">
    <nc r="I98" t="inlineStr">
      <is>
        <t>NO</t>
      </is>
    </nc>
  </rcc>
  <rcc rId="1519" sId="2">
    <nc r="J98" t="inlineStr">
      <is>
        <t>COLEGIO MUSICAL BRITANICO MEN</t>
      </is>
    </nc>
  </rcc>
  <rcc rId="1520" sId="2">
    <nc r="L98" t="inlineStr">
      <is>
        <t>COORDINADORA PEDAGOGICA</t>
      </is>
    </nc>
  </rcc>
  <rcc rId="1521" sId="2">
    <nc r="M98" t="inlineStr">
      <is>
        <t>SI</t>
      </is>
    </nc>
  </rcc>
  <rcc rId="1522" sId="2">
    <nc r="N98" t="inlineStr">
      <is>
        <t>SI</t>
      </is>
    </nc>
  </rcc>
  <rrc rId="1523" sId="2" ref="A99:XFD99"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524" sId="2">
    <nc r="B99" t="inlineStr">
      <is>
        <t>COORDINADOR</t>
      </is>
    </nc>
  </rcc>
  <rcc rId="1525" sId="2">
    <nc r="C99">
      <f>(576+80)/200</f>
    </nc>
  </rcc>
  <rcc rId="1526" sId="2">
    <nc r="D99" t="inlineStr">
      <is>
        <t>LUCIA LORENA ROSERO RODRIGUEZ</t>
      </is>
    </nc>
  </rcc>
  <rcc rId="1527" sId="2">
    <nc r="E99">
      <v>59824798</v>
    </nc>
  </rcc>
  <rcc rId="1528" sId="2">
    <nc r="F99" t="inlineStr">
      <is>
        <t>LICENCIADA EN EDUCACION PREESCOLAR</t>
      </is>
    </nc>
  </rcc>
  <rcc rId="1529" sId="2">
    <nc r="G99" t="inlineStr">
      <is>
        <t>UNIVERSIDAD PEDAGOGICA NACIONAL</t>
      </is>
    </nc>
  </rcc>
  <rcc rId="1530" sId="2" numFmtId="19">
    <nc r="H99">
      <v>36427</v>
    </nc>
  </rcc>
  <rcc rId="1531" sId="2">
    <nc r="I99" t="inlineStr">
      <is>
        <t>NO</t>
      </is>
    </nc>
  </rcc>
  <rcc rId="1532" sId="2">
    <nc r="J99" t="inlineStr">
      <is>
        <t>COLEGIO MUSICAL BRITANICO MEN</t>
      </is>
    </nc>
  </rcc>
  <rcc rId="1533" sId="2">
    <nc r="L99" t="inlineStr">
      <is>
        <t>COORDINADORA PEDAGOGICA</t>
      </is>
    </nc>
  </rcc>
  <rcc rId="1534" sId="2">
    <nc r="M99" t="inlineStr">
      <is>
        <t>SI</t>
      </is>
    </nc>
  </rcc>
  <rcc rId="1535" sId="2">
    <nc r="N99" t="inlineStr">
      <is>
        <t>SI</t>
      </is>
    </nc>
  </rcc>
  <rcc rId="1536" sId="2">
    <nc r="K99" t="inlineStr">
      <is>
        <t>21/11/2012   15/12/2012</t>
      </is>
    </nc>
  </rcc>
  <rcc rId="1537" sId="2">
    <nc r="K98" t="inlineStr">
      <is>
        <t>15/05/2012  30/09/2012</t>
      </is>
    </nc>
  </rcc>
  <rcc rId="1538" sId="2">
    <nc r="K97" t="inlineStr">
      <is>
        <t>10/01/2012   01/'3/2012</t>
      </is>
    </nc>
  </rcc>
  <rcv guid="{0231D664-53D3-4378-92FC-86BB75012D50}" action="delete"/>
  <rdn rId="0" localSheetId="2" customView="1" name="Z_0231D664_53D3_4378_92FC_86BB75012D5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0231D664_53D3_4378_92FC_86BB75012D5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0231D664_53D3_4378_92FC_86BB75012D5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0231D664_53D3_4378_92FC_86BB75012D5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0231D664_53D3_4378_92FC_86BB75012D5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0231D664_53D3_4378_92FC_86BB75012D5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0231D664_53D3_4378_92FC_86BB75012D50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0231D664-53D3-4378-92FC-86BB75012D50}"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46" sId="2">
    <nc r="O87" t="inlineStr">
      <is>
        <t>SI</t>
      </is>
    </nc>
  </rcc>
  <rcc rId="1547" sId="2">
    <nc r="O88" t="inlineStr">
      <is>
        <t>SI</t>
      </is>
    </nc>
  </rcc>
  <rcc rId="1548" sId="2">
    <nc r="O89" t="inlineStr">
      <is>
        <t>SI</t>
      </is>
    </nc>
  </rcc>
  <rcc rId="1549" sId="2">
    <nc r="O90" t="inlineStr">
      <is>
        <t>SI</t>
      </is>
    </nc>
  </rcc>
  <rcc rId="1550" sId="2">
    <nc r="O91" t="inlineStr">
      <is>
        <t>SI</t>
      </is>
    </nc>
  </rcc>
  <rcc rId="1551" sId="2">
    <nc r="O92" t="inlineStr">
      <is>
        <t>SI</t>
      </is>
    </nc>
  </rcc>
  <rcc rId="1552" sId="2">
    <nc r="O93" t="inlineStr">
      <is>
        <t>SI</t>
      </is>
    </nc>
  </rcc>
  <rcc rId="1553" sId="2">
    <nc r="O94" t="inlineStr">
      <is>
        <t>SI</t>
      </is>
    </nc>
  </rcc>
  <rcc rId="1554" sId="2">
    <nc r="O95" t="inlineStr">
      <is>
        <t>SI</t>
      </is>
    </nc>
  </rcc>
  <rcc rId="1555" sId="2">
    <nc r="O96" t="inlineStr">
      <is>
        <t>SI</t>
      </is>
    </nc>
  </rcc>
  <rcc rId="1556" sId="2">
    <nc r="O97" t="inlineStr">
      <is>
        <t>SI</t>
      </is>
    </nc>
  </rcc>
  <rcc rId="1557" sId="2">
    <nc r="O98" t="inlineStr">
      <is>
        <t>SI</t>
      </is>
    </nc>
  </rcc>
  <rcc rId="1558" sId="2">
    <nc r="O99" t="inlineStr">
      <is>
        <t>SI</t>
      </is>
    </nc>
  </rcc>
  <rrc rId="1559" sId="2" ref="A100:XFD100"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560" sId="2">
    <nc r="B100" t="inlineStr">
      <is>
        <t>COORDINADOR</t>
      </is>
    </nc>
  </rcc>
  <rcc rId="1561" sId="2">
    <nc r="C100">
      <f>(576+80)/200</f>
    </nc>
  </rcc>
  <rcc rId="1562" sId="2">
    <nc r="F100" t="inlineStr">
      <is>
        <t>LICENCIADA EN EDUCACION PREESCOLAR</t>
      </is>
    </nc>
  </rcc>
  <rcc rId="1563" sId="2">
    <nc r="G100" t="inlineStr">
      <is>
        <t>UNIVERSIDAD PEDAGOGICA NACIONAL</t>
      </is>
    </nc>
  </rcc>
  <rcc rId="1564" sId="2">
    <nc r="I100" t="inlineStr">
      <is>
        <t>NO</t>
      </is>
    </nc>
  </rcc>
  <rcc rId="1565" sId="2">
    <nc r="J100" t="inlineStr">
      <is>
        <t>COLEGIO MUSICAL BRITANICO MEN</t>
      </is>
    </nc>
  </rcc>
  <rcc rId="1566" sId="2">
    <nc r="L100" t="inlineStr">
      <is>
        <t>COORDINADORA PEDAGOGICA</t>
      </is>
    </nc>
  </rcc>
  <rcc rId="1567" sId="2">
    <nc r="M100" t="inlineStr">
      <is>
        <t>SI</t>
      </is>
    </nc>
  </rcc>
  <rcc rId="1568" sId="2">
    <nc r="N100" t="inlineStr">
      <is>
        <t>SI</t>
      </is>
    </nc>
  </rcc>
  <rcc rId="1569" sId="2">
    <nc r="O100" t="inlineStr">
      <is>
        <t>SI</t>
      </is>
    </nc>
  </rcc>
  <rcc rId="1570" sId="2">
    <nc r="D100" t="inlineStr">
      <is>
        <t>ANMELI A DEL ROSARIO QUIROZ JATIVa</t>
      </is>
    </nc>
  </rcc>
  <rcc rId="1571" sId="2">
    <nc r="E100">
      <v>59178162</v>
    </nc>
  </rcc>
  <rcc rId="1572" sId="2" numFmtId="19">
    <nc r="H100">
      <v>36287</v>
    </nc>
  </rcc>
  <rcc rId="1573" sId="2">
    <nc r="K100" t="inlineStr">
      <is>
        <t>19/08/2008  19/11/2014</t>
      </is>
    </nc>
  </rcc>
  <rcc rId="1574" sId="2" odxf="1" dxf="1">
    <nc r="C101">
      <f>(576+80)/200</f>
    </nc>
    <odxf/>
    <ndxf/>
  </rcc>
  <rcc rId="1575" sId="2">
    <nc r="D101" t="inlineStr">
      <is>
        <t>BLANCA ELENA SERRANO SANTACRUZ</t>
      </is>
    </nc>
  </rcc>
  <rcc rId="1576" sId="2">
    <nc r="E101">
      <v>37080012</v>
    </nc>
  </rcc>
  <rcc rId="1577" sId="2">
    <nc r="F101" t="inlineStr">
      <is>
        <t>PSICOLOGA</t>
      </is>
    </nc>
  </rcc>
  <rcc rId="1578" sId="2">
    <nc r="G101" t="inlineStr">
      <is>
        <t>UNIVERSIDAD MARIANA</t>
      </is>
    </nc>
  </rcc>
  <rcc rId="1579" sId="2" odxf="1" dxf="1" numFmtId="19">
    <nc r="H101">
      <v>39787</v>
    </nc>
    <odxf>
      <numFmt numFmtId="0" formatCode="General"/>
    </odxf>
    <ndxf>
      <numFmt numFmtId="19" formatCode="dd/mm/yyyy"/>
    </ndxf>
  </rcc>
  <rcc rId="1580" sId="2">
    <nc r="I101" t="inlineStr">
      <is>
        <t>SI</t>
      </is>
    </nc>
  </rcc>
  <rcc rId="1581" sId="2">
    <nc r="J101" t="inlineStr">
      <is>
        <t>COLEGIO MUSICAL BRITANICO MEN</t>
      </is>
    </nc>
  </rcc>
  <rcc rId="1582" sId="2">
    <nc r="L101" t="inlineStr">
      <is>
        <t>PSICOLOGA</t>
      </is>
    </nc>
  </rcc>
  <rcc rId="1583" sId="2">
    <nc r="M101" t="inlineStr">
      <is>
        <t>SI</t>
      </is>
    </nc>
  </rcc>
  <rcc rId="1584" sId="2">
    <nc r="N101" t="inlineStr">
      <is>
        <t>SI</t>
      </is>
    </nc>
  </rcc>
  <rcc rId="1585" sId="2">
    <nc r="O101" t="inlineStr">
      <is>
        <t>SI</t>
      </is>
    </nc>
  </rcc>
  <rrc rId="1586" sId="2" ref="A102:XFD102"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587" sId="2" odxf="1" dxf="1">
    <nc r="B102"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588" sId="2" odxf="1" dxf="1">
    <nc r="C102">
      <f>(576+80)/200</f>
    </nc>
    <odxf>
      <border outline="0">
        <left/>
        <right/>
        <top/>
        <bottom/>
      </border>
    </odxf>
    <ndxf>
      <border outline="0">
        <left style="thin">
          <color indexed="64"/>
        </left>
        <right style="thin">
          <color indexed="64"/>
        </right>
        <top style="thin">
          <color indexed="64"/>
        </top>
        <bottom style="thin">
          <color indexed="64"/>
        </bottom>
      </border>
    </ndxf>
  </rcc>
  <rfmt sheetId="2" sqref="D102" start="0" length="0">
    <dxf>
      <border outline="0">
        <left style="thin">
          <color indexed="64"/>
        </left>
        <right style="thin">
          <color indexed="64"/>
        </right>
        <top style="thin">
          <color indexed="64"/>
        </top>
        <bottom style="thin">
          <color indexed="64"/>
        </bottom>
      </border>
    </dxf>
  </rfmt>
  <rfmt sheetId="2" sqref="E102" start="0" length="0">
    <dxf>
      <border outline="0">
        <left style="thin">
          <color indexed="64"/>
        </left>
        <right style="thin">
          <color indexed="64"/>
        </right>
        <top style="thin">
          <color indexed="64"/>
        </top>
        <bottom style="thin">
          <color indexed="64"/>
        </bottom>
      </border>
    </dxf>
  </rfmt>
  <rcc rId="1589" sId="2" odxf="1" dxf="1">
    <nc r="F102" t="inlineStr">
      <is>
        <t>PSICOLOGA</t>
      </is>
    </nc>
    <odxf>
      <border outline="0">
        <left/>
        <right/>
        <top/>
        <bottom/>
      </border>
    </odxf>
    <ndxf>
      <border outline="0">
        <left style="thin">
          <color indexed="64"/>
        </left>
        <right style="thin">
          <color indexed="64"/>
        </right>
        <top style="thin">
          <color indexed="64"/>
        </top>
        <bottom style="thin">
          <color indexed="64"/>
        </bottom>
      </border>
    </ndxf>
  </rcc>
  <rfmt sheetId="2" sqref="G102" start="0" length="0">
    <dxf>
      <border outline="0">
        <left style="thin">
          <color indexed="64"/>
        </left>
        <right style="thin">
          <color indexed="64"/>
        </right>
        <top style="thin">
          <color indexed="64"/>
        </top>
        <bottom style="thin">
          <color indexed="64"/>
        </bottom>
      </border>
    </dxf>
  </rfmt>
  <rfmt sheetId="2" sqref="H102" start="0" length="0">
    <dxf>
      <border outline="0">
        <left style="thin">
          <color indexed="64"/>
        </left>
        <right style="thin">
          <color indexed="64"/>
        </right>
        <top style="thin">
          <color indexed="64"/>
        </top>
        <bottom style="thin">
          <color indexed="64"/>
        </bottom>
      </border>
    </dxf>
  </rfmt>
  <rcc rId="1590" sId="2" odxf="1" dxf="1">
    <nc r="I102" t="inlineStr">
      <is>
        <t>SI</t>
      </is>
    </nc>
    <odxf>
      <border outline="0">
        <left/>
        <right/>
        <top/>
        <bottom/>
      </border>
    </odxf>
    <ndxf>
      <border outline="0">
        <left style="thin">
          <color indexed="64"/>
        </left>
        <right style="thin">
          <color indexed="64"/>
        </right>
        <top style="thin">
          <color indexed="64"/>
        </top>
        <bottom style="thin">
          <color indexed="64"/>
        </bottom>
      </border>
    </ndxf>
  </rcc>
  <rcc rId="1591" sId="2" odxf="1" dxf="1">
    <nc r="J102" t="inlineStr">
      <is>
        <t>COLEGIO MUSICAL BRITANICO MEN</t>
      </is>
    </nc>
    <odxf>
      <border outline="0">
        <left/>
        <right/>
        <top/>
        <bottom/>
      </border>
    </odxf>
    <ndxf>
      <border outline="0">
        <left style="thin">
          <color indexed="64"/>
        </left>
        <right style="thin">
          <color indexed="64"/>
        </right>
        <top style="thin">
          <color indexed="64"/>
        </top>
        <bottom style="thin">
          <color indexed="64"/>
        </bottom>
      </border>
    </ndxf>
  </rcc>
  <rfmt sheetId="2" sqref="K102" start="0" length="0">
    <dxf>
      <border outline="0">
        <left style="thin">
          <color indexed="64"/>
        </left>
        <right style="thin">
          <color indexed="64"/>
        </right>
        <top style="thin">
          <color indexed="64"/>
        </top>
        <bottom style="thin">
          <color indexed="64"/>
        </bottom>
      </border>
    </dxf>
  </rfmt>
  <rcc rId="1592" sId="2" odxf="1" dxf="1">
    <nc r="L102"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593" sId="2" odxf="1" dxf="1">
    <nc r="M102" t="inlineStr">
      <is>
        <t>SI</t>
      </is>
    </nc>
    <odxf>
      <border outline="0">
        <left/>
        <right/>
        <top/>
        <bottom/>
      </border>
    </odxf>
    <ndxf>
      <border outline="0">
        <left style="thin">
          <color indexed="64"/>
        </left>
        <right style="thin">
          <color indexed="64"/>
        </right>
        <top style="thin">
          <color indexed="64"/>
        </top>
        <bottom style="thin">
          <color indexed="64"/>
        </bottom>
      </border>
    </ndxf>
  </rcc>
  <rcc rId="1594" sId="2" odxf="1" dxf="1">
    <nc r="N102" t="inlineStr">
      <is>
        <t>SI</t>
      </is>
    </nc>
    <odxf>
      <border outline="0">
        <left/>
        <right/>
        <top/>
        <bottom/>
      </border>
    </odxf>
    <ndxf>
      <border outline="0">
        <left style="thin">
          <color indexed="64"/>
        </left>
        <right style="thin">
          <color indexed="64"/>
        </right>
        <top style="thin">
          <color indexed="64"/>
        </top>
        <bottom style="thin">
          <color indexed="64"/>
        </bottom>
      </border>
    </ndxf>
  </rcc>
  <rcc rId="1595" sId="2" odxf="1" dxf="1">
    <nc r="O102"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02" start="0" length="0">
    <dxf>
      <border outline="0">
        <left style="thin">
          <color indexed="64"/>
        </left>
        <right style="thin">
          <color indexed="64"/>
        </right>
        <top style="thin">
          <color indexed="64"/>
        </top>
        <bottom style="thin">
          <color indexed="64"/>
        </bottom>
      </border>
    </dxf>
  </rfmt>
  <rcc rId="1596" sId="2">
    <nc r="K101" t="inlineStr">
      <is>
        <t>09/09/2013  19/11/2014</t>
      </is>
    </nc>
  </rcc>
  <rcc rId="1597" sId="2">
    <nc r="D102" t="inlineStr">
      <is>
        <t>CORINA FERNANDA PEREZ JARRIN</t>
      </is>
    </nc>
  </rcc>
  <rcc rId="1598" sId="2">
    <nc r="E102">
      <v>27089788</v>
    </nc>
  </rcc>
  <rcc rId="1599" sId="2">
    <nc r="G102" t="inlineStr">
      <is>
        <t>UNIVERSIDAD COOPERATIVA DE COLOMBIA</t>
      </is>
    </nc>
  </rcc>
  <rcc rId="1600" sId="2" numFmtId="19">
    <nc r="H102">
      <v>39052</v>
    </nc>
  </rcc>
  <rcc rId="1601" sId="2">
    <nc r="K102" t="inlineStr">
      <is>
        <t>16/07/2010   17/12/2010</t>
      </is>
    </nc>
  </rcc>
  <rrc rId="1602" sId="2" ref="A103:XFD103"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603" sId="2" odxf="1" dxf="1">
    <nc r="B103"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604" sId="2" odxf="1" dxf="1">
    <nc r="C103">
      <f>(576+80)/200</f>
    </nc>
    <odxf>
      <border outline="0">
        <left/>
        <right/>
        <top/>
        <bottom/>
      </border>
    </odxf>
    <ndxf>
      <border outline="0">
        <left style="thin">
          <color indexed="64"/>
        </left>
        <right style="thin">
          <color indexed="64"/>
        </right>
        <top style="thin">
          <color indexed="64"/>
        </top>
        <bottom style="thin">
          <color indexed="64"/>
        </bottom>
      </border>
    </ndxf>
  </rcc>
  <rcc rId="1605" sId="2" odxf="1" dxf="1">
    <nc r="D103" t="inlineStr">
      <is>
        <t>CORINA FERNANDA PEREZ JARRIN</t>
      </is>
    </nc>
    <odxf>
      <border outline="0">
        <left/>
        <right/>
        <top/>
        <bottom/>
      </border>
    </odxf>
    <ndxf>
      <border outline="0">
        <left style="thin">
          <color indexed="64"/>
        </left>
        <right style="thin">
          <color indexed="64"/>
        </right>
        <top style="thin">
          <color indexed="64"/>
        </top>
        <bottom style="thin">
          <color indexed="64"/>
        </bottom>
      </border>
    </ndxf>
  </rcc>
  <rcc rId="1606" sId="2" odxf="1" dxf="1">
    <nc r="E103">
      <v>27089788</v>
    </nc>
    <odxf>
      <border outline="0">
        <left/>
        <right/>
        <top/>
        <bottom/>
      </border>
    </odxf>
    <ndxf>
      <border outline="0">
        <left style="thin">
          <color indexed="64"/>
        </left>
        <right style="thin">
          <color indexed="64"/>
        </right>
        <top style="thin">
          <color indexed="64"/>
        </top>
        <bottom style="thin">
          <color indexed="64"/>
        </bottom>
      </border>
    </ndxf>
  </rcc>
  <rcc rId="1607" sId="2" odxf="1" dxf="1">
    <nc r="F103"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08" sId="2" odxf="1" dxf="1">
    <nc r="G103" t="inlineStr">
      <is>
        <t>UNIVERSIDAD COOPERATIVA DE COLOMBIA</t>
      </is>
    </nc>
    <odxf>
      <border outline="0">
        <left/>
        <right/>
        <top/>
        <bottom/>
      </border>
    </odxf>
    <ndxf>
      <border outline="0">
        <left style="thin">
          <color indexed="64"/>
        </left>
        <right style="thin">
          <color indexed="64"/>
        </right>
        <top style="thin">
          <color indexed="64"/>
        </top>
        <bottom style="thin">
          <color indexed="64"/>
        </bottom>
      </border>
    </ndxf>
  </rcc>
  <rcc rId="1609" sId="2" odxf="1" dxf="1" numFmtId="19">
    <nc r="H103">
      <v>39052</v>
    </nc>
    <odxf>
      <border outline="0">
        <left/>
        <right/>
        <top/>
        <bottom/>
      </border>
    </odxf>
    <ndxf>
      <border outline="0">
        <left style="thin">
          <color indexed="64"/>
        </left>
        <right style="thin">
          <color indexed="64"/>
        </right>
        <top style="thin">
          <color indexed="64"/>
        </top>
        <bottom style="thin">
          <color indexed="64"/>
        </bottom>
      </border>
    </ndxf>
  </rcc>
  <rcc rId="1610" sId="2" odxf="1" dxf="1">
    <nc r="I103" t="inlineStr">
      <is>
        <t>SI</t>
      </is>
    </nc>
    <odxf>
      <border outline="0">
        <left/>
        <right/>
        <top/>
        <bottom/>
      </border>
    </odxf>
    <ndxf>
      <border outline="0">
        <left style="thin">
          <color indexed="64"/>
        </left>
        <right style="thin">
          <color indexed="64"/>
        </right>
        <top style="thin">
          <color indexed="64"/>
        </top>
        <bottom style="thin">
          <color indexed="64"/>
        </bottom>
      </border>
    </ndxf>
  </rcc>
  <rcc rId="1611" sId="2" odxf="1" dxf="1">
    <nc r="J103" t="inlineStr">
      <is>
        <t>COLEGIO MUSICAL BRITANICO MEN</t>
      </is>
    </nc>
    <odxf>
      <border outline="0">
        <left/>
        <right/>
        <top/>
        <bottom/>
      </border>
    </odxf>
    <ndxf>
      <border outline="0">
        <left style="thin">
          <color indexed="64"/>
        </left>
        <right style="thin">
          <color indexed="64"/>
        </right>
        <top style="thin">
          <color indexed="64"/>
        </top>
        <bottom style="thin">
          <color indexed="64"/>
        </bottom>
      </border>
    </ndxf>
  </rcc>
  <rfmt sheetId="2" sqref="K103" start="0" length="0">
    <dxf>
      <border outline="0">
        <left style="thin">
          <color indexed="64"/>
        </left>
        <right style="thin">
          <color indexed="64"/>
        </right>
        <top style="thin">
          <color indexed="64"/>
        </top>
        <bottom style="thin">
          <color indexed="64"/>
        </bottom>
      </border>
    </dxf>
  </rfmt>
  <rcc rId="1612" sId="2" odxf="1" dxf="1">
    <nc r="L103"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13" sId="2" odxf="1" dxf="1">
    <nc r="M103" t="inlineStr">
      <is>
        <t>SI</t>
      </is>
    </nc>
    <odxf>
      <border outline="0">
        <left/>
        <right/>
        <top/>
        <bottom/>
      </border>
    </odxf>
    <ndxf>
      <border outline="0">
        <left style="thin">
          <color indexed="64"/>
        </left>
        <right style="thin">
          <color indexed="64"/>
        </right>
        <top style="thin">
          <color indexed="64"/>
        </top>
        <bottom style="thin">
          <color indexed="64"/>
        </bottom>
      </border>
    </ndxf>
  </rcc>
  <rcc rId="1614" sId="2" odxf="1" dxf="1">
    <nc r="N103" t="inlineStr">
      <is>
        <t>SI</t>
      </is>
    </nc>
    <odxf>
      <border outline="0">
        <left/>
        <right/>
        <top/>
        <bottom/>
      </border>
    </odxf>
    <ndxf>
      <border outline="0">
        <left style="thin">
          <color indexed="64"/>
        </left>
        <right style="thin">
          <color indexed="64"/>
        </right>
        <top style="thin">
          <color indexed="64"/>
        </top>
        <bottom style="thin">
          <color indexed="64"/>
        </bottom>
      </border>
    </ndxf>
  </rcc>
  <rcc rId="1615" sId="2" odxf="1" dxf="1">
    <nc r="O103"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03" start="0" length="0">
    <dxf>
      <border outline="0">
        <left style="thin">
          <color indexed="64"/>
        </left>
        <right style="thin">
          <color indexed="64"/>
        </right>
        <top style="thin">
          <color indexed="64"/>
        </top>
        <bottom style="thin">
          <color indexed="64"/>
        </bottom>
      </border>
    </dxf>
  </rfmt>
  <rrc rId="1616" sId="2" ref="A104:XFD104"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617" sId="2" odxf="1" dxf="1">
    <nc r="B104"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618" sId="2" odxf="1" dxf="1">
    <nc r="C104">
      <f>(576+80)/200</f>
    </nc>
    <odxf>
      <border outline="0">
        <left/>
        <right/>
        <top/>
        <bottom/>
      </border>
    </odxf>
    <ndxf>
      <border outline="0">
        <left style="thin">
          <color indexed="64"/>
        </left>
        <right style="thin">
          <color indexed="64"/>
        </right>
        <top style="thin">
          <color indexed="64"/>
        </top>
        <bottom style="thin">
          <color indexed="64"/>
        </bottom>
      </border>
    </ndxf>
  </rcc>
  <rcc rId="1619" sId="2" odxf="1" dxf="1">
    <nc r="D104" t="inlineStr">
      <is>
        <t>CORINA FERNANDA PEREZ JARRIN</t>
      </is>
    </nc>
    <odxf>
      <border outline="0">
        <left/>
        <right/>
        <top/>
        <bottom/>
      </border>
    </odxf>
    <ndxf>
      <border outline="0">
        <left style="thin">
          <color indexed="64"/>
        </left>
        <right style="thin">
          <color indexed="64"/>
        </right>
        <top style="thin">
          <color indexed="64"/>
        </top>
        <bottom style="thin">
          <color indexed="64"/>
        </bottom>
      </border>
    </ndxf>
  </rcc>
  <rcc rId="1620" sId="2" odxf="1" dxf="1">
    <nc r="E104">
      <v>27089788</v>
    </nc>
    <odxf>
      <border outline="0">
        <left/>
        <right/>
        <top/>
        <bottom/>
      </border>
    </odxf>
    <ndxf>
      <border outline="0">
        <left style="thin">
          <color indexed="64"/>
        </left>
        <right style="thin">
          <color indexed="64"/>
        </right>
        <top style="thin">
          <color indexed="64"/>
        </top>
        <bottom style="thin">
          <color indexed="64"/>
        </bottom>
      </border>
    </ndxf>
  </rcc>
  <rcc rId="1621" sId="2" odxf="1" dxf="1">
    <nc r="F104"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22" sId="2" odxf="1" dxf="1">
    <nc r="G104" t="inlineStr">
      <is>
        <t>UNIVERSIDAD COOPERATIVA DE COLOMBIA</t>
      </is>
    </nc>
    <odxf>
      <border outline="0">
        <left/>
        <right/>
        <top/>
        <bottom/>
      </border>
    </odxf>
    <ndxf>
      <border outline="0">
        <left style="thin">
          <color indexed="64"/>
        </left>
        <right style="thin">
          <color indexed="64"/>
        </right>
        <top style="thin">
          <color indexed="64"/>
        </top>
        <bottom style="thin">
          <color indexed="64"/>
        </bottom>
      </border>
    </ndxf>
  </rcc>
  <rcc rId="1623" sId="2" odxf="1" dxf="1" numFmtId="19">
    <nc r="H104">
      <v>39052</v>
    </nc>
    <odxf>
      <border outline="0">
        <left/>
        <right/>
        <top/>
        <bottom/>
      </border>
    </odxf>
    <ndxf>
      <border outline="0">
        <left style="thin">
          <color indexed="64"/>
        </left>
        <right style="thin">
          <color indexed="64"/>
        </right>
        <top style="thin">
          <color indexed="64"/>
        </top>
        <bottom style="thin">
          <color indexed="64"/>
        </bottom>
      </border>
    </ndxf>
  </rcc>
  <rcc rId="1624" sId="2" odxf="1" dxf="1">
    <nc r="I104" t="inlineStr">
      <is>
        <t>SI</t>
      </is>
    </nc>
    <odxf>
      <border outline="0">
        <left/>
        <right/>
        <top/>
        <bottom/>
      </border>
    </odxf>
    <ndxf>
      <border outline="0">
        <left style="thin">
          <color indexed="64"/>
        </left>
        <right style="thin">
          <color indexed="64"/>
        </right>
        <top style="thin">
          <color indexed="64"/>
        </top>
        <bottom style="thin">
          <color indexed="64"/>
        </bottom>
      </border>
    </ndxf>
  </rcc>
  <rcc rId="1625" sId="2" odxf="1" dxf="1">
    <nc r="J104" t="inlineStr">
      <is>
        <t>COLEGIO MUSICAL BRITANICO MEN</t>
      </is>
    </nc>
    <odxf>
      <border outline="0">
        <left/>
        <right/>
        <top/>
        <bottom/>
      </border>
    </odxf>
    <ndxf>
      <border outline="0">
        <left style="thin">
          <color indexed="64"/>
        </left>
        <right style="thin">
          <color indexed="64"/>
        </right>
        <top style="thin">
          <color indexed="64"/>
        </top>
        <bottom style="thin">
          <color indexed="64"/>
        </bottom>
      </border>
    </ndxf>
  </rcc>
  <rfmt sheetId="2" sqref="K104" start="0" length="0">
    <dxf>
      <border outline="0">
        <left style="thin">
          <color indexed="64"/>
        </left>
        <right style="thin">
          <color indexed="64"/>
        </right>
        <top style="thin">
          <color indexed="64"/>
        </top>
        <bottom style="thin">
          <color indexed="64"/>
        </bottom>
      </border>
    </dxf>
  </rfmt>
  <rcc rId="1626" sId="2" odxf="1" dxf="1">
    <nc r="L104"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27" sId="2" odxf="1" dxf="1">
    <nc r="M104" t="inlineStr">
      <is>
        <t>SI</t>
      </is>
    </nc>
    <odxf>
      <border outline="0">
        <left/>
        <right/>
        <top/>
        <bottom/>
      </border>
    </odxf>
    <ndxf>
      <border outline="0">
        <left style="thin">
          <color indexed="64"/>
        </left>
        <right style="thin">
          <color indexed="64"/>
        </right>
        <top style="thin">
          <color indexed="64"/>
        </top>
        <bottom style="thin">
          <color indexed="64"/>
        </bottom>
      </border>
    </ndxf>
  </rcc>
  <rcc rId="1628" sId="2" odxf="1" dxf="1">
    <nc r="N104" t="inlineStr">
      <is>
        <t>SI</t>
      </is>
    </nc>
    <odxf>
      <border outline="0">
        <left/>
        <right/>
        <top/>
        <bottom/>
      </border>
    </odxf>
    <ndxf>
      <border outline="0">
        <left style="thin">
          <color indexed="64"/>
        </left>
        <right style="thin">
          <color indexed="64"/>
        </right>
        <top style="thin">
          <color indexed="64"/>
        </top>
        <bottom style="thin">
          <color indexed="64"/>
        </bottom>
      </border>
    </ndxf>
  </rcc>
  <rcc rId="1629" sId="2" odxf="1" dxf="1">
    <nc r="O104"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04" start="0" length="0">
    <dxf>
      <border outline="0">
        <left style="thin">
          <color indexed="64"/>
        </left>
        <right style="thin">
          <color indexed="64"/>
        </right>
        <top style="thin">
          <color indexed="64"/>
        </top>
        <bottom style="thin">
          <color indexed="64"/>
        </bottom>
      </border>
    </dxf>
  </rfmt>
  <rcc rId="1630" sId="2">
    <nc r="K103" t="inlineStr">
      <is>
        <t>11/01/2011   26/03/2011</t>
      </is>
    </nc>
  </rcc>
  <rcc rId="1631" sId="2">
    <nc r="K104" t="inlineStr">
      <is>
        <t>16/05/2011   17/09/2011</t>
      </is>
    </nc>
  </rcc>
  <rrc rId="1632" sId="2" ref="A105:XFD105"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633" sId="2" odxf="1" dxf="1">
    <nc r="B105"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634" sId="2" odxf="1" dxf="1">
    <nc r="C105">
      <f>(576+80)/200</f>
    </nc>
    <odxf>
      <border outline="0">
        <left/>
        <right/>
        <top/>
        <bottom/>
      </border>
    </odxf>
    <ndxf>
      <border outline="0">
        <left style="thin">
          <color indexed="64"/>
        </left>
        <right style="thin">
          <color indexed="64"/>
        </right>
        <top style="thin">
          <color indexed="64"/>
        </top>
        <bottom style="thin">
          <color indexed="64"/>
        </bottom>
      </border>
    </ndxf>
  </rcc>
  <rcc rId="1635" sId="2" odxf="1" dxf="1">
    <nc r="D105" t="inlineStr">
      <is>
        <t>CORINA FERNANDA PEREZ JARRIN</t>
      </is>
    </nc>
    <odxf>
      <border outline="0">
        <left/>
        <right/>
        <top/>
        <bottom/>
      </border>
    </odxf>
    <ndxf>
      <border outline="0">
        <left style="thin">
          <color indexed="64"/>
        </left>
        <right style="thin">
          <color indexed="64"/>
        </right>
        <top style="thin">
          <color indexed="64"/>
        </top>
        <bottom style="thin">
          <color indexed="64"/>
        </bottom>
      </border>
    </ndxf>
  </rcc>
  <rcc rId="1636" sId="2" odxf="1" dxf="1">
    <nc r="E105">
      <v>27089788</v>
    </nc>
    <odxf>
      <border outline="0">
        <left/>
        <right/>
        <top/>
        <bottom/>
      </border>
    </odxf>
    <ndxf>
      <border outline="0">
        <left style="thin">
          <color indexed="64"/>
        </left>
        <right style="thin">
          <color indexed="64"/>
        </right>
        <top style="thin">
          <color indexed="64"/>
        </top>
        <bottom style="thin">
          <color indexed="64"/>
        </bottom>
      </border>
    </ndxf>
  </rcc>
  <rcc rId="1637" sId="2" odxf="1" dxf="1">
    <nc r="F105"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38" sId="2" odxf="1" dxf="1">
    <nc r="G105" t="inlineStr">
      <is>
        <t>UNIVERSIDAD COOPERATIVA DE COLOMBIA</t>
      </is>
    </nc>
    <odxf>
      <border outline="0">
        <left/>
        <right/>
        <top/>
        <bottom/>
      </border>
    </odxf>
    <ndxf>
      <border outline="0">
        <left style="thin">
          <color indexed="64"/>
        </left>
        <right style="thin">
          <color indexed="64"/>
        </right>
        <top style="thin">
          <color indexed="64"/>
        </top>
        <bottom style="thin">
          <color indexed="64"/>
        </bottom>
      </border>
    </ndxf>
  </rcc>
  <rcc rId="1639" sId="2" odxf="1" dxf="1" numFmtId="19">
    <nc r="H105">
      <v>39052</v>
    </nc>
    <odxf>
      <border outline="0">
        <left/>
        <right/>
        <top/>
        <bottom/>
      </border>
    </odxf>
    <ndxf>
      <border outline="0">
        <left style="thin">
          <color indexed="64"/>
        </left>
        <right style="thin">
          <color indexed="64"/>
        </right>
        <top style="thin">
          <color indexed="64"/>
        </top>
        <bottom style="thin">
          <color indexed="64"/>
        </bottom>
      </border>
    </ndxf>
  </rcc>
  <rcc rId="1640" sId="2" odxf="1" dxf="1">
    <nc r="I105" t="inlineStr">
      <is>
        <t>SI</t>
      </is>
    </nc>
    <odxf>
      <border outline="0">
        <left/>
        <right/>
        <top/>
        <bottom/>
      </border>
    </odxf>
    <ndxf>
      <border outline="0">
        <left style="thin">
          <color indexed="64"/>
        </left>
        <right style="thin">
          <color indexed="64"/>
        </right>
        <top style="thin">
          <color indexed="64"/>
        </top>
        <bottom style="thin">
          <color indexed="64"/>
        </bottom>
      </border>
    </ndxf>
  </rcc>
  <rcc rId="1641" sId="2" odxf="1" dxf="1">
    <nc r="J105" t="inlineStr">
      <is>
        <t>COLEGIO MUSICAL BRITANICO MEN</t>
      </is>
    </nc>
    <odxf>
      <border outline="0">
        <left/>
        <right/>
        <top/>
        <bottom/>
      </border>
    </odxf>
    <ndxf>
      <border outline="0">
        <left style="thin">
          <color indexed="64"/>
        </left>
        <right style="thin">
          <color indexed="64"/>
        </right>
        <top style="thin">
          <color indexed="64"/>
        </top>
        <bottom style="thin">
          <color indexed="64"/>
        </bottom>
      </border>
    </ndxf>
  </rcc>
  <rfmt sheetId="2" sqref="K105" start="0" length="0">
    <dxf>
      <border outline="0">
        <left style="thin">
          <color indexed="64"/>
        </left>
        <right style="thin">
          <color indexed="64"/>
        </right>
        <top style="thin">
          <color indexed="64"/>
        </top>
        <bottom style="thin">
          <color indexed="64"/>
        </bottom>
      </border>
    </dxf>
  </rfmt>
  <rcc rId="1642" sId="2" odxf="1" dxf="1">
    <nc r="L105"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43" sId="2" odxf="1" dxf="1">
    <nc r="M105" t="inlineStr">
      <is>
        <t>SI</t>
      </is>
    </nc>
    <odxf>
      <border outline="0">
        <left/>
        <right/>
        <top/>
        <bottom/>
      </border>
    </odxf>
    <ndxf>
      <border outline="0">
        <left style="thin">
          <color indexed="64"/>
        </left>
        <right style="thin">
          <color indexed="64"/>
        </right>
        <top style="thin">
          <color indexed="64"/>
        </top>
        <bottom style="thin">
          <color indexed="64"/>
        </bottom>
      </border>
    </ndxf>
  </rcc>
  <rcc rId="1644" sId="2" odxf="1" dxf="1">
    <nc r="N105" t="inlineStr">
      <is>
        <t>SI</t>
      </is>
    </nc>
    <odxf>
      <border outline="0">
        <left/>
        <right/>
        <top/>
        <bottom/>
      </border>
    </odxf>
    <ndxf>
      <border outline="0">
        <left style="thin">
          <color indexed="64"/>
        </left>
        <right style="thin">
          <color indexed="64"/>
        </right>
        <top style="thin">
          <color indexed="64"/>
        </top>
        <bottom style="thin">
          <color indexed="64"/>
        </bottom>
      </border>
    </ndxf>
  </rcc>
  <rcc rId="1645" sId="2" odxf="1" dxf="1">
    <nc r="O105"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05" start="0" length="0">
    <dxf>
      <border outline="0">
        <left style="thin">
          <color indexed="64"/>
        </left>
        <right style="thin">
          <color indexed="64"/>
        </right>
        <top style="thin">
          <color indexed="64"/>
        </top>
        <bottom style="thin">
          <color indexed="64"/>
        </bottom>
      </border>
    </dxf>
  </rfmt>
  <rrc rId="1646" sId="2" ref="A106:XFD106"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647" sId="2" odxf="1" dxf="1">
    <nc r="B106"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648" sId="2" odxf="1" dxf="1">
    <nc r="C106">
      <f>(576+80)/200</f>
    </nc>
    <odxf>
      <border outline="0">
        <left/>
        <right/>
        <top/>
        <bottom/>
      </border>
    </odxf>
    <ndxf>
      <border outline="0">
        <left style="thin">
          <color indexed="64"/>
        </left>
        <right style="thin">
          <color indexed="64"/>
        </right>
        <top style="thin">
          <color indexed="64"/>
        </top>
        <bottom style="thin">
          <color indexed="64"/>
        </bottom>
      </border>
    </ndxf>
  </rcc>
  <rcc rId="1649" sId="2" odxf="1" dxf="1">
    <nc r="D106" t="inlineStr">
      <is>
        <t>CORINA FERNANDA PEREZ JARRIN</t>
      </is>
    </nc>
    <odxf>
      <border outline="0">
        <left/>
        <right/>
        <top/>
        <bottom/>
      </border>
    </odxf>
    <ndxf>
      <border outline="0">
        <left style="thin">
          <color indexed="64"/>
        </left>
        <right style="thin">
          <color indexed="64"/>
        </right>
        <top style="thin">
          <color indexed="64"/>
        </top>
        <bottom style="thin">
          <color indexed="64"/>
        </bottom>
      </border>
    </ndxf>
  </rcc>
  <rcc rId="1650" sId="2" odxf="1" dxf="1">
    <nc r="E106">
      <v>27089788</v>
    </nc>
    <odxf>
      <border outline="0">
        <left/>
        <right/>
        <top/>
        <bottom/>
      </border>
    </odxf>
    <ndxf>
      <border outline="0">
        <left style="thin">
          <color indexed="64"/>
        </left>
        <right style="thin">
          <color indexed="64"/>
        </right>
        <top style="thin">
          <color indexed="64"/>
        </top>
        <bottom style="thin">
          <color indexed="64"/>
        </bottom>
      </border>
    </ndxf>
  </rcc>
  <rcc rId="1651" sId="2" odxf="1" dxf="1">
    <nc r="F106"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52" sId="2" odxf="1" dxf="1">
    <nc r="G106" t="inlineStr">
      <is>
        <t>UNIVERSIDAD COOPERATIVA DE COLOMBIA</t>
      </is>
    </nc>
    <odxf>
      <border outline="0">
        <left/>
        <right/>
        <top/>
        <bottom/>
      </border>
    </odxf>
    <ndxf>
      <border outline="0">
        <left style="thin">
          <color indexed="64"/>
        </left>
        <right style="thin">
          <color indexed="64"/>
        </right>
        <top style="thin">
          <color indexed="64"/>
        </top>
        <bottom style="thin">
          <color indexed="64"/>
        </bottom>
      </border>
    </ndxf>
  </rcc>
  <rcc rId="1653" sId="2" odxf="1" dxf="1" numFmtId="19">
    <nc r="H106">
      <v>39052</v>
    </nc>
    <odxf>
      <border outline="0">
        <left/>
        <right/>
        <top/>
        <bottom/>
      </border>
    </odxf>
    <ndxf>
      <border outline="0">
        <left style="thin">
          <color indexed="64"/>
        </left>
        <right style="thin">
          <color indexed="64"/>
        </right>
        <top style="thin">
          <color indexed="64"/>
        </top>
        <bottom style="thin">
          <color indexed="64"/>
        </bottom>
      </border>
    </ndxf>
  </rcc>
  <rcc rId="1654" sId="2" odxf="1" dxf="1">
    <nc r="I106" t="inlineStr">
      <is>
        <t>SI</t>
      </is>
    </nc>
    <odxf>
      <border outline="0">
        <left/>
        <right/>
        <top/>
        <bottom/>
      </border>
    </odxf>
    <ndxf>
      <border outline="0">
        <left style="thin">
          <color indexed="64"/>
        </left>
        <right style="thin">
          <color indexed="64"/>
        </right>
        <top style="thin">
          <color indexed="64"/>
        </top>
        <bottom style="thin">
          <color indexed="64"/>
        </bottom>
      </border>
    </ndxf>
  </rcc>
  <rcc rId="1655" sId="2" odxf="1" dxf="1">
    <nc r="J106" t="inlineStr">
      <is>
        <t>COLEGIO MUSICAL BRITANICO MEN</t>
      </is>
    </nc>
    <odxf>
      <border outline="0">
        <left/>
        <right/>
        <top/>
        <bottom/>
      </border>
    </odxf>
    <ndxf>
      <border outline="0">
        <left style="thin">
          <color indexed="64"/>
        </left>
        <right style="thin">
          <color indexed="64"/>
        </right>
        <top style="thin">
          <color indexed="64"/>
        </top>
        <bottom style="thin">
          <color indexed="64"/>
        </bottom>
      </border>
    </ndxf>
  </rcc>
  <rfmt sheetId="2" sqref="K106" start="0" length="0">
    <dxf>
      <border outline="0">
        <left style="thin">
          <color indexed="64"/>
        </left>
        <right style="thin">
          <color indexed="64"/>
        </right>
        <top style="thin">
          <color indexed="64"/>
        </top>
        <bottom style="thin">
          <color indexed="64"/>
        </bottom>
      </border>
    </dxf>
  </rfmt>
  <rcc rId="1656" sId="2" odxf="1" dxf="1">
    <nc r="L106"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57" sId="2" odxf="1" dxf="1">
    <nc r="M106" t="inlineStr">
      <is>
        <t>SI</t>
      </is>
    </nc>
    <odxf>
      <border outline="0">
        <left/>
        <right/>
        <top/>
        <bottom/>
      </border>
    </odxf>
    <ndxf>
      <border outline="0">
        <left style="thin">
          <color indexed="64"/>
        </left>
        <right style="thin">
          <color indexed="64"/>
        </right>
        <top style="thin">
          <color indexed="64"/>
        </top>
        <bottom style="thin">
          <color indexed="64"/>
        </bottom>
      </border>
    </ndxf>
  </rcc>
  <rcc rId="1658" sId="2" odxf="1" dxf="1">
    <nc r="N106" t="inlineStr">
      <is>
        <t>SI</t>
      </is>
    </nc>
    <odxf>
      <border outline="0">
        <left/>
        <right/>
        <top/>
        <bottom/>
      </border>
    </odxf>
    <ndxf>
      <border outline="0">
        <left style="thin">
          <color indexed="64"/>
        </left>
        <right style="thin">
          <color indexed="64"/>
        </right>
        <top style="thin">
          <color indexed="64"/>
        </top>
        <bottom style="thin">
          <color indexed="64"/>
        </bottom>
      </border>
    </ndxf>
  </rcc>
  <rcc rId="1659" sId="2" odxf="1" dxf="1">
    <nc r="O106"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06" start="0" length="0">
    <dxf>
      <border outline="0">
        <left style="thin">
          <color indexed="64"/>
        </left>
        <right style="thin">
          <color indexed="64"/>
        </right>
        <top style="thin">
          <color indexed="64"/>
        </top>
        <bottom style="thin">
          <color indexed="64"/>
        </bottom>
      </border>
    </dxf>
  </rfmt>
  <rcc rId="1660" sId="2">
    <nc r="K105" t="inlineStr">
      <is>
        <t>10/10/2011  15/12/2011</t>
      </is>
    </nc>
  </rcc>
  <rcc rId="1661" sId="2">
    <nc r="K106" t="inlineStr">
      <is>
        <t>11/01/2012   01/03/2012</t>
      </is>
    </nc>
  </rcc>
  <rrc rId="1662" sId="2" ref="A107:XFD107"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663" sId="2" odxf="1" dxf="1">
    <nc r="B107"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664" sId="2" odxf="1" dxf="1">
    <nc r="C107">
      <f>(576+80)/200</f>
    </nc>
    <odxf>
      <border outline="0">
        <left/>
        <right/>
        <top/>
        <bottom/>
      </border>
    </odxf>
    <ndxf>
      <border outline="0">
        <left style="thin">
          <color indexed="64"/>
        </left>
        <right style="thin">
          <color indexed="64"/>
        </right>
        <top style="thin">
          <color indexed="64"/>
        </top>
        <bottom style="thin">
          <color indexed="64"/>
        </bottom>
      </border>
    </ndxf>
  </rcc>
  <rcc rId="1665" sId="2" odxf="1" dxf="1">
    <nc r="D107" t="inlineStr">
      <is>
        <t>CORINA FERNANDA PEREZ JARRIN</t>
      </is>
    </nc>
    <odxf>
      <border outline="0">
        <left/>
        <right/>
        <top/>
        <bottom/>
      </border>
    </odxf>
    <ndxf>
      <border outline="0">
        <left style="thin">
          <color indexed="64"/>
        </left>
        <right style="thin">
          <color indexed="64"/>
        </right>
        <top style="thin">
          <color indexed="64"/>
        </top>
        <bottom style="thin">
          <color indexed="64"/>
        </bottom>
      </border>
    </ndxf>
  </rcc>
  <rcc rId="1666" sId="2" odxf="1" dxf="1">
    <nc r="E107">
      <v>27089788</v>
    </nc>
    <odxf>
      <border outline="0">
        <left/>
        <right/>
        <top/>
        <bottom/>
      </border>
    </odxf>
    <ndxf>
      <border outline="0">
        <left style="thin">
          <color indexed="64"/>
        </left>
        <right style="thin">
          <color indexed="64"/>
        </right>
        <top style="thin">
          <color indexed="64"/>
        </top>
        <bottom style="thin">
          <color indexed="64"/>
        </bottom>
      </border>
    </ndxf>
  </rcc>
  <rcc rId="1667" sId="2" odxf="1" dxf="1">
    <nc r="F107"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68" sId="2" odxf="1" dxf="1">
    <nc r="G107" t="inlineStr">
      <is>
        <t>UNIVERSIDAD COOPERATIVA DE COLOMBIA</t>
      </is>
    </nc>
    <odxf>
      <border outline="0">
        <left/>
        <right/>
        <top/>
        <bottom/>
      </border>
    </odxf>
    <ndxf>
      <border outline="0">
        <left style="thin">
          <color indexed="64"/>
        </left>
        <right style="thin">
          <color indexed="64"/>
        </right>
        <top style="thin">
          <color indexed="64"/>
        </top>
        <bottom style="thin">
          <color indexed="64"/>
        </bottom>
      </border>
    </ndxf>
  </rcc>
  <rcc rId="1669" sId="2" odxf="1" dxf="1" numFmtId="19">
    <nc r="H107">
      <v>39052</v>
    </nc>
    <odxf>
      <border outline="0">
        <left/>
        <right/>
        <top/>
        <bottom/>
      </border>
    </odxf>
    <ndxf>
      <border outline="0">
        <left style="thin">
          <color indexed="64"/>
        </left>
        <right style="thin">
          <color indexed="64"/>
        </right>
        <top style="thin">
          <color indexed="64"/>
        </top>
        <bottom style="thin">
          <color indexed="64"/>
        </bottom>
      </border>
    </ndxf>
  </rcc>
  <rcc rId="1670" sId="2" odxf="1" dxf="1">
    <nc r="I107" t="inlineStr">
      <is>
        <t>SI</t>
      </is>
    </nc>
    <odxf>
      <border outline="0">
        <left/>
        <right/>
        <top/>
        <bottom/>
      </border>
    </odxf>
    <ndxf>
      <border outline="0">
        <left style="thin">
          <color indexed="64"/>
        </left>
        <right style="thin">
          <color indexed="64"/>
        </right>
        <top style="thin">
          <color indexed="64"/>
        </top>
        <bottom style="thin">
          <color indexed="64"/>
        </bottom>
      </border>
    </ndxf>
  </rcc>
  <rcc rId="1671" sId="2" odxf="1" dxf="1">
    <nc r="J107" t="inlineStr">
      <is>
        <t>COLEGIO MUSICAL BRITANICO MEN</t>
      </is>
    </nc>
    <odxf>
      <border outline="0">
        <left/>
        <right/>
        <top/>
        <bottom/>
      </border>
    </odxf>
    <ndxf>
      <border outline="0">
        <left style="thin">
          <color indexed="64"/>
        </left>
        <right style="thin">
          <color indexed="64"/>
        </right>
        <top style="thin">
          <color indexed="64"/>
        </top>
        <bottom style="thin">
          <color indexed="64"/>
        </bottom>
      </border>
    </ndxf>
  </rcc>
  <rfmt sheetId="2" sqref="K107" start="0" length="0">
    <dxf>
      <border outline="0">
        <left style="thin">
          <color indexed="64"/>
        </left>
        <right style="thin">
          <color indexed="64"/>
        </right>
        <top style="thin">
          <color indexed="64"/>
        </top>
        <bottom style="thin">
          <color indexed="64"/>
        </bottom>
      </border>
    </dxf>
  </rfmt>
  <rcc rId="1672" sId="2" odxf="1" dxf="1">
    <nc r="L107"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73" sId="2" odxf="1" dxf="1">
    <nc r="M107" t="inlineStr">
      <is>
        <t>SI</t>
      </is>
    </nc>
    <odxf>
      <border outline="0">
        <left/>
        <right/>
        <top/>
        <bottom/>
      </border>
    </odxf>
    <ndxf>
      <border outline="0">
        <left style="thin">
          <color indexed="64"/>
        </left>
        <right style="thin">
          <color indexed="64"/>
        </right>
        <top style="thin">
          <color indexed="64"/>
        </top>
        <bottom style="thin">
          <color indexed="64"/>
        </bottom>
      </border>
    </ndxf>
  </rcc>
  <rcc rId="1674" sId="2" odxf="1" dxf="1">
    <nc r="N107" t="inlineStr">
      <is>
        <t>SI</t>
      </is>
    </nc>
    <odxf>
      <border outline="0">
        <left/>
        <right/>
        <top/>
        <bottom/>
      </border>
    </odxf>
    <ndxf>
      <border outline="0">
        <left style="thin">
          <color indexed="64"/>
        </left>
        <right style="thin">
          <color indexed="64"/>
        </right>
        <top style="thin">
          <color indexed="64"/>
        </top>
        <bottom style="thin">
          <color indexed="64"/>
        </bottom>
      </border>
    </ndxf>
  </rcc>
  <rcc rId="1675" sId="2" odxf="1" dxf="1">
    <nc r="O107"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07" start="0" length="0">
    <dxf>
      <border outline="0">
        <left style="thin">
          <color indexed="64"/>
        </left>
        <right style="thin">
          <color indexed="64"/>
        </right>
        <top style="thin">
          <color indexed="64"/>
        </top>
        <bottom style="thin">
          <color indexed="64"/>
        </bottom>
      </border>
    </dxf>
  </rfmt>
  <rrc rId="1676" sId="2" ref="A108:XFD108"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677" sId="2" odxf="1" dxf="1">
    <nc r="B108"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678" sId="2" odxf="1" dxf="1">
    <nc r="C108">
      <f>(576+80)/200</f>
    </nc>
    <odxf>
      <border outline="0">
        <left/>
        <right/>
        <top/>
        <bottom/>
      </border>
    </odxf>
    <ndxf>
      <border outline="0">
        <left style="thin">
          <color indexed="64"/>
        </left>
        <right style="thin">
          <color indexed="64"/>
        </right>
        <top style="thin">
          <color indexed="64"/>
        </top>
        <bottom style="thin">
          <color indexed="64"/>
        </bottom>
      </border>
    </ndxf>
  </rcc>
  <rcc rId="1679" sId="2" odxf="1" dxf="1">
    <nc r="D108" t="inlineStr">
      <is>
        <t>CORINA FERNANDA PEREZ JARRIN</t>
      </is>
    </nc>
    <odxf>
      <border outline="0">
        <left/>
        <right/>
        <top/>
        <bottom/>
      </border>
    </odxf>
    <ndxf>
      <border outline="0">
        <left style="thin">
          <color indexed="64"/>
        </left>
        <right style="thin">
          <color indexed="64"/>
        </right>
        <top style="thin">
          <color indexed="64"/>
        </top>
        <bottom style="thin">
          <color indexed="64"/>
        </bottom>
      </border>
    </ndxf>
  </rcc>
  <rcc rId="1680" sId="2" odxf="1" dxf="1">
    <nc r="E108">
      <v>27089788</v>
    </nc>
    <odxf>
      <border outline="0">
        <left/>
        <right/>
        <top/>
        <bottom/>
      </border>
    </odxf>
    <ndxf>
      <border outline="0">
        <left style="thin">
          <color indexed="64"/>
        </left>
        <right style="thin">
          <color indexed="64"/>
        </right>
        <top style="thin">
          <color indexed="64"/>
        </top>
        <bottom style="thin">
          <color indexed="64"/>
        </bottom>
      </border>
    </ndxf>
  </rcc>
  <rcc rId="1681" sId="2" odxf="1" dxf="1">
    <nc r="F108"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82" sId="2" odxf="1" dxf="1">
    <nc r="G108" t="inlineStr">
      <is>
        <t>UNIVERSIDAD COOPERATIVA DE COLOMBIA</t>
      </is>
    </nc>
    <odxf>
      <border outline="0">
        <left/>
        <right/>
        <top/>
        <bottom/>
      </border>
    </odxf>
    <ndxf>
      <border outline="0">
        <left style="thin">
          <color indexed="64"/>
        </left>
        <right style="thin">
          <color indexed="64"/>
        </right>
        <top style="thin">
          <color indexed="64"/>
        </top>
        <bottom style="thin">
          <color indexed="64"/>
        </bottom>
      </border>
    </ndxf>
  </rcc>
  <rcc rId="1683" sId="2" odxf="1" dxf="1" numFmtId="19">
    <nc r="H108">
      <v>39052</v>
    </nc>
    <odxf>
      <border outline="0">
        <left/>
        <right/>
        <top/>
        <bottom/>
      </border>
    </odxf>
    <ndxf>
      <border outline="0">
        <left style="thin">
          <color indexed="64"/>
        </left>
        <right style="thin">
          <color indexed="64"/>
        </right>
        <top style="thin">
          <color indexed="64"/>
        </top>
        <bottom style="thin">
          <color indexed="64"/>
        </bottom>
      </border>
    </ndxf>
  </rcc>
  <rcc rId="1684" sId="2" odxf="1" dxf="1">
    <nc r="I108" t="inlineStr">
      <is>
        <t>SI</t>
      </is>
    </nc>
    <odxf>
      <border outline="0">
        <left/>
        <right/>
        <top/>
        <bottom/>
      </border>
    </odxf>
    <ndxf>
      <border outline="0">
        <left style="thin">
          <color indexed="64"/>
        </left>
        <right style="thin">
          <color indexed="64"/>
        </right>
        <top style="thin">
          <color indexed="64"/>
        </top>
        <bottom style="thin">
          <color indexed="64"/>
        </bottom>
      </border>
    </ndxf>
  </rcc>
  <rcc rId="1685" sId="2" odxf="1" dxf="1">
    <nc r="J108" t="inlineStr">
      <is>
        <t>COLEGIO MUSICAL BRITANICO MEN</t>
      </is>
    </nc>
    <odxf>
      <border outline="0">
        <left/>
        <right/>
        <top/>
        <bottom/>
      </border>
    </odxf>
    <ndxf>
      <border outline="0">
        <left style="thin">
          <color indexed="64"/>
        </left>
        <right style="thin">
          <color indexed="64"/>
        </right>
        <top style="thin">
          <color indexed="64"/>
        </top>
        <bottom style="thin">
          <color indexed="64"/>
        </bottom>
      </border>
    </ndxf>
  </rcc>
  <rfmt sheetId="2" sqref="K108" start="0" length="0">
    <dxf>
      <border outline="0">
        <left style="thin">
          <color indexed="64"/>
        </left>
        <right style="thin">
          <color indexed="64"/>
        </right>
        <top style="thin">
          <color indexed="64"/>
        </top>
        <bottom style="thin">
          <color indexed="64"/>
        </bottom>
      </border>
    </dxf>
  </rfmt>
  <rcc rId="1686" sId="2" odxf="1" dxf="1">
    <nc r="L108"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87" sId="2" odxf="1" dxf="1">
    <nc r="M108" t="inlineStr">
      <is>
        <t>SI</t>
      </is>
    </nc>
    <odxf>
      <border outline="0">
        <left/>
        <right/>
        <top/>
        <bottom/>
      </border>
    </odxf>
    <ndxf>
      <border outline="0">
        <left style="thin">
          <color indexed="64"/>
        </left>
        <right style="thin">
          <color indexed="64"/>
        </right>
        <top style="thin">
          <color indexed="64"/>
        </top>
        <bottom style="thin">
          <color indexed="64"/>
        </bottom>
      </border>
    </ndxf>
  </rcc>
  <rcc rId="1688" sId="2" odxf="1" dxf="1">
    <nc r="N108" t="inlineStr">
      <is>
        <t>SI</t>
      </is>
    </nc>
    <odxf>
      <border outline="0">
        <left/>
        <right/>
        <top/>
        <bottom/>
      </border>
    </odxf>
    <ndxf>
      <border outline="0">
        <left style="thin">
          <color indexed="64"/>
        </left>
        <right style="thin">
          <color indexed="64"/>
        </right>
        <top style="thin">
          <color indexed="64"/>
        </top>
        <bottom style="thin">
          <color indexed="64"/>
        </bottom>
      </border>
    </ndxf>
  </rcc>
  <rcc rId="1689" sId="2" odxf="1" dxf="1">
    <nc r="O108"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08" start="0" length="0">
    <dxf>
      <border outline="0">
        <left style="thin">
          <color indexed="64"/>
        </left>
        <right style="thin">
          <color indexed="64"/>
        </right>
        <top style="thin">
          <color indexed="64"/>
        </top>
        <bottom style="thin">
          <color indexed="64"/>
        </bottom>
      </border>
    </dxf>
  </rfmt>
  <rrc rId="1690" sId="2" ref="A109:XFD109"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691" sId="2" odxf="1" dxf="1">
    <nc r="B109"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692" sId="2" odxf="1" dxf="1">
    <nc r="C109">
      <f>(576+80)/200</f>
    </nc>
    <odxf>
      <border outline="0">
        <left/>
        <right/>
        <top/>
        <bottom/>
      </border>
    </odxf>
    <ndxf>
      <border outline="0">
        <left style="thin">
          <color indexed="64"/>
        </left>
        <right style="thin">
          <color indexed="64"/>
        </right>
        <top style="thin">
          <color indexed="64"/>
        </top>
        <bottom style="thin">
          <color indexed="64"/>
        </bottom>
      </border>
    </ndxf>
  </rcc>
  <rcc rId="1693" sId="2" odxf="1" dxf="1">
    <nc r="D109" t="inlineStr">
      <is>
        <t>CORINA FERNANDA PEREZ JARRIN</t>
      </is>
    </nc>
    <odxf>
      <border outline="0">
        <left/>
        <right/>
        <top/>
        <bottom/>
      </border>
    </odxf>
    <ndxf>
      <border outline="0">
        <left style="thin">
          <color indexed="64"/>
        </left>
        <right style="thin">
          <color indexed="64"/>
        </right>
        <top style="thin">
          <color indexed="64"/>
        </top>
        <bottom style="thin">
          <color indexed="64"/>
        </bottom>
      </border>
    </ndxf>
  </rcc>
  <rcc rId="1694" sId="2" odxf="1" dxf="1">
    <nc r="E109">
      <v>27089788</v>
    </nc>
    <odxf>
      <border outline="0">
        <left/>
        <right/>
        <top/>
        <bottom/>
      </border>
    </odxf>
    <ndxf>
      <border outline="0">
        <left style="thin">
          <color indexed="64"/>
        </left>
        <right style="thin">
          <color indexed="64"/>
        </right>
        <top style="thin">
          <color indexed="64"/>
        </top>
        <bottom style="thin">
          <color indexed="64"/>
        </bottom>
      </border>
    </ndxf>
  </rcc>
  <rcc rId="1695" sId="2" odxf="1" dxf="1">
    <nc r="F109"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696" sId="2" odxf="1" dxf="1">
    <nc r="G109" t="inlineStr">
      <is>
        <t>UNIVERSIDAD COOPERATIVA DE COLOMBIA</t>
      </is>
    </nc>
    <odxf>
      <border outline="0">
        <left/>
        <right/>
        <top/>
        <bottom/>
      </border>
    </odxf>
    <ndxf>
      <border outline="0">
        <left style="thin">
          <color indexed="64"/>
        </left>
        <right style="thin">
          <color indexed="64"/>
        </right>
        <top style="thin">
          <color indexed="64"/>
        </top>
        <bottom style="thin">
          <color indexed="64"/>
        </bottom>
      </border>
    </ndxf>
  </rcc>
  <rcc rId="1697" sId="2" odxf="1" dxf="1" numFmtId="19">
    <nc r="H109">
      <v>39052</v>
    </nc>
    <odxf>
      <border outline="0">
        <left/>
        <right/>
        <top/>
        <bottom/>
      </border>
    </odxf>
    <ndxf>
      <border outline="0">
        <left style="thin">
          <color indexed="64"/>
        </left>
        <right style="thin">
          <color indexed="64"/>
        </right>
        <top style="thin">
          <color indexed="64"/>
        </top>
        <bottom style="thin">
          <color indexed="64"/>
        </bottom>
      </border>
    </ndxf>
  </rcc>
  <rcc rId="1698" sId="2" odxf="1" dxf="1">
    <nc r="I109" t="inlineStr">
      <is>
        <t>SI</t>
      </is>
    </nc>
    <odxf>
      <border outline="0">
        <left/>
        <right/>
        <top/>
        <bottom/>
      </border>
    </odxf>
    <ndxf>
      <border outline="0">
        <left style="thin">
          <color indexed="64"/>
        </left>
        <right style="thin">
          <color indexed="64"/>
        </right>
        <top style="thin">
          <color indexed="64"/>
        </top>
        <bottom style="thin">
          <color indexed="64"/>
        </bottom>
      </border>
    </ndxf>
  </rcc>
  <rcc rId="1699" sId="2" odxf="1" dxf="1">
    <nc r="J109" t="inlineStr">
      <is>
        <t>COLEGIO MUSICAL BRITANICO MEN</t>
      </is>
    </nc>
    <odxf>
      <border outline="0">
        <left/>
        <right/>
        <top/>
        <bottom/>
      </border>
    </odxf>
    <ndxf>
      <border outline="0">
        <left style="thin">
          <color indexed="64"/>
        </left>
        <right style="thin">
          <color indexed="64"/>
        </right>
        <top style="thin">
          <color indexed="64"/>
        </top>
        <bottom style="thin">
          <color indexed="64"/>
        </bottom>
      </border>
    </ndxf>
  </rcc>
  <rfmt sheetId="2" sqref="K109" start="0" length="0">
    <dxf>
      <border outline="0">
        <left style="thin">
          <color indexed="64"/>
        </left>
        <right style="thin">
          <color indexed="64"/>
        </right>
        <top style="thin">
          <color indexed="64"/>
        </top>
        <bottom style="thin">
          <color indexed="64"/>
        </bottom>
      </border>
    </dxf>
  </rfmt>
  <rcc rId="1700" sId="2" odxf="1" dxf="1">
    <nc r="L109"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701" sId="2" odxf="1" dxf="1">
    <nc r="M109" t="inlineStr">
      <is>
        <t>SI</t>
      </is>
    </nc>
    <odxf>
      <border outline="0">
        <left/>
        <right/>
        <top/>
        <bottom/>
      </border>
    </odxf>
    <ndxf>
      <border outline="0">
        <left style="thin">
          <color indexed="64"/>
        </left>
        <right style="thin">
          <color indexed="64"/>
        </right>
        <top style="thin">
          <color indexed="64"/>
        </top>
        <bottom style="thin">
          <color indexed="64"/>
        </bottom>
      </border>
    </ndxf>
  </rcc>
  <rcc rId="1702" sId="2" odxf="1" dxf="1">
    <nc r="N109" t="inlineStr">
      <is>
        <t>SI</t>
      </is>
    </nc>
    <odxf>
      <border outline="0">
        <left/>
        <right/>
        <top/>
        <bottom/>
      </border>
    </odxf>
    <ndxf>
      <border outline="0">
        <left style="thin">
          <color indexed="64"/>
        </left>
        <right style="thin">
          <color indexed="64"/>
        </right>
        <top style="thin">
          <color indexed="64"/>
        </top>
        <bottom style="thin">
          <color indexed="64"/>
        </bottom>
      </border>
    </ndxf>
  </rcc>
  <rcc rId="1703" sId="2" odxf="1" dxf="1">
    <nc r="O109"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09" start="0" length="0">
    <dxf>
      <border outline="0">
        <left style="thin">
          <color indexed="64"/>
        </left>
        <right style="thin">
          <color indexed="64"/>
        </right>
        <top style="thin">
          <color indexed="64"/>
        </top>
        <bottom style="thin">
          <color indexed="64"/>
        </bottom>
      </border>
    </dxf>
  </rfmt>
  <rcc rId="1704" sId="2">
    <nc r="K107" t="inlineStr">
      <is>
        <t>15/05/2012  30/09/2012</t>
      </is>
    </nc>
  </rcc>
  <rcc rId="1705" sId="2">
    <nc r="K108" t="inlineStr">
      <is>
        <t>21/11/2012 15/12/2012</t>
      </is>
    </nc>
  </rcc>
  <rcc rId="1706" sId="2">
    <nc r="K109" t="inlineStr">
      <is>
        <t>03/04/2013  15/12/2014</t>
      </is>
    </nc>
  </rcc>
  <rrc rId="1707" sId="2" ref="A110:XFD110"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708" sId="2" odxf="1" dxf="1">
    <nc r="B110"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709" sId="2" odxf="1" dxf="1">
    <nc r="C110">
      <f>(576+80)/200</f>
    </nc>
    <odxf>
      <border outline="0">
        <left/>
        <right/>
        <top/>
        <bottom/>
      </border>
    </odxf>
    <ndxf>
      <border outline="0">
        <left style="thin">
          <color indexed="64"/>
        </left>
        <right style="thin">
          <color indexed="64"/>
        </right>
        <top style="thin">
          <color indexed="64"/>
        </top>
        <bottom style="thin">
          <color indexed="64"/>
        </bottom>
      </border>
    </ndxf>
  </rcc>
  <rfmt sheetId="2" sqref="D110" start="0" length="0">
    <dxf>
      <border outline="0">
        <left style="thin">
          <color indexed="64"/>
        </left>
        <right style="thin">
          <color indexed="64"/>
        </right>
        <top style="thin">
          <color indexed="64"/>
        </top>
        <bottom style="thin">
          <color indexed="64"/>
        </bottom>
      </border>
    </dxf>
  </rfmt>
  <rfmt sheetId="2" sqref="E110" start="0" length="0">
    <dxf>
      <border outline="0">
        <left style="thin">
          <color indexed="64"/>
        </left>
        <right style="thin">
          <color indexed="64"/>
        </right>
        <top style="thin">
          <color indexed="64"/>
        </top>
        <bottom style="thin">
          <color indexed="64"/>
        </bottom>
      </border>
    </dxf>
  </rfmt>
  <rfmt sheetId="2" sqref="F110" start="0" length="0">
    <dxf>
      <border outline="0">
        <left style="thin">
          <color indexed="64"/>
        </left>
        <right style="thin">
          <color indexed="64"/>
        </right>
        <top style="thin">
          <color indexed="64"/>
        </top>
        <bottom style="thin">
          <color indexed="64"/>
        </bottom>
      </border>
    </dxf>
  </rfmt>
  <rfmt sheetId="2" sqref="G110" start="0" length="0">
    <dxf>
      <border outline="0">
        <left style="thin">
          <color indexed="64"/>
        </left>
        <right style="thin">
          <color indexed="64"/>
        </right>
        <top style="thin">
          <color indexed="64"/>
        </top>
        <bottom style="thin">
          <color indexed="64"/>
        </bottom>
      </border>
    </dxf>
  </rfmt>
  <rfmt sheetId="2" sqref="H110" start="0" length="0">
    <dxf>
      <border outline="0">
        <left style="thin">
          <color indexed="64"/>
        </left>
        <right style="thin">
          <color indexed="64"/>
        </right>
        <top style="thin">
          <color indexed="64"/>
        </top>
        <bottom style="thin">
          <color indexed="64"/>
        </bottom>
      </border>
    </dxf>
  </rfmt>
  <rcc rId="1710" sId="2" odxf="1" dxf="1">
    <nc r="I110" t="inlineStr">
      <is>
        <t>SI</t>
      </is>
    </nc>
    <odxf>
      <border outline="0">
        <left/>
        <right/>
        <top/>
        <bottom/>
      </border>
    </odxf>
    <ndxf>
      <border outline="0">
        <left style="thin">
          <color indexed="64"/>
        </left>
        <right style="thin">
          <color indexed="64"/>
        </right>
        <top style="thin">
          <color indexed="64"/>
        </top>
        <bottom style="thin">
          <color indexed="64"/>
        </bottom>
      </border>
    </ndxf>
  </rcc>
  <rcc rId="1711" sId="2" odxf="1" dxf="1">
    <nc r="J110" t="inlineStr">
      <is>
        <t>COLEGIO MUSICAL BRITANICO MEN</t>
      </is>
    </nc>
    <odxf>
      <border outline="0">
        <left/>
        <right/>
        <top/>
        <bottom/>
      </border>
    </odxf>
    <ndxf>
      <border outline="0">
        <left style="thin">
          <color indexed="64"/>
        </left>
        <right style="thin">
          <color indexed="64"/>
        </right>
        <top style="thin">
          <color indexed="64"/>
        </top>
        <bottom style="thin">
          <color indexed="64"/>
        </bottom>
      </border>
    </ndxf>
  </rcc>
  <rfmt sheetId="2" sqref="K110" start="0" length="0">
    <dxf>
      <border outline="0">
        <left style="thin">
          <color indexed="64"/>
        </left>
        <right style="thin">
          <color indexed="64"/>
        </right>
        <top style="thin">
          <color indexed="64"/>
        </top>
        <bottom style="thin">
          <color indexed="64"/>
        </bottom>
      </border>
    </dxf>
  </rfmt>
  <rcc rId="1712" sId="2" odxf="1" dxf="1">
    <nc r="L110"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1713" sId="2" odxf="1" dxf="1">
    <nc r="M110" t="inlineStr">
      <is>
        <t>SI</t>
      </is>
    </nc>
    <odxf>
      <border outline="0">
        <left/>
        <right/>
        <top/>
        <bottom/>
      </border>
    </odxf>
    <ndxf>
      <border outline="0">
        <left style="thin">
          <color indexed="64"/>
        </left>
        <right style="thin">
          <color indexed="64"/>
        </right>
        <top style="thin">
          <color indexed="64"/>
        </top>
        <bottom style="thin">
          <color indexed="64"/>
        </bottom>
      </border>
    </ndxf>
  </rcc>
  <rcc rId="1714" sId="2" odxf="1" dxf="1">
    <nc r="N110" t="inlineStr">
      <is>
        <t>SI</t>
      </is>
    </nc>
    <odxf>
      <border outline="0">
        <left/>
        <right/>
        <top/>
        <bottom/>
      </border>
    </odxf>
    <ndxf>
      <border outline="0">
        <left style="thin">
          <color indexed="64"/>
        </left>
        <right style="thin">
          <color indexed="64"/>
        </right>
        <top style="thin">
          <color indexed="64"/>
        </top>
        <bottom style="thin">
          <color indexed="64"/>
        </bottom>
      </border>
    </ndxf>
  </rcc>
  <rcc rId="1715" sId="2" odxf="1" dxf="1">
    <nc r="O110"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10" start="0" length="0">
    <dxf>
      <border outline="0">
        <left style="thin">
          <color indexed="64"/>
        </left>
        <right style="thin">
          <color indexed="64"/>
        </right>
        <top style="thin">
          <color indexed="64"/>
        </top>
        <bottom style="thin">
          <color indexed="64"/>
        </bottom>
      </border>
    </dxf>
  </rfmt>
  <rcc rId="1716" sId="2">
    <nc r="D110" t="inlineStr">
      <is>
        <t>MONICA TATIANA BRAVO HURTADO</t>
      </is>
    </nc>
  </rcc>
  <rcc rId="1717" sId="2">
    <nc r="E110">
      <v>36750643</v>
    </nc>
  </rcc>
  <rcc rId="1718" sId="2">
    <nc r="F110" t="inlineStr">
      <is>
        <t>PSICOLOGA SOCIAL COMUNITARIO</t>
      </is>
    </nc>
  </rcc>
  <rcc rId="1719" sId="2">
    <nc r="G110" t="inlineStr">
      <is>
        <t>UNIVERSIDAD NACIONAL ABIERTA Y A DISTANCIA</t>
      </is>
    </nc>
  </rcc>
  <rcc rId="1720" sId="2" numFmtId="19">
    <nc r="H110">
      <v>37967</v>
    </nc>
  </rcc>
  <rfmt sheetId="2" sqref="Q102" start="0" length="0">
    <dxf>
      <border outline="0">
        <left style="thin">
          <color indexed="64"/>
        </left>
        <right style="thin">
          <color indexed="64"/>
        </right>
        <top style="thin">
          <color indexed="64"/>
        </top>
        <bottom style="thin">
          <color indexed="64"/>
        </bottom>
      </border>
    </dxf>
  </rfmt>
  <rfmt sheetId="2" sqref="Q103" start="0" length="0">
    <dxf>
      <border outline="0">
        <left style="thin">
          <color indexed="64"/>
        </left>
        <right style="thin">
          <color indexed="64"/>
        </right>
        <top style="thin">
          <color indexed="64"/>
        </top>
        <bottom style="thin">
          <color indexed="64"/>
        </bottom>
      </border>
    </dxf>
  </rfmt>
  <rfmt sheetId="2" sqref="Q104" start="0" length="0">
    <dxf>
      <border outline="0">
        <left style="thin">
          <color indexed="64"/>
        </left>
        <right style="thin">
          <color indexed="64"/>
        </right>
        <top style="thin">
          <color indexed="64"/>
        </top>
        <bottom style="thin">
          <color indexed="64"/>
        </bottom>
      </border>
    </dxf>
  </rfmt>
  <rfmt sheetId="2" sqref="Q105" start="0" length="0">
    <dxf>
      <border outline="0">
        <left style="thin">
          <color indexed="64"/>
        </left>
        <right style="thin">
          <color indexed="64"/>
        </right>
        <top style="thin">
          <color indexed="64"/>
        </top>
        <bottom style="thin">
          <color indexed="64"/>
        </bottom>
      </border>
    </dxf>
  </rfmt>
  <rfmt sheetId="2" sqref="Q106" start="0" length="0">
    <dxf>
      <border outline="0">
        <left style="thin">
          <color indexed="64"/>
        </left>
        <right style="thin">
          <color indexed="64"/>
        </right>
        <top style="thin">
          <color indexed="64"/>
        </top>
        <bottom style="thin">
          <color indexed="64"/>
        </bottom>
      </border>
    </dxf>
  </rfmt>
  <rfmt sheetId="2" sqref="Q107" start="0" length="0">
    <dxf>
      <border outline="0">
        <left style="thin">
          <color indexed="64"/>
        </left>
        <right style="thin">
          <color indexed="64"/>
        </right>
        <top style="thin">
          <color indexed="64"/>
        </top>
        <bottom style="thin">
          <color indexed="64"/>
        </bottom>
      </border>
    </dxf>
  </rfmt>
  <rfmt sheetId="2" sqref="Q108" start="0" length="0">
    <dxf>
      <border outline="0">
        <left style="thin">
          <color indexed="64"/>
        </left>
        <right style="thin">
          <color indexed="64"/>
        </right>
        <top style="thin">
          <color indexed="64"/>
        </top>
        <bottom style="thin">
          <color indexed="64"/>
        </bottom>
      </border>
    </dxf>
  </rfmt>
  <rfmt sheetId="2" sqref="Q109" start="0" length="0">
    <dxf>
      <border outline="0">
        <left style="thin">
          <color indexed="64"/>
        </left>
        <right style="thin">
          <color indexed="64"/>
        </right>
        <top style="thin">
          <color indexed="64"/>
        </top>
        <bottom style="thin">
          <color indexed="64"/>
        </bottom>
      </border>
    </dxf>
  </rfmt>
  <rfmt sheetId="2" sqref="Q110" start="0" length="0">
    <dxf>
      <border outline="0">
        <left style="thin">
          <color indexed="64"/>
        </left>
        <right style="thin">
          <color indexed="64"/>
        </right>
        <top style="thin">
          <color indexed="64"/>
        </top>
        <bottom style="thin">
          <color indexed="64"/>
        </bottom>
      </border>
    </dxf>
  </rfmt>
  <rcc rId="1721" sId="2">
    <nc r="Q110" t="inlineStr">
      <is>
        <t>NO ADJUNTA TARJETA PROFESIONAL</t>
      </is>
    </nc>
  </rcc>
  <rcc rId="1722" sId="2">
    <nc r="K110" t="inlineStr">
      <is>
        <t>05/02/2014  19/11/2014</t>
      </is>
    </nc>
  </rcc>
  <rrc rId="1723" sId="2" ref="A111:XFD111" action="insertRow">
    <undo index="124" exp="area" ref3D="1" dr="$WVG$1:$WVG$1048576" dn="Z_0231D664_53D3_4378_92FC_86BB75012D50_.wvu.Cols" sId="2"/>
    <undo index="122" exp="area" ref3D="1" dr="$WLK$1:$WLK$1048576" dn="Z_0231D664_53D3_4378_92FC_86BB75012D50_.wvu.Cols" sId="2"/>
    <undo index="120" exp="area" ref3D="1" dr="$WBO$1:$WBO$1048576" dn="Z_0231D664_53D3_4378_92FC_86BB75012D50_.wvu.Cols" sId="2"/>
    <undo index="118" exp="area" ref3D="1" dr="$VRS$1:$VRS$1048576" dn="Z_0231D664_53D3_4378_92FC_86BB75012D50_.wvu.Cols" sId="2"/>
    <undo index="116" exp="area" ref3D="1" dr="$VHW$1:$VHW$1048576" dn="Z_0231D664_53D3_4378_92FC_86BB75012D50_.wvu.Cols" sId="2"/>
    <undo index="114" exp="area" ref3D="1" dr="$UYA$1:$UYA$1048576" dn="Z_0231D664_53D3_4378_92FC_86BB75012D50_.wvu.Cols" sId="2"/>
    <undo index="112" exp="area" ref3D="1" dr="$UOE$1:$UOE$1048576" dn="Z_0231D664_53D3_4378_92FC_86BB75012D50_.wvu.Cols" sId="2"/>
    <undo index="110" exp="area" ref3D="1" dr="$UEI$1:$UEI$1048576" dn="Z_0231D664_53D3_4378_92FC_86BB75012D50_.wvu.Cols" sId="2"/>
    <undo index="108" exp="area" ref3D="1" dr="$TUM$1:$TUM$1048576" dn="Z_0231D664_53D3_4378_92FC_86BB75012D50_.wvu.Cols" sId="2"/>
    <undo index="106" exp="area" ref3D="1" dr="$TKQ$1:$TKQ$1048576" dn="Z_0231D664_53D3_4378_92FC_86BB75012D50_.wvu.Cols" sId="2"/>
    <undo index="104" exp="area" ref3D="1" dr="$TAU$1:$TAU$1048576" dn="Z_0231D664_53D3_4378_92FC_86BB75012D50_.wvu.Cols" sId="2"/>
    <undo index="102" exp="area" ref3D="1" dr="$SQY$1:$SQY$1048576" dn="Z_0231D664_53D3_4378_92FC_86BB75012D50_.wvu.Cols" sId="2"/>
    <undo index="100" exp="area" ref3D="1" dr="$SHC$1:$SHC$1048576" dn="Z_0231D664_53D3_4378_92FC_86BB75012D50_.wvu.Cols" sId="2"/>
    <undo index="98" exp="area" ref3D="1" dr="$RXG$1:$RXG$1048576" dn="Z_0231D664_53D3_4378_92FC_86BB75012D50_.wvu.Cols" sId="2"/>
    <undo index="96" exp="area" ref3D="1" dr="$RNK$1:$RNK$1048576" dn="Z_0231D664_53D3_4378_92FC_86BB75012D50_.wvu.Cols" sId="2"/>
    <undo index="94" exp="area" ref3D="1" dr="$RDO$1:$RDO$1048576" dn="Z_0231D664_53D3_4378_92FC_86BB75012D50_.wvu.Cols" sId="2"/>
    <undo index="92" exp="area" ref3D="1" dr="$QTS$1:$QTS$1048576" dn="Z_0231D664_53D3_4378_92FC_86BB75012D50_.wvu.Cols" sId="2"/>
    <undo index="90" exp="area" ref3D="1" dr="$QJW$1:$QJW$1048576" dn="Z_0231D664_53D3_4378_92FC_86BB75012D50_.wvu.Cols" sId="2"/>
    <undo index="88" exp="area" ref3D="1" dr="$QAA$1:$QAA$1048576" dn="Z_0231D664_53D3_4378_92FC_86BB75012D50_.wvu.Cols" sId="2"/>
    <undo index="86" exp="area" ref3D="1" dr="$PQE$1:$PQE$1048576" dn="Z_0231D664_53D3_4378_92FC_86BB75012D50_.wvu.Cols" sId="2"/>
    <undo index="84" exp="area" ref3D="1" dr="$PGI$1:$PGI$1048576" dn="Z_0231D664_53D3_4378_92FC_86BB75012D50_.wvu.Cols" sId="2"/>
    <undo index="82" exp="area" ref3D="1" dr="$OWM$1:$OWM$1048576" dn="Z_0231D664_53D3_4378_92FC_86BB75012D50_.wvu.Cols" sId="2"/>
    <undo index="80" exp="area" ref3D="1" dr="$OMQ$1:$OMQ$1048576" dn="Z_0231D664_53D3_4378_92FC_86BB75012D50_.wvu.Cols" sId="2"/>
    <undo index="78" exp="area" ref3D="1" dr="$OCU$1:$OCU$1048576" dn="Z_0231D664_53D3_4378_92FC_86BB75012D50_.wvu.Cols" sId="2"/>
    <undo index="76" exp="area" ref3D="1" dr="$NSY$1:$NSY$1048576" dn="Z_0231D664_53D3_4378_92FC_86BB75012D50_.wvu.Cols" sId="2"/>
    <undo index="74" exp="area" ref3D="1" dr="$NJC$1:$NJC$1048576" dn="Z_0231D664_53D3_4378_92FC_86BB75012D50_.wvu.Cols" sId="2"/>
    <undo index="72" exp="area" ref3D="1" dr="$MZG$1:$MZG$1048576" dn="Z_0231D664_53D3_4378_92FC_86BB75012D50_.wvu.Cols" sId="2"/>
    <undo index="70" exp="area" ref3D="1" dr="$MPK$1:$MPK$1048576" dn="Z_0231D664_53D3_4378_92FC_86BB75012D50_.wvu.Cols" sId="2"/>
    <undo index="68" exp="area" ref3D="1" dr="$MFO$1:$MFO$1048576" dn="Z_0231D664_53D3_4378_92FC_86BB75012D50_.wvu.Cols" sId="2"/>
    <undo index="66" exp="area" ref3D="1" dr="$LVS$1:$LVS$1048576" dn="Z_0231D664_53D3_4378_92FC_86BB75012D50_.wvu.Cols" sId="2"/>
    <undo index="64" exp="area" ref3D="1" dr="$LLW$1:$LLW$1048576" dn="Z_0231D664_53D3_4378_92FC_86BB75012D50_.wvu.Cols" sId="2"/>
    <undo index="62" exp="area" ref3D="1" dr="$LCA$1:$LCA$1048576" dn="Z_0231D664_53D3_4378_92FC_86BB75012D50_.wvu.Cols" sId="2"/>
    <undo index="60" exp="area" ref3D="1" dr="$KSE$1:$KSE$1048576" dn="Z_0231D664_53D3_4378_92FC_86BB75012D50_.wvu.Cols" sId="2"/>
    <undo index="58" exp="area" ref3D="1" dr="$KII$1:$KII$1048576" dn="Z_0231D664_53D3_4378_92FC_86BB75012D50_.wvu.Cols" sId="2"/>
    <undo index="56" exp="area" ref3D="1" dr="$JYM$1:$JYM$1048576" dn="Z_0231D664_53D3_4378_92FC_86BB75012D50_.wvu.Cols" sId="2"/>
    <undo index="54" exp="area" ref3D="1" dr="$JOQ$1:$JOQ$1048576" dn="Z_0231D664_53D3_4378_92FC_86BB75012D50_.wvu.Cols" sId="2"/>
    <undo index="52" exp="area" ref3D="1" dr="$JEU$1:$JEU$1048576" dn="Z_0231D664_53D3_4378_92FC_86BB75012D50_.wvu.Cols" sId="2"/>
    <undo index="50" exp="area" ref3D="1" dr="$IUY$1:$IUY$1048576" dn="Z_0231D664_53D3_4378_92FC_86BB75012D50_.wvu.Cols" sId="2"/>
    <undo index="48" exp="area" ref3D="1" dr="$ILC$1:$ILC$1048576" dn="Z_0231D664_53D3_4378_92FC_86BB75012D50_.wvu.Cols" sId="2"/>
    <undo index="46" exp="area" ref3D="1" dr="$IBG$1:$IBG$1048576" dn="Z_0231D664_53D3_4378_92FC_86BB75012D50_.wvu.Cols" sId="2"/>
    <undo index="44" exp="area" ref3D="1" dr="$HRK$1:$HRK$1048576" dn="Z_0231D664_53D3_4378_92FC_86BB75012D50_.wvu.Cols" sId="2"/>
    <undo index="42" exp="area" ref3D="1" dr="$HHO$1:$HHO$1048576" dn="Z_0231D664_53D3_4378_92FC_86BB75012D50_.wvu.Cols" sId="2"/>
    <undo index="40" exp="area" ref3D="1" dr="$GXS$1:$GXS$1048576" dn="Z_0231D664_53D3_4378_92FC_86BB75012D50_.wvu.Cols" sId="2"/>
    <undo index="38" exp="area" ref3D="1" dr="$GNW$1:$GNW$1048576" dn="Z_0231D664_53D3_4378_92FC_86BB75012D50_.wvu.Cols" sId="2"/>
    <undo index="36" exp="area" ref3D="1" dr="$GEA$1:$GEA$1048576" dn="Z_0231D664_53D3_4378_92FC_86BB75012D50_.wvu.Cols" sId="2"/>
    <undo index="34" exp="area" ref3D="1" dr="$FUE$1:$FUE$1048576" dn="Z_0231D664_53D3_4378_92FC_86BB75012D50_.wvu.Cols" sId="2"/>
    <undo index="32" exp="area" ref3D="1" dr="$FKI$1:$FKI$1048576" dn="Z_0231D664_53D3_4378_92FC_86BB75012D50_.wvu.Cols" sId="2"/>
    <undo index="30" exp="area" ref3D="1" dr="$FAM$1:$FAM$1048576" dn="Z_0231D664_53D3_4378_92FC_86BB75012D50_.wvu.Cols" sId="2"/>
    <undo index="28" exp="area" ref3D="1" dr="$EQQ$1:$EQQ$1048576" dn="Z_0231D664_53D3_4378_92FC_86BB75012D50_.wvu.Cols" sId="2"/>
    <undo index="26" exp="area" ref3D="1" dr="$EGU$1:$EGU$1048576" dn="Z_0231D664_53D3_4378_92FC_86BB75012D50_.wvu.Cols" sId="2"/>
    <undo index="24" exp="area" ref3D="1" dr="$DWY$1:$DWY$1048576" dn="Z_0231D664_53D3_4378_92FC_86BB75012D50_.wvu.Cols" sId="2"/>
    <undo index="22" exp="area" ref3D="1" dr="$DNC$1:$DNC$1048576" dn="Z_0231D664_53D3_4378_92FC_86BB75012D50_.wvu.Cols" sId="2"/>
    <undo index="20" exp="area" ref3D="1" dr="$DDG$1:$DDG$1048576" dn="Z_0231D664_53D3_4378_92FC_86BB75012D50_.wvu.Cols" sId="2"/>
    <undo index="18" exp="area" ref3D="1" dr="$CTK$1:$CTK$1048576" dn="Z_0231D664_53D3_4378_92FC_86BB75012D50_.wvu.Cols" sId="2"/>
    <undo index="16" exp="area" ref3D="1" dr="$CJO$1:$CJO$1048576" dn="Z_0231D664_53D3_4378_92FC_86BB75012D50_.wvu.Cols" sId="2"/>
    <undo index="14" exp="area" ref3D="1" dr="$BZS$1:$BZS$1048576" dn="Z_0231D664_53D3_4378_92FC_86BB75012D50_.wvu.Cols" sId="2"/>
    <undo index="12" exp="area" ref3D="1" dr="$BPW$1:$BPW$1048576" dn="Z_0231D664_53D3_4378_92FC_86BB75012D50_.wvu.Cols" sId="2"/>
    <undo index="10" exp="area" ref3D="1" dr="$BGA$1:$BGA$1048576" dn="Z_0231D664_53D3_4378_92FC_86BB75012D50_.wvu.Cols" sId="2"/>
    <undo index="8" exp="area" ref3D="1" dr="$AWE$1:$AWE$1048576" dn="Z_0231D664_53D3_4378_92FC_86BB75012D50_.wvu.Cols" sId="2"/>
    <undo index="6" exp="area" ref3D="1" dr="$AMI$1:$AMI$1048576" dn="Z_0231D664_53D3_4378_92FC_86BB75012D50_.wvu.Cols" sId="2"/>
    <undo index="4" exp="area" ref3D="1" dr="$ACM$1:$ACM$1048576" dn="Z_0231D664_53D3_4378_92FC_86BB75012D50_.wvu.Cols" sId="2"/>
    <undo index="2" exp="area" ref3D="1" dr="$SQ$1:$SQ$1048576" dn="Z_0231D664_53D3_4378_92FC_86BB75012D50_.wvu.Cols" sId="2"/>
    <undo index="1" exp="area" ref3D="1" dr="$IU$1:$IU$1048576" dn="Z_0231D664_53D3_4378_92FC_86BB75012D50_.wvu.Cols" sId="2"/>
    <undo index="124" exp="area" ref3D="1" dr="$WVG$1:$WVG$1048576" dn="Z_A2E15FCF_BF07_4F75_BC8B_D1F713E64E37_.wvu.Cols" sId="2"/>
    <undo index="122" exp="area" ref3D="1" dr="$WLK$1:$WLK$1048576" dn="Z_A2E15FCF_BF07_4F75_BC8B_D1F713E64E37_.wvu.Cols" sId="2"/>
    <undo index="120" exp="area" ref3D="1" dr="$WBO$1:$WBO$1048576" dn="Z_A2E15FCF_BF07_4F75_BC8B_D1F713E64E37_.wvu.Cols" sId="2"/>
    <undo index="118" exp="area" ref3D="1" dr="$VRS$1:$VRS$1048576" dn="Z_A2E15FCF_BF07_4F75_BC8B_D1F713E64E37_.wvu.Cols" sId="2"/>
    <undo index="116" exp="area" ref3D="1" dr="$VHW$1:$VHW$1048576" dn="Z_A2E15FCF_BF07_4F75_BC8B_D1F713E64E37_.wvu.Cols" sId="2"/>
    <undo index="114" exp="area" ref3D="1" dr="$UYA$1:$UYA$1048576" dn="Z_A2E15FCF_BF07_4F75_BC8B_D1F713E64E37_.wvu.Cols" sId="2"/>
    <undo index="112" exp="area" ref3D="1" dr="$UOE$1:$UOE$1048576" dn="Z_A2E15FCF_BF07_4F75_BC8B_D1F713E64E37_.wvu.Cols" sId="2"/>
    <undo index="110" exp="area" ref3D="1" dr="$UEI$1:$UEI$1048576" dn="Z_A2E15FCF_BF07_4F75_BC8B_D1F713E64E37_.wvu.Cols" sId="2"/>
    <undo index="108" exp="area" ref3D="1" dr="$TUM$1:$TUM$1048576" dn="Z_A2E15FCF_BF07_4F75_BC8B_D1F713E64E37_.wvu.Cols" sId="2"/>
    <undo index="106" exp="area" ref3D="1" dr="$TKQ$1:$TKQ$1048576" dn="Z_A2E15FCF_BF07_4F75_BC8B_D1F713E64E37_.wvu.Cols" sId="2"/>
    <undo index="104" exp="area" ref3D="1" dr="$TAU$1:$TAU$1048576" dn="Z_A2E15FCF_BF07_4F75_BC8B_D1F713E64E37_.wvu.Cols" sId="2"/>
    <undo index="102" exp="area" ref3D="1" dr="$SQY$1:$SQY$1048576" dn="Z_A2E15FCF_BF07_4F75_BC8B_D1F713E64E37_.wvu.Cols" sId="2"/>
    <undo index="100" exp="area" ref3D="1" dr="$SHC$1:$SHC$1048576" dn="Z_A2E15FCF_BF07_4F75_BC8B_D1F713E64E37_.wvu.Cols" sId="2"/>
    <undo index="98" exp="area" ref3D="1" dr="$RXG$1:$RXG$1048576" dn="Z_A2E15FCF_BF07_4F75_BC8B_D1F713E64E37_.wvu.Cols" sId="2"/>
    <undo index="96" exp="area" ref3D="1" dr="$RNK$1:$RNK$1048576" dn="Z_A2E15FCF_BF07_4F75_BC8B_D1F713E64E37_.wvu.Cols" sId="2"/>
    <undo index="94" exp="area" ref3D="1" dr="$RDO$1:$RDO$1048576" dn="Z_A2E15FCF_BF07_4F75_BC8B_D1F713E64E37_.wvu.Cols" sId="2"/>
    <undo index="92" exp="area" ref3D="1" dr="$QTS$1:$QTS$1048576" dn="Z_A2E15FCF_BF07_4F75_BC8B_D1F713E64E37_.wvu.Cols" sId="2"/>
    <undo index="90" exp="area" ref3D="1" dr="$QJW$1:$QJW$1048576" dn="Z_A2E15FCF_BF07_4F75_BC8B_D1F713E64E37_.wvu.Cols" sId="2"/>
    <undo index="88" exp="area" ref3D="1" dr="$QAA$1:$QAA$1048576" dn="Z_A2E15FCF_BF07_4F75_BC8B_D1F713E64E37_.wvu.Cols" sId="2"/>
    <undo index="86" exp="area" ref3D="1" dr="$PQE$1:$PQE$1048576" dn="Z_A2E15FCF_BF07_4F75_BC8B_D1F713E64E37_.wvu.Cols" sId="2"/>
    <undo index="84" exp="area" ref3D="1" dr="$PGI$1:$PGI$1048576" dn="Z_A2E15FCF_BF07_4F75_BC8B_D1F713E64E37_.wvu.Cols" sId="2"/>
    <undo index="82" exp="area" ref3D="1" dr="$OWM$1:$OWM$1048576" dn="Z_A2E15FCF_BF07_4F75_BC8B_D1F713E64E37_.wvu.Cols" sId="2"/>
    <undo index="80" exp="area" ref3D="1" dr="$OMQ$1:$OMQ$1048576" dn="Z_A2E15FCF_BF07_4F75_BC8B_D1F713E64E37_.wvu.Cols" sId="2"/>
    <undo index="78" exp="area" ref3D="1" dr="$OCU$1:$OCU$1048576" dn="Z_A2E15FCF_BF07_4F75_BC8B_D1F713E64E37_.wvu.Cols" sId="2"/>
    <undo index="76" exp="area" ref3D="1" dr="$NSY$1:$NSY$1048576" dn="Z_A2E15FCF_BF07_4F75_BC8B_D1F713E64E37_.wvu.Cols" sId="2"/>
    <undo index="74" exp="area" ref3D="1" dr="$NJC$1:$NJC$1048576" dn="Z_A2E15FCF_BF07_4F75_BC8B_D1F713E64E37_.wvu.Cols" sId="2"/>
    <undo index="72" exp="area" ref3D="1" dr="$MZG$1:$MZG$1048576" dn="Z_A2E15FCF_BF07_4F75_BC8B_D1F713E64E37_.wvu.Cols" sId="2"/>
    <undo index="70" exp="area" ref3D="1" dr="$MPK$1:$MPK$1048576" dn="Z_A2E15FCF_BF07_4F75_BC8B_D1F713E64E37_.wvu.Cols" sId="2"/>
    <undo index="68" exp="area" ref3D="1" dr="$MFO$1:$MFO$1048576" dn="Z_A2E15FCF_BF07_4F75_BC8B_D1F713E64E37_.wvu.Cols" sId="2"/>
    <undo index="66" exp="area" ref3D="1" dr="$LVS$1:$LVS$1048576" dn="Z_A2E15FCF_BF07_4F75_BC8B_D1F713E64E37_.wvu.Cols" sId="2"/>
    <undo index="64" exp="area" ref3D="1" dr="$LLW$1:$LLW$1048576" dn="Z_A2E15FCF_BF07_4F75_BC8B_D1F713E64E37_.wvu.Cols" sId="2"/>
    <undo index="62" exp="area" ref3D="1" dr="$LCA$1:$LCA$1048576" dn="Z_A2E15FCF_BF07_4F75_BC8B_D1F713E64E37_.wvu.Cols" sId="2"/>
    <undo index="60" exp="area" ref3D="1" dr="$KSE$1:$KSE$1048576" dn="Z_A2E15FCF_BF07_4F75_BC8B_D1F713E64E37_.wvu.Cols" sId="2"/>
    <undo index="58" exp="area" ref3D="1" dr="$KII$1:$KII$1048576" dn="Z_A2E15FCF_BF07_4F75_BC8B_D1F713E64E37_.wvu.Cols" sId="2"/>
    <undo index="56" exp="area" ref3D="1" dr="$JYM$1:$JYM$1048576" dn="Z_A2E15FCF_BF07_4F75_BC8B_D1F713E64E37_.wvu.Cols" sId="2"/>
    <undo index="54" exp="area" ref3D="1" dr="$JOQ$1:$JOQ$1048576" dn="Z_A2E15FCF_BF07_4F75_BC8B_D1F713E64E37_.wvu.Cols" sId="2"/>
    <undo index="52" exp="area" ref3D="1" dr="$JEU$1:$JEU$1048576" dn="Z_A2E15FCF_BF07_4F75_BC8B_D1F713E64E37_.wvu.Cols" sId="2"/>
    <undo index="50" exp="area" ref3D="1" dr="$IUY$1:$IUY$1048576" dn="Z_A2E15FCF_BF07_4F75_BC8B_D1F713E64E37_.wvu.Cols" sId="2"/>
    <undo index="48" exp="area" ref3D="1" dr="$ILC$1:$ILC$1048576" dn="Z_A2E15FCF_BF07_4F75_BC8B_D1F713E64E37_.wvu.Cols" sId="2"/>
    <undo index="46" exp="area" ref3D="1" dr="$IBG$1:$IBG$1048576" dn="Z_A2E15FCF_BF07_4F75_BC8B_D1F713E64E37_.wvu.Cols" sId="2"/>
    <undo index="44" exp="area" ref3D="1" dr="$HRK$1:$HRK$1048576" dn="Z_A2E15FCF_BF07_4F75_BC8B_D1F713E64E37_.wvu.Cols" sId="2"/>
    <undo index="42" exp="area" ref3D="1" dr="$HHO$1:$HHO$1048576" dn="Z_A2E15FCF_BF07_4F75_BC8B_D1F713E64E37_.wvu.Cols" sId="2"/>
    <undo index="40" exp="area" ref3D="1" dr="$GXS$1:$GXS$1048576" dn="Z_A2E15FCF_BF07_4F75_BC8B_D1F713E64E37_.wvu.Cols" sId="2"/>
    <undo index="38" exp="area" ref3D="1" dr="$GNW$1:$GNW$1048576" dn="Z_A2E15FCF_BF07_4F75_BC8B_D1F713E64E37_.wvu.Cols" sId="2"/>
    <undo index="36" exp="area" ref3D="1" dr="$GEA$1:$GEA$1048576" dn="Z_A2E15FCF_BF07_4F75_BC8B_D1F713E64E37_.wvu.Cols" sId="2"/>
    <undo index="34" exp="area" ref3D="1" dr="$FUE$1:$FUE$1048576" dn="Z_A2E15FCF_BF07_4F75_BC8B_D1F713E64E37_.wvu.Cols" sId="2"/>
    <undo index="32" exp="area" ref3D="1" dr="$FKI$1:$FKI$1048576" dn="Z_A2E15FCF_BF07_4F75_BC8B_D1F713E64E37_.wvu.Cols" sId="2"/>
    <undo index="30" exp="area" ref3D="1" dr="$FAM$1:$FAM$1048576" dn="Z_A2E15FCF_BF07_4F75_BC8B_D1F713E64E37_.wvu.Cols" sId="2"/>
    <undo index="28" exp="area" ref3D="1" dr="$EQQ$1:$EQQ$1048576" dn="Z_A2E15FCF_BF07_4F75_BC8B_D1F713E64E37_.wvu.Cols" sId="2"/>
    <undo index="26" exp="area" ref3D="1" dr="$EGU$1:$EGU$1048576" dn="Z_A2E15FCF_BF07_4F75_BC8B_D1F713E64E37_.wvu.Cols" sId="2"/>
    <undo index="24" exp="area" ref3D="1" dr="$DWY$1:$DWY$1048576" dn="Z_A2E15FCF_BF07_4F75_BC8B_D1F713E64E37_.wvu.Cols" sId="2"/>
    <undo index="22" exp="area" ref3D="1" dr="$DNC$1:$DNC$1048576" dn="Z_A2E15FCF_BF07_4F75_BC8B_D1F713E64E37_.wvu.Cols" sId="2"/>
    <undo index="20" exp="area" ref3D="1" dr="$DDG$1:$DDG$1048576" dn="Z_A2E15FCF_BF07_4F75_BC8B_D1F713E64E37_.wvu.Cols" sId="2"/>
    <undo index="18" exp="area" ref3D="1" dr="$CTK$1:$CTK$1048576" dn="Z_A2E15FCF_BF07_4F75_BC8B_D1F713E64E37_.wvu.Cols" sId="2"/>
    <undo index="16" exp="area" ref3D="1" dr="$CJO$1:$CJO$1048576" dn="Z_A2E15FCF_BF07_4F75_BC8B_D1F713E64E37_.wvu.Cols" sId="2"/>
    <undo index="14" exp="area" ref3D="1" dr="$BZS$1:$BZS$1048576" dn="Z_A2E15FCF_BF07_4F75_BC8B_D1F713E64E37_.wvu.Cols" sId="2"/>
    <undo index="12" exp="area" ref3D="1" dr="$BPW$1:$BPW$1048576" dn="Z_A2E15FCF_BF07_4F75_BC8B_D1F713E64E37_.wvu.Cols" sId="2"/>
    <undo index="10" exp="area" ref3D="1" dr="$BGA$1:$BGA$1048576" dn="Z_A2E15FCF_BF07_4F75_BC8B_D1F713E64E37_.wvu.Cols" sId="2"/>
    <undo index="8" exp="area" ref3D="1" dr="$AWE$1:$AWE$1048576" dn="Z_A2E15FCF_BF07_4F75_BC8B_D1F713E64E37_.wvu.Cols" sId="2"/>
    <undo index="6" exp="area" ref3D="1" dr="$AMI$1:$AMI$1048576" dn="Z_A2E15FCF_BF07_4F75_BC8B_D1F713E64E37_.wvu.Cols" sId="2"/>
    <undo index="4" exp="area" ref3D="1" dr="$ACM$1:$ACM$1048576" dn="Z_A2E15FCF_BF07_4F75_BC8B_D1F713E64E37_.wvu.Cols" sId="2"/>
    <undo index="2" exp="area" ref3D="1" dr="$SQ$1:$SQ$1048576" dn="Z_A2E15FCF_BF07_4F75_BC8B_D1F713E64E37_.wvu.Cols" sId="2"/>
    <undo index="1" exp="area" ref3D="1" dr="$IU$1:$IU$1048576" dn="Z_A2E15FCF_BF07_4F75_BC8B_D1F713E64E37_.wvu.Cols" sId="2"/>
    <undo index="124" exp="area" ref3D="1" dr="$WVG$1:$WVG$1048576" dn="Z_AFE0F707_F779_4457_8614_A9761FF0129B_.wvu.Cols" sId="2"/>
    <undo index="122" exp="area" ref3D="1" dr="$WLK$1:$WLK$1048576" dn="Z_AFE0F707_F779_4457_8614_A9761FF0129B_.wvu.Cols" sId="2"/>
    <undo index="120" exp="area" ref3D="1" dr="$WBO$1:$WBO$1048576" dn="Z_AFE0F707_F779_4457_8614_A9761FF0129B_.wvu.Cols" sId="2"/>
    <undo index="118" exp="area" ref3D="1" dr="$VRS$1:$VRS$1048576" dn="Z_AFE0F707_F779_4457_8614_A9761FF0129B_.wvu.Cols" sId="2"/>
    <undo index="116" exp="area" ref3D="1" dr="$VHW$1:$VHW$1048576" dn="Z_AFE0F707_F779_4457_8614_A9761FF0129B_.wvu.Cols" sId="2"/>
    <undo index="114" exp="area" ref3D="1" dr="$UYA$1:$UYA$1048576" dn="Z_AFE0F707_F779_4457_8614_A9761FF0129B_.wvu.Cols" sId="2"/>
    <undo index="112" exp="area" ref3D="1" dr="$UOE$1:$UOE$1048576" dn="Z_AFE0F707_F779_4457_8614_A9761FF0129B_.wvu.Cols" sId="2"/>
    <undo index="110" exp="area" ref3D="1" dr="$UEI$1:$UEI$1048576" dn="Z_AFE0F707_F779_4457_8614_A9761FF0129B_.wvu.Cols" sId="2"/>
    <undo index="108" exp="area" ref3D="1" dr="$TUM$1:$TUM$1048576" dn="Z_AFE0F707_F779_4457_8614_A9761FF0129B_.wvu.Cols" sId="2"/>
    <undo index="106" exp="area" ref3D="1" dr="$TKQ$1:$TKQ$1048576" dn="Z_AFE0F707_F779_4457_8614_A9761FF0129B_.wvu.Cols" sId="2"/>
    <undo index="104" exp="area" ref3D="1" dr="$TAU$1:$TAU$1048576" dn="Z_AFE0F707_F779_4457_8614_A9761FF0129B_.wvu.Cols" sId="2"/>
    <undo index="102" exp="area" ref3D="1" dr="$SQY$1:$SQY$1048576" dn="Z_AFE0F707_F779_4457_8614_A9761FF0129B_.wvu.Cols" sId="2"/>
    <undo index="100" exp="area" ref3D="1" dr="$SHC$1:$SHC$1048576" dn="Z_AFE0F707_F779_4457_8614_A9761FF0129B_.wvu.Cols" sId="2"/>
    <undo index="98" exp="area" ref3D="1" dr="$RXG$1:$RXG$1048576" dn="Z_AFE0F707_F779_4457_8614_A9761FF0129B_.wvu.Cols" sId="2"/>
    <undo index="96" exp="area" ref3D="1" dr="$RNK$1:$RNK$1048576" dn="Z_AFE0F707_F779_4457_8614_A9761FF0129B_.wvu.Cols" sId="2"/>
    <undo index="94" exp="area" ref3D="1" dr="$RDO$1:$RDO$1048576" dn="Z_AFE0F707_F779_4457_8614_A9761FF0129B_.wvu.Cols" sId="2"/>
    <undo index="92" exp="area" ref3D="1" dr="$QTS$1:$QTS$1048576" dn="Z_AFE0F707_F779_4457_8614_A9761FF0129B_.wvu.Cols" sId="2"/>
    <undo index="90" exp="area" ref3D="1" dr="$QJW$1:$QJW$1048576" dn="Z_AFE0F707_F779_4457_8614_A9761FF0129B_.wvu.Cols" sId="2"/>
    <undo index="88" exp="area" ref3D="1" dr="$QAA$1:$QAA$1048576" dn="Z_AFE0F707_F779_4457_8614_A9761FF0129B_.wvu.Cols" sId="2"/>
    <undo index="86" exp="area" ref3D="1" dr="$PQE$1:$PQE$1048576" dn="Z_AFE0F707_F779_4457_8614_A9761FF0129B_.wvu.Cols" sId="2"/>
    <undo index="84" exp="area" ref3D="1" dr="$PGI$1:$PGI$1048576" dn="Z_AFE0F707_F779_4457_8614_A9761FF0129B_.wvu.Cols" sId="2"/>
    <undo index="82" exp="area" ref3D="1" dr="$OWM$1:$OWM$1048576" dn="Z_AFE0F707_F779_4457_8614_A9761FF0129B_.wvu.Cols" sId="2"/>
    <undo index="80" exp="area" ref3D="1" dr="$OMQ$1:$OMQ$1048576" dn="Z_AFE0F707_F779_4457_8614_A9761FF0129B_.wvu.Cols" sId="2"/>
    <undo index="78" exp="area" ref3D="1" dr="$OCU$1:$OCU$1048576" dn="Z_AFE0F707_F779_4457_8614_A9761FF0129B_.wvu.Cols" sId="2"/>
    <undo index="76" exp="area" ref3D="1" dr="$NSY$1:$NSY$1048576" dn="Z_AFE0F707_F779_4457_8614_A9761FF0129B_.wvu.Cols" sId="2"/>
    <undo index="74" exp="area" ref3D="1" dr="$NJC$1:$NJC$1048576" dn="Z_AFE0F707_F779_4457_8614_A9761FF0129B_.wvu.Cols" sId="2"/>
    <undo index="72" exp="area" ref3D="1" dr="$MZG$1:$MZG$1048576" dn="Z_AFE0F707_F779_4457_8614_A9761FF0129B_.wvu.Cols" sId="2"/>
    <undo index="70" exp="area" ref3D="1" dr="$MPK$1:$MPK$1048576" dn="Z_AFE0F707_F779_4457_8614_A9761FF0129B_.wvu.Cols" sId="2"/>
    <undo index="68" exp="area" ref3D="1" dr="$MFO$1:$MFO$1048576" dn="Z_AFE0F707_F779_4457_8614_A9761FF0129B_.wvu.Cols" sId="2"/>
    <undo index="66" exp="area" ref3D="1" dr="$LVS$1:$LVS$1048576" dn="Z_AFE0F707_F779_4457_8614_A9761FF0129B_.wvu.Cols" sId="2"/>
    <undo index="64" exp="area" ref3D="1" dr="$LLW$1:$LLW$1048576" dn="Z_AFE0F707_F779_4457_8614_A9761FF0129B_.wvu.Cols" sId="2"/>
    <undo index="62" exp="area" ref3D="1" dr="$LCA$1:$LCA$1048576" dn="Z_AFE0F707_F779_4457_8614_A9761FF0129B_.wvu.Cols" sId="2"/>
    <undo index="60" exp="area" ref3D="1" dr="$KSE$1:$KSE$1048576" dn="Z_AFE0F707_F779_4457_8614_A9761FF0129B_.wvu.Cols" sId="2"/>
    <undo index="58" exp="area" ref3D="1" dr="$KII$1:$KII$1048576" dn="Z_AFE0F707_F779_4457_8614_A9761FF0129B_.wvu.Cols" sId="2"/>
    <undo index="56" exp="area" ref3D="1" dr="$JYM$1:$JYM$1048576" dn="Z_AFE0F707_F779_4457_8614_A9761FF0129B_.wvu.Cols" sId="2"/>
    <undo index="54" exp="area" ref3D="1" dr="$JOQ$1:$JOQ$1048576" dn="Z_AFE0F707_F779_4457_8614_A9761FF0129B_.wvu.Cols" sId="2"/>
    <undo index="52" exp="area" ref3D="1" dr="$JEU$1:$JEU$1048576" dn="Z_AFE0F707_F779_4457_8614_A9761FF0129B_.wvu.Cols" sId="2"/>
    <undo index="50" exp="area" ref3D="1" dr="$IUY$1:$IUY$1048576" dn="Z_AFE0F707_F779_4457_8614_A9761FF0129B_.wvu.Cols" sId="2"/>
    <undo index="48" exp="area" ref3D="1" dr="$ILC$1:$ILC$1048576" dn="Z_AFE0F707_F779_4457_8614_A9761FF0129B_.wvu.Cols" sId="2"/>
    <undo index="46" exp="area" ref3D="1" dr="$IBG$1:$IBG$1048576" dn="Z_AFE0F707_F779_4457_8614_A9761FF0129B_.wvu.Cols" sId="2"/>
    <undo index="44" exp="area" ref3D="1" dr="$HRK$1:$HRK$1048576" dn="Z_AFE0F707_F779_4457_8614_A9761FF0129B_.wvu.Cols" sId="2"/>
    <undo index="42" exp="area" ref3D="1" dr="$HHO$1:$HHO$1048576" dn="Z_AFE0F707_F779_4457_8614_A9761FF0129B_.wvu.Cols" sId="2"/>
    <undo index="40" exp="area" ref3D="1" dr="$GXS$1:$GXS$1048576" dn="Z_AFE0F707_F779_4457_8614_A9761FF0129B_.wvu.Cols" sId="2"/>
    <undo index="38" exp="area" ref3D="1" dr="$GNW$1:$GNW$1048576" dn="Z_AFE0F707_F779_4457_8614_A9761FF0129B_.wvu.Cols" sId="2"/>
    <undo index="36" exp="area" ref3D="1" dr="$GEA$1:$GEA$1048576" dn="Z_AFE0F707_F779_4457_8614_A9761FF0129B_.wvu.Cols" sId="2"/>
    <undo index="34" exp="area" ref3D="1" dr="$FUE$1:$FUE$1048576" dn="Z_AFE0F707_F779_4457_8614_A9761FF0129B_.wvu.Cols" sId="2"/>
    <undo index="32" exp="area" ref3D="1" dr="$FKI$1:$FKI$1048576" dn="Z_AFE0F707_F779_4457_8614_A9761FF0129B_.wvu.Cols" sId="2"/>
    <undo index="30" exp="area" ref3D="1" dr="$FAM$1:$FAM$1048576" dn="Z_AFE0F707_F779_4457_8614_A9761FF0129B_.wvu.Cols" sId="2"/>
    <undo index="28" exp="area" ref3D="1" dr="$EQQ$1:$EQQ$1048576" dn="Z_AFE0F707_F779_4457_8614_A9761FF0129B_.wvu.Cols" sId="2"/>
    <undo index="26" exp="area" ref3D="1" dr="$EGU$1:$EGU$1048576" dn="Z_AFE0F707_F779_4457_8614_A9761FF0129B_.wvu.Cols" sId="2"/>
    <undo index="24" exp="area" ref3D="1" dr="$DWY$1:$DWY$1048576" dn="Z_AFE0F707_F779_4457_8614_A9761FF0129B_.wvu.Cols" sId="2"/>
    <undo index="22" exp="area" ref3D="1" dr="$DNC$1:$DNC$1048576" dn="Z_AFE0F707_F779_4457_8614_A9761FF0129B_.wvu.Cols" sId="2"/>
    <undo index="20" exp="area" ref3D="1" dr="$DDG$1:$DDG$1048576" dn="Z_AFE0F707_F779_4457_8614_A9761FF0129B_.wvu.Cols" sId="2"/>
    <undo index="18" exp="area" ref3D="1" dr="$CTK$1:$CTK$1048576" dn="Z_AFE0F707_F779_4457_8614_A9761FF0129B_.wvu.Cols" sId="2"/>
    <undo index="16" exp="area" ref3D="1" dr="$CJO$1:$CJO$1048576" dn="Z_AFE0F707_F779_4457_8614_A9761FF0129B_.wvu.Cols" sId="2"/>
    <undo index="14" exp="area" ref3D="1" dr="$BZS$1:$BZS$1048576" dn="Z_AFE0F707_F779_4457_8614_A9761FF0129B_.wvu.Cols" sId="2"/>
    <undo index="12" exp="area" ref3D="1" dr="$BPW$1:$BPW$1048576" dn="Z_AFE0F707_F779_4457_8614_A9761FF0129B_.wvu.Cols" sId="2"/>
    <undo index="10" exp="area" ref3D="1" dr="$BGA$1:$BGA$1048576" dn="Z_AFE0F707_F779_4457_8614_A9761FF0129B_.wvu.Cols" sId="2"/>
    <undo index="8" exp="area" ref3D="1" dr="$AWE$1:$AWE$1048576" dn="Z_AFE0F707_F779_4457_8614_A9761FF0129B_.wvu.Cols" sId="2"/>
    <undo index="6" exp="area" ref3D="1" dr="$AMI$1:$AMI$1048576" dn="Z_AFE0F707_F779_4457_8614_A9761FF0129B_.wvu.Cols" sId="2"/>
    <undo index="4" exp="area" ref3D="1" dr="$ACM$1:$ACM$1048576" dn="Z_AFE0F707_F779_4457_8614_A9761FF0129B_.wvu.Cols" sId="2"/>
    <undo index="2" exp="area" ref3D="1" dr="$SQ$1:$SQ$1048576" dn="Z_AFE0F707_F779_4457_8614_A9761FF0129B_.wvu.Cols" sId="2"/>
    <undo index="1" exp="area" ref3D="1" dr="$IU$1:$IU$1048576" dn="Z_AFE0F707_F779_4457_8614_A9761FF0129B_.wvu.Cols" sId="2"/>
  </rrc>
  <rcc rId="1724" sId="2" odxf="1" dxf="1">
    <nc r="B111"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725" sId="2" odxf="1" dxf="1">
    <nc r="C111">
      <f>(576+80)/200</f>
    </nc>
    <odxf>
      <border outline="0">
        <left/>
        <right/>
        <top/>
        <bottom/>
      </border>
    </odxf>
    <ndxf>
      <border outline="0">
        <left style="thin">
          <color indexed="64"/>
        </left>
        <right style="thin">
          <color indexed="64"/>
        </right>
        <top style="thin">
          <color indexed="64"/>
        </top>
        <bottom style="thin">
          <color indexed="64"/>
        </bottom>
      </border>
    </ndxf>
  </rcc>
  <rcc rId="1726" sId="2" odxf="1" dxf="1">
    <nc r="D111" t="inlineStr">
      <is>
        <t>MONICA TATIANA BRAVO HURTADO</t>
      </is>
    </nc>
    <odxf>
      <border outline="0">
        <left/>
        <right/>
        <top/>
        <bottom/>
      </border>
    </odxf>
    <ndxf>
      <border outline="0">
        <left style="thin">
          <color indexed="64"/>
        </left>
        <right style="thin">
          <color indexed="64"/>
        </right>
        <top style="thin">
          <color indexed="64"/>
        </top>
        <bottom style="thin">
          <color indexed="64"/>
        </bottom>
      </border>
    </ndxf>
  </rcc>
  <rcc rId="1727" sId="2" odxf="1" dxf="1">
    <nc r="E111">
      <v>36750643</v>
    </nc>
    <odxf>
      <border outline="0">
        <left/>
        <right/>
        <top/>
        <bottom/>
      </border>
    </odxf>
    <ndxf>
      <border outline="0">
        <left style="thin">
          <color indexed="64"/>
        </left>
        <right style="thin">
          <color indexed="64"/>
        </right>
        <top style="thin">
          <color indexed="64"/>
        </top>
        <bottom style="thin">
          <color indexed="64"/>
        </bottom>
      </border>
    </ndxf>
  </rcc>
  <rcc rId="1728" sId="2" odxf="1" dxf="1">
    <nc r="F111" t="inlineStr">
      <is>
        <t>PSICOLOGA SOCIAL COMUNITARIO</t>
      </is>
    </nc>
    <odxf>
      <border outline="0">
        <left/>
        <right/>
        <top/>
        <bottom/>
      </border>
    </odxf>
    <ndxf>
      <border outline="0">
        <left style="thin">
          <color indexed="64"/>
        </left>
        <right style="thin">
          <color indexed="64"/>
        </right>
        <top style="thin">
          <color indexed="64"/>
        </top>
        <bottom style="thin">
          <color indexed="64"/>
        </bottom>
      </border>
    </ndxf>
  </rcc>
  <rcc rId="1729" sId="2" odxf="1" dxf="1">
    <nc r="G111" t="inlineStr">
      <is>
        <t>UNIVERSIDAD NACIONAL ABIERTA Y A DISTANCIA</t>
      </is>
    </nc>
    <odxf>
      <border outline="0">
        <left/>
        <right/>
        <top/>
        <bottom/>
      </border>
    </odxf>
    <ndxf>
      <border outline="0">
        <left style="thin">
          <color indexed="64"/>
        </left>
        <right style="thin">
          <color indexed="64"/>
        </right>
        <top style="thin">
          <color indexed="64"/>
        </top>
        <bottom style="thin">
          <color indexed="64"/>
        </bottom>
      </border>
    </ndxf>
  </rcc>
  <rcc rId="1730" sId="2" odxf="1" dxf="1" numFmtId="19">
    <nc r="H111">
      <v>37967</v>
    </nc>
    <odxf>
      <border outline="0">
        <left/>
        <right/>
        <top/>
        <bottom/>
      </border>
    </odxf>
    <ndxf>
      <border outline="0">
        <left style="thin">
          <color indexed="64"/>
        </left>
        <right style="thin">
          <color indexed="64"/>
        </right>
        <top style="thin">
          <color indexed="64"/>
        </top>
        <bottom style="thin">
          <color indexed="64"/>
        </bottom>
      </border>
    </ndxf>
  </rcc>
  <rcc rId="1731" sId="2" odxf="1" dxf="1">
    <nc r="I111"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J111" start="0" length="0">
    <dxf>
      <border outline="0">
        <left style="thin">
          <color indexed="64"/>
        </left>
        <right style="thin">
          <color indexed="64"/>
        </right>
        <top style="thin">
          <color indexed="64"/>
        </top>
        <bottom style="thin">
          <color indexed="64"/>
        </bottom>
      </border>
    </dxf>
  </rfmt>
  <rfmt sheetId="2" sqref="K111" start="0" length="0">
    <dxf>
      <border outline="0">
        <left style="thin">
          <color indexed="64"/>
        </left>
        <right style="thin">
          <color indexed="64"/>
        </right>
        <top style="thin">
          <color indexed="64"/>
        </top>
        <bottom style="thin">
          <color indexed="64"/>
        </bottom>
      </border>
    </dxf>
  </rfmt>
  <rfmt sheetId="2" sqref="L111" start="0" length="0">
    <dxf>
      <border outline="0">
        <left style="thin">
          <color indexed="64"/>
        </left>
        <right style="thin">
          <color indexed="64"/>
        </right>
        <top style="thin">
          <color indexed="64"/>
        </top>
        <bottom style="thin">
          <color indexed="64"/>
        </bottom>
      </border>
    </dxf>
  </rfmt>
  <rcc rId="1732" sId="2" odxf="1" dxf="1">
    <nc r="M111" t="inlineStr">
      <is>
        <t>SI</t>
      </is>
    </nc>
    <odxf>
      <border outline="0">
        <left/>
        <right/>
        <top/>
        <bottom/>
      </border>
    </odxf>
    <ndxf>
      <border outline="0">
        <left style="thin">
          <color indexed="64"/>
        </left>
        <right style="thin">
          <color indexed="64"/>
        </right>
        <top style="thin">
          <color indexed="64"/>
        </top>
        <bottom style="thin">
          <color indexed="64"/>
        </bottom>
      </border>
    </ndxf>
  </rcc>
  <rcc rId="1733" sId="2" odxf="1" dxf="1">
    <nc r="N111" t="inlineStr">
      <is>
        <t>SI</t>
      </is>
    </nc>
    <odxf>
      <border outline="0">
        <left/>
        <right/>
        <top/>
        <bottom/>
      </border>
    </odxf>
    <ndxf>
      <border outline="0">
        <left style="thin">
          <color indexed="64"/>
        </left>
        <right style="thin">
          <color indexed="64"/>
        </right>
        <top style="thin">
          <color indexed="64"/>
        </top>
        <bottom style="thin">
          <color indexed="64"/>
        </bottom>
      </border>
    </ndxf>
  </rcc>
  <rcc rId="1734" sId="2" odxf="1" dxf="1">
    <nc r="O111" t="inlineStr">
      <is>
        <t>SI</t>
      </is>
    </nc>
    <odxf>
      <border outline="0">
        <left/>
        <right/>
        <top/>
        <bottom/>
      </border>
    </odxf>
    <ndxf>
      <border outline="0">
        <left style="thin">
          <color indexed="64"/>
        </left>
        <right style="thin">
          <color indexed="64"/>
        </right>
        <top style="thin">
          <color indexed="64"/>
        </top>
        <bottom style="thin">
          <color indexed="64"/>
        </bottom>
      </border>
    </ndxf>
  </rcc>
  <rfmt sheetId="2" sqref="P111" start="0" length="0">
    <dxf>
      <border outline="0">
        <left style="thin">
          <color indexed="64"/>
        </left>
        <right style="thin">
          <color indexed="64"/>
        </right>
        <top style="thin">
          <color indexed="64"/>
        </top>
        <bottom style="thin">
          <color indexed="64"/>
        </bottom>
      </border>
    </dxf>
  </rfmt>
  <rcc rId="1735" sId="2" odxf="1" dxf="1">
    <nc r="Q111" t="inlineStr">
      <is>
        <t>NO ADJUNTA TARJETA PROFESIONAL</t>
      </is>
    </nc>
    <odxf>
      <border outline="0">
        <left/>
        <right/>
        <top/>
        <bottom/>
      </border>
    </odxf>
    <ndxf>
      <border outline="0">
        <left style="thin">
          <color indexed="64"/>
        </left>
        <right style="thin">
          <color indexed="64"/>
        </right>
        <top style="thin">
          <color indexed="64"/>
        </top>
        <bottom style="thin">
          <color indexed="64"/>
        </bottom>
      </border>
    </ndxf>
  </rcc>
  <rcc rId="1736" sId="2">
    <nc r="J111" t="inlineStr">
      <is>
        <t>FUNDACION PROINCO</t>
      </is>
    </nc>
  </rcc>
  <rcc rId="1737" sId="2">
    <nc r="K111" t="inlineStr">
      <is>
        <t>01/02/2013  21/12/2013</t>
      </is>
    </nc>
  </rcc>
  <rcc rId="1738" sId="2">
    <nc r="L111" t="inlineStr">
      <is>
        <t>DOCENTE</t>
      </is>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39" sId="3">
    <nc r="D87" t="inlineStr">
      <is>
        <t>ANA LORENA PANTOJA RODRIGUEZ</t>
      </is>
    </nc>
  </rcc>
  <rcc rId="1740" sId="3">
    <nc r="E87">
      <v>1085253097</v>
    </nc>
  </rcc>
  <rcc rId="1741" sId="3">
    <nc r="F87" t="inlineStr">
      <is>
        <t>LICENCIADA EN EDUCACION PREESCOLAR</t>
      </is>
    </nc>
  </rcc>
  <rcc rId="1742" sId="3">
    <nc r="G87" t="inlineStr">
      <is>
        <t>INSTITUCION UNIVERSITARIA CENTRO DE ESTUDIOS SUPERIORES AMRIA GORETTI</t>
      </is>
    </nc>
  </rcc>
  <rcc rId="1743" sId="3" odxf="1" dxf="1" numFmtId="19">
    <nc r="H87">
      <v>39899</v>
    </nc>
    <odxf>
      <numFmt numFmtId="0" formatCode="General"/>
    </odxf>
    <ndxf>
      <numFmt numFmtId="19" formatCode="dd/mm/yyyy"/>
    </ndxf>
  </rcc>
  <rcc rId="1744" sId="3">
    <nc r="I87" t="inlineStr">
      <is>
        <t>NO</t>
      </is>
    </nc>
  </rcc>
  <rcc rId="1745" sId="3">
    <oc r="J87" t="inlineStr">
      <is>
        <t>EMPRESA</t>
      </is>
    </oc>
    <nc r="J87" t="inlineStr">
      <is>
        <t>COLEGIO MUSICAL BRITANICO</t>
      </is>
    </nc>
  </rcc>
  <rrc rId="1746" sId="3" ref="A88:XFD88"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747" sId="3">
    <nc r="B88" t="inlineStr">
      <is>
        <t>COORDINADOR</t>
      </is>
    </nc>
  </rcc>
  <rcc rId="1748" sId="3">
    <nc r="D88" t="inlineStr">
      <is>
        <t>ANA LORENA PANTOJA RODRIGUEZ</t>
      </is>
    </nc>
  </rcc>
  <rcc rId="1749" sId="3">
    <nc r="E88">
      <v>1085253097</v>
    </nc>
  </rcc>
  <rcc rId="1750" sId="3">
    <nc r="F88" t="inlineStr">
      <is>
        <t>LICENCIADA EN EDUCACION PREESCOLAR</t>
      </is>
    </nc>
  </rcc>
  <rcc rId="1751" sId="3">
    <nc r="G88" t="inlineStr">
      <is>
        <t>INSTITUCION UNIVERSITARIA CENTRO DE ESTUDIOS SUPERIORES AMRIA GORETTI</t>
      </is>
    </nc>
  </rcc>
  <rcc rId="1752" sId="3" numFmtId="19">
    <nc r="H88">
      <v>39899</v>
    </nc>
  </rcc>
  <rcc rId="1753" sId="3">
    <nc r="I88" t="inlineStr">
      <is>
        <t>NO</t>
      </is>
    </nc>
  </rcc>
  <rcc rId="1754" sId="3">
    <nc r="J88" t="inlineStr">
      <is>
        <t>COLEGIO MUSICAL BRITANICO</t>
      </is>
    </nc>
  </rcc>
  <rrc rId="1755" sId="3" ref="A89:XFD89"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756" sId="3">
    <nc r="B89" t="inlineStr">
      <is>
        <t>COORDINADOR</t>
      </is>
    </nc>
  </rcc>
  <rcc rId="1757" sId="3">
    <nc r="D89" t="inlineStr">
      <is>
        <t>ANA LORENA PANTOJA RODRIGUEZ</t>
      </is>
    </nc>
  </rcc>
  <rcc rId="1758" sId="3">
    <nc r="E89">
      <v>1085253097</v>
    </nc>
  </rcc>
  <rcc rId="1759" sId="3">
    <nc r="F89" t="inlineStr">
      <is>
        <t>LICENCIADA EN EDUCACION PREESCOLAR</t>
      </is>
    </nc>
  </rcc>
  <rcc rId="1760" sId="3">
    <nc r="G89" t="inlineStr">
      <is>
        <t>INSTITUCION UNIVERSITARIA CENTRO DE ESTUDIOS SUPERIORES AMRIA GORETTI</t>
      </is>
    </nc>
  </rcc>
  <rcc rId="1761" sId="3" numFmtId="19">
    <nc r="H89">
      <v>39899</v>
    </nc>
  </rcc>
  <rcc rId="1762" sId="3">
    <nc r="I89" t="inlineStr">
      <is>
        <t>NO</t>
      </is>
    </nc>
  </rcc>
  <rcc rId="1763" sId="3">
    <nc r="J89" t="inlineStr">
      <is>
        <t>COLEGIO MUSICAL BRITANICO</t>
      </is>
    </nc>
  </rcc>
  <rrc rId="1764" sId="3" ref="A90:XFD90"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765" sId="3">
    <nc r="B90" t="inlineStr">
      <is>
        <t>COORDINADOR</t>
      </is>
    </nc>
  </rcc>
  <rcc rId="1766" sId="3">
    <nc r="D90" t="inlineStr">
      <is>
        <t>ANA LORENA PANTOJA RODRIGUEZ</t>
      </is>
    </nc>
  </rcc>
  <rcc rId="1767" sId="3">
    <nc r="E90">
      <v>1085253097</v>
    </nc>
  </rcc>
  <rcc rId="1768" sId="3">
    <nc r="F90" t="inlineStr">
      <is>
        <t>LICENCIADA EN EDUCACION PREESCOLAR</t>
      </is>
    </nc>
  </rcc>
  <rcc rId="1769" sId="3">
    <nc r="G90" t="inlineStr">
      <is>
        <t>INSTITUCION UNIVERSITARIA CENTRO DE ESTUDIOS SUPERIORES AMRIA GORETTI</t>
      </is>
    </nc>
  </rcc>
  <rcc rId="1770" sId="3" numFmtId="19">
    <nc r="H90">
      <v>39899</v>
    </nc>
  </rcc>
  <rcc rId="1771" sId="3">
    <nc r="I90" t="inlineStr">
      <is>
        <t>NO</t>
      </is>
    </nc>
  </rcc>
  <rcc rId="1772" sId="3">
    <nc r="J90" t="inlineStr">
      <is>
        <t>COLEGIO MUSICAL BRITANICO</t>
      </is>
    </nc>
  </rcc>
  <rrc rId="1773" sId="3" ref="A91:XFD91"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774" sId="3">
    <nc r="B91" t="inlineStr">
      <is>
        <t>COORDINADOR</t>
      </is>
    </nc>
  </rcc>
  <rcc rId="1775" sId="3">
    <nc r="D91" t="inlineStr">
      <is>
        <t>ANA LORENA PANTOJA RODRIGUEZ</t>
      </is>
    </nc>
  </rcc>
  <rcc rId="1776" sId="3">
    <nc r="E91">
      <v>1085253097</v>
    </nc>
  </rcc>
  <rcc rId="1777" sId="3">
    <nc r="F91" t="inlineStr">
      <is>
        <t>LICENCIADA EN EDUCACION PREESCOLAR</t>
      </is>
    </nc>
  </rcc>
  <rcc rId="1778" sId="3">
    <nc r="G91" t="inlineStr">
      <is>
        <t>INSTITUCION UNIVERSITARIA CENTRO DE ESTUDIOS SUPERIORES AMRIA GORETTI</t>
      </is>
    </nc>
  </rcc>
  <rcc rId="1779" sId="3" numFmtId="19">
    <nc r="H91">
      <v>39899</v>
    </nc>
  </rcc>
  <rcc rId="1780" sId="3">
    <nc r="I91" t="inlineStr">
      <is>
        <t>NO</t>
      </is>
    </nc>
  </rcc>
  <rcc rId="1781" sId="3">
    <nc r="J91" t="inlineStr">
      <is>
        <t>COLEGIO MUSICAL BRITANICO</t>
      </is>
    </nc>
  </rcc>
  <rrc rId="1782" sId="3" ref="A92:XFD92"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783" sId="3">
    <nc r="B92" t="inlineStr">
      <is>
        <t>COORDINADOR</t>
      </is>
    </nc>
  </rcc>
  <rcc rId="1784" sId="3">
    <nc r="D92" t="inlineStr">
      <is>
        <t>ANA LORENA PANTOJA RODRIGUEZ</t>
      </is>
    </nc>
  </rcc>
  <rcc rId="1785" sId="3">
    <nc r="E92">
      <v>1085253097</v>
    </nc>
  </rcc>
  <rcc rId="1786" sId="3">
    <nc r="F92" t="inlineStr">
      <is>
        <t>LICENCIADA EN EDUCACION PREESCOLAR</t>
      </is>
    </nc>
  </rcc>
  <rcc rId="1787" sId="3">
    <nc r="G92" t="inlineStr">
      <is>
        <t>INSTITUCION UNIVERSITARIA CENTRO DE ESTUDIOS SUPERIORES AMRIA GORETTI</t>
      </is>
    </nc>
  </rcc>
  <rcc rId="1788" sId="3" numFmtId="19">
    <nc r="H92">
      <v>39899</v>
    </nc>
  </rcc>
  <rcc rId="1789" sId="3">
    <nc r="I92" t="inlineStr">
      <is>
        <t>NO</t>
      </is>
    </nc>
  </rcc>
  <rcc rId="1790" sId="3">
    <nc r="J92" t="inlineStr">
      <is>
        <t>COLEGIO MUSICAL BRITANICO</t>
      </is>
    </nc>
  </rcc>
  <rrc rId="1791" sId="3" ref="A93:XFD93"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792" sId="3">
    <nc r="B93" t="inlineStr">
      <is>
        <t>COORDINADOR</t>
      </is>
    </nc>
  </rcc>
  <rcc rId="1793" sId="3">
    <nc r="D93" t="inlineStr">
      <is>
        <t>ANA LORENA PANTOJA RODRIGUEZ</t>
      </is>
    </nc>
  </rcc>
  <rcc rId="1794" sId="3">
    <nc r="E93">
      <v>1085253097</v>
    </nc>
  </rcc>
  <rcc rId="1795" sId="3">
    <nc r="F93" t="inlineStr">
      <is>
        <t>LICENCIADA EN EDUCACION PREESCOLAR</t>
      </is>
    </nc>
  </rcc>
  <rcc rId="1796" sId="3">
    <nc r="G93" t="inlineStr">
      <is>
        <t>INSTITUCION UNIVERSITARIA CENTRO DE ESTUDIOS SUPERIORES AMRIA GORETTI</t>
      </is>
    </nc>
  </rcc>
  <rcc rId="1797" sId="3" numFmtId="19">
    <nc r="H93">
      <v>39899</v>
    </nc>
  </rcc>
  <rcc rId="1798" sId="3">
    <nc r="I93" t="inlineStr">
      <is>
        <t>NO</t>
      </is>
    </nc>
  </rcc>
  <rcc rId="1799" sId="3">
    <nc r="J93" t="inlineStr">
      <is>
        <t>COLEGIO MUSICAL BRITANICO</t>
      </is>
    </nc>
  </rcc>
  <rcc rId="1800" sId="3">
    <oc r="L87" t="inlineStr">
      <is>
        <t xml:space="preserve">FUNCIONES </t>
      </is>
    </oc>
    <nc r="L87" t="inlineStr">
      <is>
        <t>COORDINADORA PEDAGOGICA</t>
      </is>
    </nc>
  </rcc>
  <rcc rId="1801" sId="3">
    <nc r="M87" t="inlineStr">
      <is>
        <t>SI</t>
      </is>
    </nc>
  </rcc>
  <rcc rId="1802" sId="3">
    <nc r="N87" t="inlineStr">
      <is>
        <t>SI</t>
      </is>
    </nc>
  </rcc>
  <rcc rId="1803" sId="3">
    <nc r="K88" t="inlineStr">
      <is>
        <t>01/02/2010  08/09/2010</t>
      </is>
    </nc>
  </rcc>
  <rcc rId="1804" sId="3">
    <nc r="L88" t="inlineStr">
      <is>
        <t>COORDINADORA PEDAGOGICA</t>
      </is>
    </nc>
  </rcc>
  <rcc rId="1805" sId="3">
    <nc r="L89" t="inlineStr">
      <is>
        <t>COORDINADORA PEDAGOGICA</t>
      </is>
    </nc>
  </rcc>
  <rcc rId="1806" sId="3">
    <nc r="L90" t="inlineStr">
      <is>
        <t>COORDINADORA PEDAGOGICA</t>
      </is>
    </nc>
  </rcc>
  <rcc rId="1807" sId="3">
    <nc r="L91" t="inlineStr">
      <is>
        <t>COORDINADORA PEDAGOGICA</t>
      </is>
    </nc>
  </rcc>
  <rcc rId="1808" sId="3">
    <nc r="L92" t="inlineStr">
      <is>
        <t>COORDINADORA PEDAGOGICA</t>
      </is>
    </nc>
  </rcc>
  <rcc rId="1809" sId="3">
    <nc r="L93" t="inlineStr">
      <is>
        <t>COORDINADORA PEDAGOGICA</t>
      </is>
    </nc>
  </rcc>
  <rcc rId="1810" sId="3">
    <nc r="K89" t="inlineStr">
      <is>
        <t>31/05/2011  17/09/2011</t>
      </is>
    </nc>
  </rcc>
  <rcc rId="1811" sId="3">
    <nc r="K90" t="inlineStr">
      <is>
        <t>10/10/2011  15/12/2011</t>
      </is>
    </nc>
  </rcc>
  <rcc rId="1812" sId="3">
    <nc r="C87">
      <f>500/300</f>
    </nc>
  </rcc>
  <rfmt sheetId="3" sqref="C87">
    <dxf>
      <numFmt numFmtId="173" formatCode="0.00000000"/>
    </dxf>
  </rfmt>
  <rfmt sheetId="3" sqref="C87">
    <dxf>
      <numFmt numFmtId="174" formatCode="0.0000000"/>
    </dxf>
  </rfmt>
  <rfmt sheetId="3" sqref="C87">
    <dxf>
      <numFmt numFmtId="175" formatCode="0.000000"/>
    </dxf>
  </rfmt>
  <rfmt sheetId="3" sqref="C87">
    <dxf>
      <numFmt numFmtId="176" formatCode="0.00000"/>
    </dxf>
  </rfmt>
  <rfmt sheetId="3" sqref="C87">
    <dxf>
      <numFmt numFmtId="177" formatCode="0.0000"/>
    </dxf>
  </rfmt>
  <rfmt sheetId="3" sqref="C87">
    <dxf>
      <numFmt numFmtId="178" formatCode="0.000"/>
    </dxf>
  </rfmt>
  <rfmt sheetId="3" sqref="C87">
    <dxf>
      <numFmt numFmtId="2" formatCode="0.00"/>
    </dxf>
  </rfmt>
  <rfmt sheetId="3" sqref="C87">
    <dxf>
      <numFmt numFmtId="172" formatCode="0.0"/>
    </dxf>
  </rfmt>
  <rfmt sheetId="3" sqref="C87">
    <dxf>
      <numFmt numFmtId="1" formatCode="0"/>
    </dxf>
  </rfmt>
  <rfmt sheetId="3" sqref="C87">
    <dxf>
      <numFmt numFmtId="172" formatCode="0.0"/>
    </dxf>
  </rfmt>
  <rfmt sheetId="3" sqref="C87">
    <dxf>
      <numFmt numFmtId="2" formatCode="0.00"/>
    </dxf>
  </rfmt>
  <rcc rId="1813" sId="3" odxf="1" dxf="1">
    <nc r="C88">
      <f>500/300</f>
    </nc>
    <ndxf>
      <numFmt numFmtId="2" formatCode="0.00"/>
    </ndxf>
  </rcc>
  <rcc rId="1814" sId="3" odxf="1" dxf="1">
    <nc r="C89">
      <f>500/300</f>
    </nc>
    <ndxf>
      <numFmt numFmtId="2" formatCode="0.00"/>
    </ndxf>
  </rcc>
  <rcc rId="1815" sId="3" odxf="1" dxf="1">
    <nc r="C90">
      <f>500/300</f>
    </nc>
    <ndxf>
      <numFmt numFmtId="2" formatCode="0.00"/>
    </ndxf>
  </rcc>
  <rcc rId="1816" sId="3" odxf="1" dxf="1">
    <nc r="C91">
      <f>500/300</f>
    </nc>
    <ndxf>
      <numFmt numFmtId="2" formatCode="0.00"/>
    </ndxf>
  </rcc>
  <rcc rId="1817" sId="3" odxf="1" dxf="1">
    <nc r="C92">
      <f>500/300</f>
    </nc>
    <ndxf>
      <numFmt numFmtId="2" formatCode="0.00"/>
    </ndxf>
  </rcc>
  <rcc rId="1818" sId="3" odxf="1" dxf="1">
    <nc r="C93">
      <f>500/300</f>
    </nc>
    <ndxf>
      <numFmt numFmtId="2" formatCode="0.00"/>
    </ndxf>
  </rcc>
  <rfmt sheetId="3" sqref="C94" start="0" length="0">
    <dxf>
      <numFmt numFmtId="2" formatCode="0.00"/>
    </dxf>
  </rfmt>
  <rcc rId="1819" sId="3">
    <nc r="C94">
      <f>(500/300)*2</f>
    </nc>
  </rcc>
  <rcc rId="1820" sId="3">
    <oc r="K87" t="inlineStr">
      <is>
        <t>FECHA DE INICIO Y TERMINACIÓN</t>
      </is>
    </oc>
    <nc r="K87" t="inlineStr">
      <is>
        <t>01/04/2009  14/08/2009</t>
      </is>
    </nc>
  </rcc>
  <rcc rId="1821" sId="3">
    <nc r="K91" t="inlineStr">
      <is>
        <t>10/01/2012  01/03/2012</t>
      </is>
    </nc>
  </rcc>
  <rcc rId="1822" sId="3">
    <nc r="K92" t="inlineStr">
      <is>
        <t>15/05/2012  30/09/2012</t>
      </is>
    </nc>
  </rcc>
  <rcc rId="1823" sId="3">
    <nc r="K93" t="inlineStr">
      <is>
        <t>21/11/2012  15/12/2012</t>
      </is>
    </nc>
  </rcc>
  <rcc rId="1824" sId="3">
    <nc r="M88" t="inlineStr">
      <is>
        <t>SI</t>
      </is>
    </nc>
  </rcc>
  <rcc rId="1825" sId="3">
    <nc r="N88" t="inlineStr">
      <is>
        <t>SI</t>
      </is>
    </nc>
  </rcc>
  <rcc rId="1826" sId="3">
    <nc r="M89" t="inlineStr">
      <is>
        <t>SI</t>
      </is>
    </nc>
  </rcc>
  <rcc rId="1827" sId="3">
    <nc r="N89" t="inlineStr">
      <is>
        <t>SI</t>
      </is>
    </nc>
  </rcc>
  <rcc rId="1828" sId="3">
    <nc r="M90" t="inlineStr">
      <is>
        <t>SI</t>
      </is>
    </nc>
  </rcc>
  <rcc rId="1829" sId="3">
    <nc r="N90" t="inlineStr">
      <is>
        <t>SI</t>
      </is>
    </nc>
  </rcc>
  <rcc rId="1830" sId="3">
    <nc r="M91" t="inlineStr">
      <is>
        <t>SI</t>
      </is>
    </nc>
  </rcc>
  <rcc rId="1831" sId="3">
    <nc r="N91" t="inlineStr">
      <is>
        <t>SI</t>
      </is>
    </nc>
  </rcc>
  <rcc rId="1832" sId="3">
    <nc r="M92" t="inlineStr">
      <is>
        <t>SI</t>
      </is>
    </nc>
  </rcc>
  <rcc rId="1833" sId="3">
    <nc r="N92" t="inlineStr">
      <is>
        <t>SI</t>
      </is>
    </nc>
  </rcc>
  <rcc rId="1834" sId="3">
    <nc r="M93" t="inlineStr">
      <is>
        <t>SI</t>
      </is>
    </nc>
  </rcc>
  <rcc rId="1835" sId="3">
    <nc r="N93" t="inlineStr">
      <is>
        <t>SI</t>
      </is>
    </nc>
  </rcc>
  <rcc rId="1836" sId="3">
    <nc r="O87" t="inlineStr">
      <is>
        <t>SI</t>
      </is>
    </nc>
  </rcc>
  <rcc rId="1837" sId="3">
    <nc r="O88" t="inlineStr">
      <is>
        <t>SI</t>
      </is>
    </nc>
  </rcc>
  <rcc rId="1838" sId="3">
    <nc r="O89" t="inlineStr">
      <is>
        <t>SI</t>
      </is>
    </nc>
  </rcc>
  <rcc rId="1839" sId="3">
    <nc r="O90" t="inlineStr">
      <is>
        <t>SI</t>
      </is>
    </nc>
  </rcc>
  <rcc rId="1840" sId="3">
    <nc r="O91" t="inlineStr">
      <is>
        <t>SI</t>
      </is>
    </nc>
  </rcc>
  <rcc rId="1841" sId="3">
    <nc r="O92" t="inlineStr">
      <is>
        <t>SI</t>
      </is>
    </nc>
  </rcc>
  <rcc rId="1842" sId="3">
    <nc r="O93" t="inlineStr">
      <is>
        <t>SI</t>
      </is>
    </nc>
  </rcc>
  <rrc rId="1843" sId="3" ref="A94:XFD94"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844" sId="3">
    <nc r="B94" t="inlineStr">
      <is>
        <t>COORDINADOR</t>
      </is>
    </nc>
  </rcc>
  <rcc rId="1845" sId="3">
    <nc r="C94">
      <f>500/300</f>
    </nc>
  </rcc>
  <rcc rId="1846" sId="3">
    <nc r="I94" t="inlineStr">
      <is>
        <t>NO</t>
      </is>
    </nc>
  </rcc>
  <rcc rId="1847" sId="3">
    <nc r="J94" t="inlineStr">
      <is>
        <t>COLEGIO MUSICAL BRITANICO</t>
      </is>
    </nc>
  </rcc>
  <rcc rId="1848" sId="3">
    <nc r="L94" t="inlineStr">
      <is>
        <t>COORDINADORA PEDAGOGICA</t>
      </is>
    </nc>
  </rcc>
  <rcc rId="1849" sId="3">
    <nc r="M94" t="inlineStr">
      <is>
        <t>SI</t>
      </is>
    </nc>
  </rcc>
  <rcc rId="1850" sId="3">
    <nc r="N94" t="inlineStr">
      <is>
        <t>SI</t>
      </is>
    </nc>
  </rcc>
  <rcc rId="1851" sId="3">
    <nc r="O94" t="inlineStr">
      <is>
        <t>SI</t>
      </is>
    </nc>
  </rcc>
  <rcc rId="1852" sId="3">
    <nc r="D94" t="inlineStr">
      <is>
        <t>GLORIA DEL SOCORRO DULCE BURBANO</t>
      </is>
    </nc>
  </rcc>
  <rcc rId="1853" sId="3">
    <nc r="E94">
      <v>30716819</v>
    </nc>
  </rcc>
  <rcc rId="1854" sId="3">
    <nc r="F94" t="inlineStr">
      <is>
        <t>LICENCIADA EN EDUCACION BASICA</t>
      </is>
    </nc>
  </rcc>
  <rcc rId="1855" sId="3">
    <nc r="G94" t="inlineStr">
      <is>
        <t>UNIVERISAD MARIANA</t>
      </is>
    </nc>
  </rcc>
  <rcc rId="1856" sId="3" numFmtId="19">
    <nc r="H94">
      <v>36245</v>
    </nc>
  </rcc>
  <rrc rId="1857" sId="3" ref="A95:XFD95"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858" sId="3">
    <nc r="B95" t="inlineStr">
      <is>
        <t>COORDINADOR</t>
      </is>
    </nc>
  </rcc>
  <rcc rId="1859" sId="3">
    <nc r="C95">
      <f>500/300</f>
    </nc>
  </rcc>
  <rcc rId="1860" sId="3">
    <nc r="D95" t="inlineStr">
      <is>
        <t>GLORIA DEL SOCORRO DULCE BURBANO</t>
      </is>
    </nc>
  </rcc>
  <rcc rId="1861" sId="3">
    <nc r="E95">
      <v>30716819</v>
    </nc>
  </rcc>
  <rcc rId="1862" sId="3">
    <nc r="F95" t="inlineStr">
      <is>
        <t>LICENCIADA EN EDUCACION BASICA</t>
      </is>
    </nc>
  </rcc>
  <rcc rId="1863" sId="3">
    <nc r="G95" t="inlineStr">
      <is>
        <t>UNIVERISAD MARIANA</t>
      </is>
    </nc>
  </rcc>
  <rcc rId="1864" sId="3" numFmtId="19">
    <nc r="H95">
      <v>36245</v>
    </nc>
  </rcc>
  <rcc rId="1865" sId="3">
    <nc r="I95" t="inlineStr">
      <is>
        <t>NO</t>
      </is>
    </nc>
  </rcc>
  <rcc rId="1866" sId="3">
    <nc r="J95" t="inlineStr">
      <is>
        <t>COLEGIO MUSICAL BRITANICO</t>
      </is>
    </nc>
  </rcc>
  <rcc rId="1867" sId="3">
    <nc r="L95" t="inlineStr">
      <is>
        <t>COORDINADORA PEDAGOGICA</t>
      </is>
    </nc>
  </rcc>
  <rcc rId="1868" sId="3">
    <nc r="M95" t="inlineStr">
      <is>
        <t>SI</t>
      </is>
    </nc>
  </rcc>
  <rcc rId="1869" sId="3">
    <nc r="N95" t="inlineStr">
      <is>
        <t>SI</t>
      </is>
    </nc>
  </rcc>
  <rcc rId="1870" sId="3">
    <nc r="O95" t="inlineStr">
      <is>
        <t>SI</t>
      </is>
    </nc>
  </rcc>
  <rrc rId="1871" sId="3" ref="A96:XFD96"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872" sId="3">
    <nc r="B96" t="inlineStr">
      <is>
        <t>COORDINADOR</t>
      </is>
    </nc>
  </rcc>
  <rcc rId="1873" sId="3">
    <nc r="C96">
      <f>500/300</f>
    </nc>
  </rcc>
  <rcc rId="1874" sId="3">
    <nc r="D96" t="inlineStr">
      <is>
        <t>GLORIA DEL SOCORRO DULCE BURBANO</t>
      </is>
    </nc>
  </rcc>
  <rcc rId="1875" sId="3">
    <nc r="E96">
      <v>30716819</v>
    </nc>
  </rcc>
  <rcc rId="1876" sId="3">
    <nc r="F96" t="inlineStr">
      <is>
        <t>LICENCIADA EN EDUCACION BASICA</t>
      </is>
    </nc>
  </rcc>
  <rcc rId="1877" sId="3">
    <nc r="G96" t="inlineStr">
      <is>
        <t>UNIVERISAD MARIANA</t>
      </is>
    </nc>
  </rcc>
  <rcc rId="1878" sId="3" numFmtId="19">
    <nc r="H96">
      <v>36245</v>
    </nc>
  </rcc>
  <rcc rId="1879" sId="3">
    <nc r="I96" t="inlineStr">
      <is>
        <t>NO</t>
      </is>
    </nc>
  </rcc>
  <rcc rId="1880" sId="3">
    <nc r="J96" t="inlineStr">
      <is>
        <t>COLEGIO MUSICAL BRITANICO</t>
      </is>
    </nc>
  </rcc>
  <rcc rId="1881" sId="3">
    <nc r="L96" t="inlineStr">
      <is>
        <t>COORDINADORA PEDAGOGICA</t>
      </is>
    </nc>
  </rcc>
  <rcc rId="1882" sId="3">
    <nc r="M96" t="inlineStr">
      <is>
        <t>SI</t>
      </is>
    </nc>
  </rcc>
  <rcc rId="1883" sId="3">
    <nc r="N96" t="inlineStr">
      <is>
        <t>SI</t>
      </is>
    </nc>
  </rcc>
  <rcc rId="1884" sId="3">
    <nc r="O96" t="inlineStr">
      <is>
        <t>SI</t>
      </is>
    </nc>
  </rcc>
  <rrc rId="1885" sId="3" ref="A97:XFD97"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886" sId="3">
    <nc r="B97" t="inlineStr">
      <is>
        <t>COORDINADOR</t>
      </is>
    </nc>
  </rcc>
  <rcc rId="1887" sId="3">
    <nc r="C97">
      <f>500/300</f>
    </nc>
  </rcc>
  <rcc rId="1888" sId="3">
    <nc r="D97" t="inlineStr">
      <is>
        <t>GLORIA DEL SOCORRO DULCE BURBANO</t>
      </is>
    </nc>
  </rcc>
  <rcc rId="1889" sId="3">
    <nc r="E97">
      <v>30716819</v>
    </nc>
  </rcc>
  <rcc rId="1890" sId="3">
    <nc r="F97" t="inlineStr">
      <is>
        <t>LICENCIADA EN EDUCACION BASICA</t>
      </is>
    </nc>
  </rcc>
  <rcc rId="1891" sId="3">
    <nc r="G97" t="inlineStr">
      <is>
        <t>UNIVERISAD MARIANA</t>
      </is>
    </nc>
  </rcc>
  <rcc rId="1892" sId="3" numFmtId="19">
    <nc r="H97">
      <v>36245</v>
    </nc>
  </rcc>
  <rcc rId="1893" sId="3">
    <nc r="I97" t="inlineStr">
      <is>
        <t>NO</t>
      </is>
    </nc>
  </rcc>
  <rcc rId="1894" sId="3">
    <nc r="J97" t="inlineStr">
      <is>
        <t>COLEGIO MUSICAL BRITANICO</t>
      </is>
    </nc>
  </rcc>
  <rcc rId="1895" sId="3">
    <nc r="L97" t="inlineStr">
      <is>
        <t>COORDINADORA PEDAGOGICA</t>
      </is>
    </nc>
  </rcc>
  <rcc rId="1896" sId="3">
    <nc r="M97" t="inlineStr">
      <is>
        <t>SI</t>
      </is>
    </nc>
  </rcc>
  <rcc rId="1897" sId="3">
    <nc r="N97" t="inlineStr">
      <is>
        <t>SI</t>
      </is>
    </nc>
  </rcc>
  <rcc rId="1898" sId="3">
    <nc r="O97" t="inlineStr">
      <is>
        <t>SI</t>
      </is>
    </nc>
  </rcc>
  <rrc rId="1899" sId="3" ref="A98:XFD98"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900" sId="3">
    <nc r="B98" t="inlineStr">
      <is>
        <t>COORDINADOR</t>
      </is>
    </nc>
  </rcc>
  <rcc rId="1901" sId="3">
    <nc r="C98">
      <f>500/300</f>
    </nc>
  </rcc>
  <rcc rId="1902" sId="3">
    <nc r="D98" t="inlineStr">
      <is>
        <t>GLORIA DEL SOCORRO DULCE BURBANO</t>
      </is>
    </nc>
  </rcc>
  <rcc rId="1903" sId="3">
    <nc r="E98">
      <v>30716819</v>
    </nc>
  </rcc>
  <rcc rId="1904" sId="3">
    <nc r="F98" t="inlineStr">
      <is>
        <t>LICENCIADA EN EDUCACION BASICA</t>
      </is>
    </nc>
  </rcc>
  <rcc rId="1905" sId="3">
    <nc r="G98" t="inlineStr">
      <is>
        <t>UNIVERISAD MARIANA</t>
      </is>
    </nc>
  </rcc>
  <rcc rId="1906" sId="3" numFmtId="19">
    <nc r="H98">
      <v>36245</v>
    </nc>
  </rcc>
  <rcc rId="1907" sId="3">
    <nc r="I98" t="inlineStr">
      <is>
        <t>NO</t>
      </is>
    </nc>
  </rcc>
  <rcc rId="1908" sId="3">
    <nc r="J98" t="inlineStr">
      <is>
        <t>COLEGIO MUSICAL BRITANICO</t>
      </is>
    </nc>
  </rcc>
  <rcc rId="1909" sId="3">
    <nc r="L98" t="inlineStr">
      <is>
        <t>COORDINADORA PEDAGOGICA</t>
      </is>
    </nc>
  </rcc>
  <rcc rId="1910" sId="3">
    <nc r="M98" t="inlineStr">
      <is>
        <t>SI</t>
      </is>
    </nc>
  </rcc>
  <rcc rId="1911" sId="3">
    <nc r="N98" t="inlineStr">
      <is>
        <t>SI</t>
      </is>
    </nc>
  </rcc>
  <rcc rId="1912" sId="3">
    <nc r="O98" t="inlineStr">
      <is>
        <t>SI</t>
      </is>
    </nc>
  </rcc>
  <rrc rId="1913" sId="3" ref="A99:XFD99"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914" sId="3">
    <nc r="B99" t="inlineStr">
      <is>
        <t>COORDINADOR</t>
      </is>
    </nc>
  </rcc>
  <rcc rId="1915" sId="3">
    <nc r="C99">
      <f>500/300</f>
    </nc>
  </rcc>
  <rcc rId="1916" sId="3">
    <nc r="D99" t="inlineStr">
      <is>
        <t>GLORIA DEL SOCORRO DULCE BURBANO</t>
      </is>
    </nc>
  </rcc>
  <rcc rId="1917" sId="3">
    <nc r="E99">
      <v>30716819</v>
    </nc>
  </rcc>
  <rcc rId="1918" sId="3">
    <nc r="F99" t="inlineStr">
      <is>
        <t>LICENCIADA EN EDUCACION BASICA</t>
      </is>
    </nc>
  </rcc>
  <rcc rId="1919" sId="3">
    <nc r="G99" t="inlineStr">
      <is>
        <t>UNIVERISAD MARIANA</t>
      </is>
    </nc>
  </rcc>
  <rcc rId="1920" sId="3" numFmtId="19">
    <nc r="H99">
      <v>36245</v>
    </nc>
  </rcc>
  <rcc rId="1921" sId="3">
    <nc r="I99" t="inlineStr">
      <is>
        <t>NO</t>
      </is>
    </nc>
  </rcc>
  <rcc rId="1922" sId="3">
    <nc r="J99" t="inlineStr">
      <is>
        <t>COLEGIO MUSICAL BRITANICO</t>
      </is>
    </nc>
  </rcc>
  <rcc rId="1923" sId="3">
    <nc r="L99" t="inlineStr">
      <is>
        <t>COORDINADORA PEDAGOGICA</t>
      </is>
    </nc>
  </rcc>
  <rcc rId="1924" sId="3">
    <nc r="M99" t="inlineStr">
      <is>
        <t>SI</t>
      </is>
    </nc>
  </rcc>
  <rcc rId="1925" sId="3">
    <nc r="N99" t="inlineStr">
      <is>
        <t>SI</t>
      </is>
    </nc>
  </rcc>
  <rcc rId="1926" sId="3">
    <nc r="O99" t="inlineStr">
      <is>
        <t>SI</t>
      </is>
    </nc>
  </rcc>
  <rrc rId="1927" sId="3" ref="A100:XFD100"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928" sId="3">
    <nc r="B100" t="inlineStr">
      <is>
        <t>COORDINADOR</t>
      </is>
    </nc>
  </rcc>
  <rcc rId="1929" sId="3">
    <nc r="C100">
      <f>500/300</f>
    </nc>
  </rcc>
  <rcc rId="1930" sId="3">
    <nc r="D100" t="inlineStr">
      <is>
        <t>GLORIA DEL SOCORRO DULCE BURBANO</t>
      </is>
    </nc>
  </rcc>
  <rcc rId="1931" sId="3">
    <nc r="E100">
      <v>30716819</v>
    </nc>
  </rcc>
  <rcc rId="1932" sId="3">
    <nc r="F100" t="inlineStr">
      <is>
        <t>LICENCIADA EN EDUCACION BASICA</t>
      </is>
    </nc>
  </rcc>
  <rcc rId="1933" sId="3">
    <nc r="G100" t="inlineStr">
      <is>
        <t>UNIVERISAD MARIANA</t>
      </is>
    </nc>
  </rcc>
  <rcc rId="1934" sId="3" numFmtId="19">
    <nc r="H100">
      <v>36245</v>
    </nc>
  </rcc>
  <rcc rId="1935" sId="3">
    <nc r="I100" t="inlineStr">
      <is>
        <t>NO</t>
      </is>
    </nc>
  </rcc>
  <rcc rId="1936" sId="3">
    <nc r="J100" t="inlineStr">
      <is>
        <t>COLEGIO MUSICAL BRITANICO</t>
      </is>
    </nc>
  </rcc>
  <rcc rId="1937" sId="3">
    <nc r="L100" t="inlineStr">
      <is>
        <t>COORDINADORA PEDAGOGICA</t>
      </is>
    </nc>
  </rcc>
  <rcc rId="1938" sId="3">
    <nc r="M100" t="inlineStr">
      <is>
        <t>SI</t>
      </is>
    </nc>
  </rcc>
  <rcc rId="1939" sId="3">
    <nc r="N100" t="inlineStr">
      <is>
        <t>SI</t>
      </is>
    </nc>
  </rcc>
  <rcc rId="1940" sId="3">
    <nc r="O100" t="inlineStr">
      <is>
        <t>SI</t>
      </is>
    </nc>
  </rcc>
  <rrc rId="1941" sId="3" ref="A101:XFD101"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942" sId="3">
    <nc r="B101" t="inlineStr">
      <is>
        <t>COORDINADOR</t>
      </is>
    </nc>
  </rcc>
  <rcc rId="1943" sId="3">
    <nc r="C101">
      <f>500/300</f>
    </nc>
  </rcc>
  <rcc rId="1944" sId="3">
    <nc r="D101" t="inlineStr">
      <is>
        <t>GLORIA DEL SOCORRO DULCE BURBANO</t>
      </is>
    </nc>
  </rcc>
  <rcc rId="1945" sId="3">
    <nc r="E101">
      <v>30716819</v>
    </nc>
  </rcc>
  <rcc rId="1946" sId="3">
    <nc r="F101" t="inlineStr">
      <is>
        <t>LICENCIADA EN EDUCACION BASICA</t>
      </is>
    </nc>
  </rcc>
  <rcc rId="1947" sId="3">
    <nc r="G101" t="inlineStr">
      <is>
        <t>UNIVERISAD MARIANA</t>
      </is>
    </nc>
  </rcc>
  <rcc rId="1948" sId="3" numFmtId="19">
    <nc r="H101">
      <v>36245</v>
    </nc>
  </rcc>
  <rcc rId="1949" sId="3">
    <nc r="I101" t="inlineStr">
      <is>
        <t>NO</t>
      </is>
    </nc>
  </rcc>
  <rcc rId="1950" sId="3">
    <nc r="J101" t="inlineStr">
      <is>
        <t>COLEGIO MUSICAL BRITANICO</t>
      </is>
    </nc>
  </rcc>
  <rcc rId="1951" sId="3">
    <nc r="K101" t="inlineStr">
      <is>
        <t>21/11/2012  15/12/2012</t>
      </is>
    </nc>
  </rcc>
  <rcc rId="1952" sId="3">
    <nc r="L101" t="inlineStr">
      <is>
        <t>COORDINADORA PEDAGOGICA</t>
      </is>
    </nc>
  </rcc>
  <rcc rId="1953" sId="3">
    <nc r="M101" t="inlineStr">
      <is>
        <t>SI</t>
      </is>
    </nc>
  </rcc>
  <rcc rId="1954" sId="3">
    <nc r="N101" t="inlineStr">
      <is>
        <t>SI</t>
      </is>
    </nc>
  </rcc>
  <rcc rId="1955" sId="3">
    <nc r="O101" t="inlineStr">
      <is>
        <t>SI</t>
      </is>
    </nc>
  </rcc>
  <rrc rId="1956" sId="3" ref="A102:XFD102"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957" sId="3">
    <nc r="B102" t="inlineStr">
      <is>
        <t>COORDINADOR</t>
      </is>
    </nc>
  </rcc>
  <rcc rId="1958" sId="3">
    <nc r="C102">
      <f>500/300</f>
    </nc>
  </rcc>
  <rcc rId="1959" sId="3">
    <nc r="D102" t="inlineStr">
      <is>
        <t>GLORIA DEL SOCORRO DULCE BURBANO</t>
      </is>
    </nc>
  </rcc>
  <rcc rId="1960" sId="3">
    <nc r="E102">
      <v>30716819</v>
    </nc>
  </rcc>
  <rcc rId="1961" sId="3">
    <nc r="F102" t="inlineStr">
      <is>
        <t>LICENCIADA EN EDUCACION BASICA</t>
      </is>
    </nc>
  </rcc>
  <rcc rId="1962" sId="3">
    <nc r="G102" t="inlineStr">
      <is>
        <t>UNIVERISAD MARIANA</t>
      </is>
    </nc>
  </rcc>
  <rcc rId="1963" sId="3" numFmtId="19">
    <nc r="H102">
      <v>36245</v>
    </nc>
  </rcc>
  <rcc rId="1964" sId="3">
    <nc r="I102" t="inlineStr">
      <is>
        <t>NO</t>
      </is>
    </nc>
  </rcc>
  <rcc rId="1965" sId="3">
    <nc r="J102" t="inlineStr">
      <is>
        <t>COLEGIO MUSICAL BRITANICO</t>
      </is>
    </nc>
  </rcc>
  <rcc rId="1966" sId="3">
    <nc r="L102" t="inlineStr">
      <is>
        <t>COORDINADORA PEDAGOGICA</t>
      </is>
    </nc>
  </rcc>
  <rcc rId="1967" sId="3">
    <nc r="M102" t="inlineStr">
      <is>
        <t>SI</t>
      </is>
    </nc>
  </rcc>
  <rcc rId="1968" sId="3">
    <nc r="N102" t="inlineStr">
      <is>
        <t>SI</t>
      </is>
    </nc>
  </rcc>
  <rcc rId="1969" sId="3">
    <nc r="O102" t="inlineStr">
      <is>
        <t>SI</t>
      </is>
    </nc>
  </rcc>
  <rcc rId="1970" sId="3">
    <nc r="K94" t="inlineStr">
      <is>
        <t>01/02/2010  08/09/2010</t>
      </is>
    </nc>
  </rcc>
  <rcc rId="1971" sId="3">
    <nc r="K95" t="inlineStr">
      <is>
        <t>16/11/2010  15/12/2010</t>
      </is>
    </nc>
  </rcc>
  <rcc rId="1972" sId="3">
    <nc r="K96" t="inlineStr">
      <is>
        <t>10/01/2011  01/03/2011</t>
      </is>
    </nc>
  </rcc>
  <rcc rId="1973" sId="3">
    <nc r="K97" t="inlineStr">
      <is>
        <t>16/05/2011  17/09/2011</t>
      </is>
    </nc>
  </rcc>
  <rcc rId="1974" sId="3">
    <nc r="K98" t="inlineStr">
      <is>
        <t>10/10/2011  15/12/2011</t>
      </is>
    </nc>
  </rcc>
  <rcc rId="1975" sId="3">
    <nc r="K99" t="inlineStr">
      <is>
        <t>11/01/2012  01/03/2012</t>
      </is>
    </nc>
  </rcc>
  <rcc rId="1976" sId="3">
    <nc r="K100" t="inlineStr">
      <is>
        <t>15/05/2012  30/09/2012</t>
      </is>
    </nc>
  </rcc>
  <rrc rId="1977" sId="3" ref="A102:XFD102" action="delete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fmt sheetId="3" xfDxf="1" sqref="A102:XFD102" start="0" length="0">
      <dxf>
        <alignment vertical="center" readingOrder="0"/>
      </dxf>
    </rfmt>
    <rcc rId="0" sId="3" dxf="1">
      <nc r="B102" t="inlineStr">
        <is>
          <t>COORDINADOR</t>
        </is>
      </nc>
      <ndxf>
        <alignment vertical="top" wrapText="1" readingOrder="0"/>
        <border outline="0">
          <left style="thin">
            <color indexed="64"/>
          </left>
          <right style="thin">
            <color indexed="64"/>
          </right>
          <top style="thin">
            <color indexed="64"/>
          </top>
          <bottom style="thin">
            <color indexed="64"/>
          </bottom>
        </border>
      </ndxf>
    </rcc>
    <rcc rId="0" sId="3" dxf="1">
      <nc r="C102">
        <f>500/300</f>
      </nc>
      <ndxf>
        <numFmt numFmtId="2" formatCode="0.00"/>
        <alignment vertical="top" wrapText="1" readingOrder="0"/>
        <border outline="0">
          <left style="thin">
            <color indexed="64"/>
          </left>
          <right style="thin">
            <color indexed="64"/>
          </right>
          <top style="thin">
            <color indexed="64"/>
          </top>
          <bottom style="thin">
            <color indexed="64"/>
          </bottom>
        </border>
      </ndxf>
    </rcc>
    <rcc rId="0" sId="3" dxf="1">
      <nc r="D102" t="inlineStr">
        <is>
          <t>GLORIA DEL SOCORRO DULCE BURBANO</t>
        </is>
      </nc>
      <ndxf>
        <alignment vertical="top" readingOrder="0"/>
        <border outline="0">
          <left style="thin">
            <color indexed="64"/>
          </left>
          <right style="thin">
            <color indexed="64"/>
          </right>
          <top style="thin">
            <color indexed="64"/>
          </top>
          <bottom style="thin">
            <color indexed="64"/>
          </bottom>
        </border>
      </ndxf>
    </rcc>
    <rcc rId="0" sId="3" dxf="1">
      <nc r="E102">
        <v>30716819</v>
      </nc>
      <ndxf>
        <alignment vertical="top" readingOrder="0"/>
        <border outline="0">
          <left style="thin">
            <color indexed="64"/>
          </left>
          <right style="thin">
            <color indexed="64"/>
          </right>
          <top style="thin">
            <color indexed="64"/>
          </top>
          <bottom style="thin">
            <color indexed="64"/>
          </bottom>
        </border>
      </ndxf>
    </rcc>
    <rcc rId="0" sId="3" dxf="1">
      <nc r="F102" t="inlineStr">
        <is>
          <t>LICENCIADA EN EDUCACION BASICA</t>
        </is>
      </nc>
      <ndxf>
        <alignment vertical="top" readingOrder="0"/>
        <border outline="0">
          <left style="thin">
            <color indexed="64"/>
          </left>
          <right style="thin">
            <color indexed="64"/>
          </right>
          <top style="thin">
            <color indexed="64"/>
          </top>
          <bottom style="thin">
            <color indexed="64"/>
          </bottom>
        </border>
      </ndxf>
    </rcc>
    <rcc rId="0" sId="3" dxf="1">
      <nc r="G102" t="inlineStr">
        <is>
          <t>UNIVERISAD MARIANA</t>
        </is>
      </nc>
      <ndxf>
        <alignment vertical="top" readingOrder="0"/>
        <border outline="0">
          <left style="thin">
            <color indexed="64"/>
          </left>
          <right style="thin">
            <color indexed="64"/>
          </right>
          <top style="thin">
            <color indexed="64"/>
          </top>
          <bottom style="thin">
            <color indexed="64"/>
          </bottom>
        </border>
      </ndxf>
    </rcc>
    <rcc rId="0" sId="3" dxf="1" numFmtId="19">
      <nc r="H102">
        <v>36245</v>
      </nc>
      <ndxf>
        <numFmt numFmtId="19" formatCode="dd/mm/yyyy"/>
        <alignment vertical="top" readingOrder="0"/>
        <border outline="0">
          <left style="thin">
            <color indexed="64"/>
          </left>
          <right style="thin">
            <color indexed="64"/>
          </right>
          <top style="thin">
            <color indexed="64"/>
          </top>
          <bottom style="thin">
            <color indexed="64"/>
          </bottom>
        </border>
      </ndxf>
    </rcc>
    <rcc rId="0" sId="3" dxf="1">
      <nc r="I102" t="inlineStr">
        <is>
          <t>NO</t>
        </is>
      </nc>
      <ndxf>
        <alignment vertical="bottom" readingOrder="0"/>
        <border outline="0">
          <left style="thin">
            <color indexed="64"/>
          </left>
          <right style="thin">
            <color indexed="64"/>
          </right>
          <top style="thin">
            <color indexed="64"/>
          </top>
          <bottom style="thin">
            <color indexed="64"/>
          </bottom>
        </border>
      </ndxf>
    </rcc>
    <rcc rId="0" sId="3" dxf="1">
      <nc r="J102" t="inlineStr">
        <is>
          <t>COLEGIO MUSICAL BRITANICO</t>
        </is>
      </nc>
      <ndxf>
        <alignment vertical="bottom" readingOrder="0"/>
        <border outline="0">
          <left style="thin">
            <color indexed="64"/>
          </left>
          <right style="thin">
            <color indexed="64"/>
          </right>
          <top style="thin">
            <color indexed="64"/>
          </top>
          <bottom style="thin">
            <color indexed="64"/>
          </bottom>
        </border>
      </ndxf>
    </rcc>
    <rfmt sheetId="3" sqref="K102" start="0" length="0">
      <dxf>
        <alignment vertical="top" wrapText="1" readingOrder="0"/>
        <border outline="0">
          <left style="thin">
            <color indexed="64"/>
          </left>
          <right style="thin">
            <color indexed="64"/>
          </right>
          <top style="thin">
            <color indexed="64"/>
          </top>
          <bottom style="thin">
            <color indexed="64"/>
          </bottom>
        </border>
      </dxf>
    </rfmt>
    <rcc rId="0" sId="3" dxf="1">
      <nc r="L102" t="inlineStr">
        <is>
          <t>COORDINADORA PEDAGOGICA</t>
        </is>
      </nc>
      <ndxf>
        <alignment vertical="top" readingOrder="0"/>
        <border outline="0">
          <left style="thin">
            <color indexed="64"/>
          </left>
          <right style="thin">
            <color indexed="64"/>
          </right>
          <top style="thin">
            <color indexed="64"/>
          </top>
          <bottom style="thin">
            <color indexed="64"/>
          </bottom>
        </border>
      </ndxf>
    </rcc>
    <rcc rId="0" sId="3" dxf="1">
      <nc r="M102" t="inlineStr">
        <is>
          <t>SI</t>
        </is>
      </nc>
      <ndxf>
        <border outline="0">
          <left style="thin">
            <color indexed="64"/>
          </left>
          <right style="thin">
            <color indexed="64"/>
          </right>
          <top style="thin">
            <color indexed="64"/>
          </top>
          <bottom style="thin">
            <color indexed="64"/>
          </bottom>
        </border>
      </ndxf>
    </rcc>
    <rcc rId="0" sId="3" dxf="1">
      <nc r="N102" t="inlineStr">
        <is>
          <t>SI</t>
        </is>
      </nc>
      <ndxf>
        <border outline="0">
          <left style="thin">
            <color indexed="64"/>
          </left>
          <right style="thin">
            <color indexed="64"/>
          </right>
          <top style="thin">
            <color indexed="64"/>
          </top>
          <bottom style="thin">
            <color indexed="64"/>
          </bottom>
        </border>
      </ndxf>
    </rcc>
    <rcc rId="0" sId="3" dxf="1">
      <nc r="O102" t="inlineStr">
        <is>
          <t>SI</t>
        </is>
      </nc>
      <ndxf>
        <border outline="0">
          <left style="thin">
            <color indexed="64"/>
          </left>
          <right style="thin">
            <color indexed="64"/>
          </right>
          <top style="thin">
            <color indexed="64"/>
          </top>
          <bottom style="thin">
            <color indexed="64"/>
          </bottom>
        </border>
      </ndxf>
    </rcc>
    <rfmt sheetId="3" sqref="P102" start="0" length="0">
      <dxf>
        <alignment horizontal="center" readingOrder="0"/>
        <border outline="0">
          <left style="thin">
            <color indexed="64"/>
          </left>
          <right style="thin">
            <color indexed="64"/>
          </right>
          <top style="thin">
            <color indexed="64"/>
          </top>
          <bottom style="thin">
            <color indexed="64"/>
          </bottom>
        </border>
      </dxf>
    </rfmt>
    <rfmt sheetId="3" sqref="Q102" start="0" length="0">
      <dxf>
        <alignment horizontal="center" readingOrder="0"/>
        <border outline="0">
          <left style="thin">
            <color indexed="64"/>
          </left>
          <right style="thin">
            <color indexed="64"/>
          </right>
          <top style="thin">
            <color indexed="64"/>
          </top>
          <bottom style="thin">
            <color indexed="64"/>
          </bottom>
        </border>
      </dxf>
    </rfmt>
  </rrc>
  <rcc rId="1978" sId="3">
    <nc r="D102" t="inlineStr">
      <is>
        <t>CARMEN RUBI JOJOA BERMUDEZ</t>
      </is>
    </nc>
  </rcc>
  <rcc rId="1979" sId="3">
    <nc r="E102">
      <v>30744566</v>
    </nc>
  </rcc>
  <rcc rId="1980" sId="3">
    <nc r="F102" t="inlineStr">
      <is>
        <t>PSICOLOGA SOCIAL COMUNITARIO</t>
      </is>
    </nc>
  </rcc>
  <rcc rId="1981" sId="3">
    <nc r="G102" t="inlineStr">
      <is>
        <t>UNIVERSIDAD NACIONAL ABIERA Y A DISTANCIA</t>
      </is>
    </nc>
  </rcc>
  <rcc rId="1982" sId="3" odxf="1" dxf="1" numFmtId="19">
    <nc r="H102">
      <v>38331</v>
    </nc>
    <odxf>
      <numFmt numFmtId="0" formatCode="General"/>
    </odxf>
    <ndxf>
      <numFmt numFmtId="19" formatCode="dd/mm/yyyy"/>
    </ndxf>
  </rcc>
  <rcc rId="1983" sId="3">
    <nc r="I102" t="inlineStr">
      <is>
        <t>SI</t>
      </is>
    </nc>
  </rcc>
  <rcc rId="1984" sId="3">
    <nc r="J102" t="inlineStr">
      <is>
        <t>COLEGIO MUSICAL BRITANICO</t>
      </is>
    </nc>
  </rcc>
  <rcc rId="1985" sId="3">
    <nc r="L102" t="inlineStr">
      <is>
        <t>PSICOLOGA</t>
      </is>
    </nc>
  </rcc>
  <rrc rId="1986" sId="3" ref="A103:XFD103"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987" sId="3" odxf="1" dxf="1">
    <nc r="B103"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988" sId="3" odxf="1" dxf="1">
    <nc r="C103">
      <f>(500/300)*2</f>
    </nc>
    <odxf>
      <border outline="0">
        <left/>
        <right/>
        <top/>
        <bottom/>
      </border>
    </odxf>
    <ndxf>
      <border outline="0">
        <left style="thin">
          <color indexed="64"/>
        </left>
        <right style="thin">
          <color indexed="64"/>
        </right>
        <top style="thin">
          <color indexed="64"/>
        </top>
        <bottom style="thin">
          <color indexed="64"/>
        </bottom>
      </border>
    </ndxf>
  </rcc>
  <rcc rId="1989" sId="3" odxf="1" dxf="1">
    <nc r="D103" t="inlineStr">
      <is>
        <t>CARMEN RUBI JOJOA BERMUDEZ</t>
      </is>
    </nc>
    <odxf>
      <border outline="0">
        <left/>
        <right/>
        <top/>
        <bottom/>
      </border>
    </odxf>
    <ndxf>
      <border outline="0">
        <left style="thin">
          <color indexed="64"/>
        </left>
        <right style="thin">
          <color indexed="64"/>
        </right>
        <top style="thin">
          <color indexed="64"/>
        </top>
        <bottom style="thin">
          <color indexed="64"/>
        </bottom>
      </border>
    </ndxf>
  </rcc>
  <rcc rId="1990" sId="3" odxf="1" dxf="1">
    <nc r="E103">
      <v>30744566</v>
    </nc>
    <odxf>
      <border outline="0">
        <left/>
        <right/>
        <top/>
        <bottom/>
      </border>
    </odxf>
    <ndxf>
      <border outline="0">
        <left style="thin">
          <color indexed="64"/>
        </left>
        <right style="thin">
          <color indexed="64"/>
        </right>
        <top style="thin">
          <color indexed="64"/>
        </top>
        <bottom style="thin">
          <color indexed="64"/>
        </bottom>
      </border>
    </ndxf>
  </rcc>
  <rcc rId="1991" sId="3" odxf="1" dxf="1">
    <nc r="F103" t="inlineStr">
      <is>
        <t>PSICOLOGA SOCIAL COMUNITARIO</t>
      </is>
    </nc>
    <odxf>
      <border outline="0">
        <left/>
        <right/>
        <top/>
        <bottom/>
      </border>
    </odxf>
    <ndxf>
      <border outline="0">
        <left style="thin">
          <color indexed="64"/>
        </left>
        <right style="thin">
          <color indexed="64"/>
        </right>
        <top style="thin">
          <color indexed="64"/>
        </top>
        <bottom style="thin">
          <color indexed="64"/>
        </bottom>
      </border>
    </ndxf>
  </rcc>
  <rcc rId="1992" sId="3" odxf="1" dxf="1">
    <nc r="G103" t="inlineStr">
      <is>
        <t>UNIVERSIDAD NACIONAL ABIERA Y A DISTANCIA</t>
      </is>
    </nc>
    <odxf>
      <border outline="0">
        <left/>
        <right/>
        <top/>
        <bottom/>
      </border>
    </odxf>
    <ndxf>
      <border outline="0">
        <left style="thin">
          <color indexed="64"/>
        </left>
        <right style="thin">
          <color indexed="64"/>
        </right>
        <top style="thin">
          <color indexed="64"/>
        </top>
        <bottom style="thin">
          <color indexed="64"/>
        </bottom>
      </border>
    </ndxf>
  </rcc>
  <rcc rId="1993" sId="3" odxf="1" dxf="1" numFmtId="19">
    <nc r="H103">
      <v>38331</v>
    </nc>
    <odxf>
      <border outline="0">
        <left/>
        <right/>
        <top/>
        <bottom/>
      </border>
    </odxf>
    <ndxf>
      <border outline="0">
        <left style="thin">
          <color indexed="64"/>
        </left>
        <right style="thin">
          <color indexed="64"/>
        </right>
        <top style="thin">
          <color indexed="64"/>
        </top>
        <bottom style="thin">
          <color indexed="64"/>
        </bottom>
      </border>
    </ndxf>
  </rcc>
  <rcc rId="1994" sId="3" odxf="1" dxf="1">
    <nc r="I103" t="inlineStr">
      <is>
        <t>SI</t>
      </is>
    </nc>
    <odxf>
      <border outline="0">
        <left/>
        <right/>
        <top/>
        <bottom/>
      </border>
    </odxf>
    <ndxf>
      <border outline="0">
        <left style="thin">
          <color indexed="64"/>
        </left>
        <right style="thin">
          <color indexed="64"/>
        </right>
        <top style="thin">
          <color indexed="64"/>
        </top>
        <bottom style="thin">
          <color indexed="64"/>
        </bottom>
      </border>
    </ndxf>
  </rcc>
  <rcc rId="1995" sId="3" odxf="1" dxf="1">
    <nc r="J103"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03" start="0" length="0">
    <dxf>
      <border outline="0">
        <left style="thin">
          <color indexed="64"/>
        </left>
        <right style="thin">
          <color indexed="64"/>
        </right>
        <top style="thin">
          <color indexed="64"/>
        </top>
        <bottom style="thin">
          <color indexed="64"/>
        </bottom>
      </border>
    </dxf>
  </rfmt>
  <rcc rId="1996" sId="3" odxf="1" dxf="1">
    <nc r="L103" t="inlineStr">
      <is>
        <t>PSICOLOGA</t>
      </is>
    </nc>
    <odxf>
      <border outline="0">
        <left/>
        <right/>
        <top/>
        <bottom/>
      </border>
    </odxf>
    <ndxf>
      <border outline="0">
        <left style="thin">
          <color indexed="64"/>
        </left>
        <right style="thin">
          <color indexed="64"/>
        </right>
        <top style="thin">
          <color indexed="64"/>
        </top>
        <bottom style="thin">
          <color indexed="64"/>
        </bottom>
      </border>
    </ndxf>
  </rcc>
  <rfmt sheetId="3" sqref="M103" start="0" length="0">
    <dxf>
      <border outline="0">
        <left style="thin">
          <color indexed="64"/>
        </left>
        <right style="thin">
          <color indexed="64"/>
        </right>
        <top style="thin">
          <color indexed="64"/>
        </top>
        <bottom style="thin">
          <color indexed="64"/>
        </bottom>
      </border>
    </dxf>
  </rfmt>
  <rfmt sheetId="3" sqref="N103" start="0" length="0">
    <dxf>
      <border outline="0">
        <left style="thin">
          <color indexed="64"/>
        </left>
        <right style="thin">
          <color indexed="64"/>
        </right>
        <top style="thin">
          <color indexed="64"/>
        </top>
        <bottom style="thin">
          <color indexed="64"/>
        </bottom>
      </border>
    </dxf>
  </rfmt>
  <rfmt sheetId="3" sqref="O103" start="0" length="0">
    <dxf>
      <border outline="0">
        <left style="thin">
          <color indexed="64"/>
        </left>
        <right style="thin">
          <color indexed="64"/>
        </right>
        <top style="thin">
          <color indexed="64"/>
        </top>
        <bottom style="thin">
          <color indexed="64"/>
        </bottom>
      </border>
    </dxf>
  </rfmt>
  <rfmt sheetId="3" sqref="P103" start="0" length="0">
    <dxf>
      <border outline="0">
        <left style="thin">
          <color indexed="64"/>
        </left>
        <right style="thin">
          <color indexed="64"/>
        </right>
        <top style="thin">
          <color indexed="64"/>
        </top>
        <bottom style="thin">
          <color indexed="64"/>
        </bottom>
      </border>
    </dxf>
  </rfmt>
  <rrc rId="1997" sId="3" ref="A104:XFD104"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1998" sId="3" odxf="1" dxf="1">
    <nc r="B104"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1999" sId="3" odxf="1" dxf="1">
    <nc r="C104">
      <f>(500/300)*2</f>
    </nc>
    <odxf>
      <border outline="0">
        <left/>
        <right/>
        <top/>
        <bottom/>
      </border>
    </odxf>
    <ndxf>
      <border outline="0">
        <left style="thin">
          <color indexed="64"/>
        </left>
        <right style="thin">
          <color indexed="64"/>
        </right>
        <top style="thin">
          <color indexed="64"/>
        </top>
        <bottom style="thin">
          <color indexed="64"/>
        </bottom>
      </border>
    </ndxf>
  </rcc>
  <rcc rId="2000" sId="3" odxf="1" dxf="1">
    <nc r="D104" t="inlineStr">
      <is>
        <t>CARMEN RUBI JOJOA BERMUDEZ</t>
      </is>
    </nc>
    <odxf>
      <border outline="0">
        <left/>
        <right/>
        <top/>
        <bottom/>
      </border>
    </odxf>
    <ndxf>
      <border outline="0">
        <left style="thin">
          <color indexed="64"/>
        </left>
        <right style="thin">
          <color indexed="64"/>
        </right>
        <top style="thin">
          <color indexed="64"/>
        </top>
        <bottom style="thin">
          <color indexed="64"/>
        </bottom>
      </border>
    </ndxf>
  </rcc>
  <rcc rId="2001" sId="3" odxf="1" dxf="1">
    <nc r="E104">
      <v>30744566</v>
    </nc>
    <odxf>
      <border outline="0">
        <left/>
        <right/>
        <top/>
        <bottom/>
      </border>
    </odxf>
    <ndxf>
      <border outline="0">
        <left style="thin">
          <color indexed="64"/>
        </left>
        <right style="thin">
          <color indexed="64"/>
        </right>
        <top style="thin">
          <color indexed="64"/>
        </top>
        <bottom style="thin">
          <color indexed="64"/>
        </bottom>
      </border>
    </ndxf>
  </rcc>
  <rcc rId="2002" sId="3" odxf="1" dxf="1">
    <nc r="F104" t="inlineStr">
      <is>
        <t>PSICOLOGA SOCIAL COMUNITARIO</t>
      </is>
    </nc>
    <odxf>
      <border outline="0">
        <left/>
        <right/>
        <top/>
        <bottom/>
      </border>
    </odxf>
    <ndxf>
      <border outline="0">
        <left style="thin">
          <color indexed="64"/>
        </left>
        <right style="thin">
          <color indexed="64"/>
        </right>
        <top style="thin">
          <color indexed="64"/>
        </top>
        <bottom style="thin">
          <color indexed="64"/>
        </bottom>
      </border>
    </ndxf>
  </rcc>
  <rcc rId="2003" sId="3" odxf="1" dxf="1">
    <nc r="G104" t="inlineStr">
      <is>
        <t>UNIVERSIDAD NACIONAL ABIERA Y A DISTANCIA</t>
      </is>
    </nc>
    <odxf>
      <border outline="0">
        <left/>
        <right/>
        <top/>
        <bottom/>
      </border>
    </odxf>
    <ndxf>
      <border outline="0">
        <left style="thin">
          <color indexed="64"/>
        </left>
        <right style="thin">
          <color indexed="64"/>
        </right>
        <top style="thin">
          <color indexed="64"/>
        </top>
        <bottom style="thin">
          <color indexed="64"/>
        </bottom>
      </border>
    </ndxf>
  </rcc>
  <rcc rId="2004" sId="3" odxf="1" dxf="1" numFmtId="19">
    <nc r="H104">
      <v>38331</v>
    </nc>
    <odxf>
      <border outline="0">
        <left/>
        <right/>
        <top/>
        <bottom/>
      </border>
    </odxf>
    <ndxf>
      <border outline="0">
        <left style="thin">
          <color indexed="64"/>
        </left>
        <right style="thin">
          <color indexed="64"/>
        </right>
        <top style="thin">
          <color indexed="64"/>
        </top>
        <bottom style="thin">
          <color indexed="64"/>
        </bottom>
      </border>
    </ndxf>
  </rcc>
  <rcc rId="2005" sId="3" odxf="1" dxf="1">
    <nc r="I104" t="inlineStr">
      <is>
        <t>SI</t>
      </is>
    </nc>
    <odxf>
      <border outline="0">
        <left/>
        <right/>
        <top/>
        <bottom/>
      </border>
    </odxf>
    <ndxf>
      <border outline="0">
        <left style="thin">
          <color indexed="64"/>
        </left>
        <right style="thin">
          <color indexed="64"/>
        </right>
        <top style="thin">
          <color indexed="64"/>
        </top>
        <bottom style="thin">
          <color indexed="64"/>
        </bottom>
      </border>
    </ndxf>
  </rcc>
  <rcc rId="2006" sId="3" odxf="1" dxf="1">
    <nc r="J104"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04" start="0" length="0">
    <dxf>
      <border outline="0">
        <left style="thin">
          <color indexed="64"/>
        </left>
        <right style="thin">
          <color indexed="64"/>
        </right>
        <top style="thin">
          <color indexed="64"/>
        </top>
        <bottom style="thin">
          <color indexed="64"/>
        </bottom>
      </border>
    </dxf>
  </rfmt>
  <rcc rId="2007" sId="3" odxf="1" dxf="1">
    <nc r="L104" t="inlineStr">
      <is>
        <t>PSICOLOGA</t>
      </is>
    </nc>
    <odxf>
      <border outline="0">
        <left/>
        <right/>
        <top/>
        <bottom/>
      </border>
    </odxf>
    <ndxf>
      <border outline="0">
        <left style="thin">
          <color indexed="64"/>
        </left>
        <right style="thin">
          <color indexed="64"/>
        </right>
        <top style="thin">
          <color indexed="64"/>
        </top>
        <bottom style="thin">
          <color indexed="64"/>
        </bottom>
      </border>
    </ndxf>
  </rcc>
  <rfmt sheetId="3" sqref="M104" start="0" length="0">
    <dxf>
      <border outline="0">
        <left style="thin">
          <color indexed="64"/>
        </left>
        <right style="thin">
          <color indexed="64"/>
        </right>
        <top style="thin">
          <color indexed="64"/>
        </top>
        <bottom style="thin">
          <color indexed="64"/>
        </bottom>
      </border>
    </dxf>
  </rfmt>
  <rfmt sheetId="3" sqref="N104" start="0" length="0">
    <dxf>
      <border outline="0">
        <left style="thin">
          <color indexed="64"/>
        </left>
        <right style="thin">
          <color indexed="64"/>
        </right>
        <top style="thin">
          <color indexed="64"/>
        </top>
        <bottom style="thin">
          <color indexed="64"/>
        </bottom>
      </border>
    </dxf>
  </rfmt>
  <rfmt sheetId="3" sqref="O104" start="0" length="0">
    <dxf>
      <border outline="0">
        <left style="thin">
          <color indexed="64"/>
        </left>
        <right style="thin">
          <color indexed="64"/>
        </right>
        <top style="thin">
          <color indexed="64"/>
        </top>
        <bottom style="thin">
          <color indexed="64"/>
        </bottom>
      </border>
    </dxf>
  </rfmt>
  <rfmt sheetId="3" sqref="P104" start="0" length="0">
    <dxf>
      <border outline="0">
        <left style="thin">
          <color indexed="64"/>
        </left>
        <right style="thin">
          <color indexed="64"/>
        </right>
        <top style="thin">
          <color indexed="64"/>
        </top>
        <bottom style="thin">
          <color indexed="64"/>
        </bottom>
      </border>
    </dxf>
  </rfmt>
  <rrc rId="2008" sId="3" ref="A105:XFD105"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009" sId="3" odxf="1" dxf="1">
    <nc r="B105"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010" sId="3" odxf="1" dxf="1">
    <nc r="C105">
      <f>(500/300)*2</f>
    </nc>
    <odxf>
      <border outline="0">
        <left/>
        <right/>
        <top/>
        <bottom/>
      </border>
    </odxf>
    <ndxf>
      <border outline="0">
        <left style="thin">
          <color indexed="64"/>
        </left>
        <right style="thin">
          <color indexed="64"/>
        </right>
        <top style="thin">
          <color indexed="64"/>
        </top>
        <bottom style="thin">
          <color indexed="64"/>
        </bottom>
      </border>
    </ndxf>
  </rcc>
  <rcc rId="2011" sId="3" odxf="1" dxf="1">
    <nc r="D105" t="inlineStr">
      <is>
        <t>CARMEN RUBI JOJOA BERMUDEZ</t>
      </is>
    </nc>
    <odxf>
      <border outline="0">
        <left/>
        <right/>
        <top/>
        <bottom/>
      </border>
    </odxf>
    <ndxf>
      <border outline="0">
        <left style="thin">
          <color indexed="64"/>
        </left>
        <right style="thin">
          <color indexed="64"/>
        </right>
        <top style="thin">
          <color indexed="64"/>
        </top>
        <bottom style="thin">
          <color indexed="64"/>
        </bottom>
      </border>
    </ndxf>
  </rcc>
  <rcc rId="2012" sId="3" odxf="1" dxf="1">
    <nc r="E105">
      <v>30744566</v>
    </nc>
    <odxf>
      <border outline="0">
        <left/>
        <right/>
        <top/>
        <bottom/>
      </border>
    </odxf>
    <ndxf>
      <border outline="0">
        <left style="thin">
          <color indexed="64"/>
        </left>
        <right style="thin">
          <color indexed="64"/>
        </right>
        <top style="thin">
          <color indexed="64"/>
        </top>
        <bottom style="thin">
          <color indexed="64"/>
        </bottom>
      </border>
    </ndxf>
  </rcc>
  <rcc rId="2013" sId="3" odxf="1" dxf="1">
    <nc r="F105" t="inlineStr">
      <is>
        <t>PSICOLOGA SOCIAL COMUNITARIO</t>
      </is>
    </nc>
    <odxf>
      <border outline="0">
        <left/>
        <right/>
        <top/>
        <bottom/>
      </border>
    </odxf>
    <ndxf>
      <border outline="0">
        <left style="thin">
          <color indexed="64"/>
        </left>
        <right style="thin">
          <color indexed="64"/>
        </right>
        <top style="thin">
          <color indexed="64"/>
        </top>
        <bottom style="thin">
          <color indexed="64"/>
        </bottom>
      </border>
    </ndxf>
  </rcc>
  <rcc rId="2014" sId="3" odxf="1" dxf="1">
    <nc r="G105" t="inlineStr">
      <is>
        <t>UNIVERSIDAD NACIONAL ABIERA Y A DISTANCIA</t>
      </is>
    </nc>
    <odxf>
      <border outline="0">
        <left/>
        <right/>
        <top/>
        <bottom/>
      </border>
    </odxf>
    <ndxf>
      <border outline="0">
        <left style="thin">
          <color indexed="64"/>
        </left>
        <right style="thin">
          <color indexed="64"/>
        </right>
        <top style="thin">
          <color indexed="64"/>
        </top>
        <bottom style="thin">
          <color indexed="64"/>
        </bottom>
      </border>
    </ndxf>
  </rcc>
  <rcc rId="2015" sId="3" odxf="1" dxf="1" numFmtId="19">
    <nc r="H105">
      <v>38331</v>
    </nc>
    <odxf>
      <border outline="0">
        <left/>
        <right/>
        <top/>
        <bottom/>
      </border>
    </odxf>
    <ndxf>
      <border outline="0">
        <left style="thin">
          <color indexed="64"/>
        </left>
        <right style="thin">
          <color indexed="64"/>
        </right>
        <top style="thin">
          <color indexed="64"/>
        </top>
        <bottom style="thin">
          <color indexed="64"/>
        </bottom>
      </border>
    </ndxf>
  </rcc>
  <rcc rId="2016" sId="3" odxf="1" dxf="1">
    <nc r="I105" t="inlineStr">
      <is>
        <t>SI</t>
      </is>
    </nc>
    <odxf>
      <border outline="0">
        <left/>
        <right/>
        <top/>
        <bottom/>
      </border>
    </odxf>
    <ndxf>
      <border outline="0">
        <left style="thin">
          <color indexed="64"/>
        </left>
        <right style="thin">
          <color indexed="64"/>
        </right>
        <top style="thin">
          <color indexed="64"/>
        </top>
        <bottom style="thin">
          <color indexed="64"/>
        </bottom>
      </border>
    </ndxf>
  </rcc>
  <rcc rId="2017" sId="3" odxf="1" dxf="1">
    <nc r="J105"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05" start="0" length="0">
    <dxf>
      <border outline="0">
        <left style="thin">
          <color indexed="64"/>
        </left>
        <right style="thin">
          <color indexed="64"/>
        </right>
        <top style="thin">
          <color indexed="64"/>
        </top>
        <bottom style="thin">
          <color indexed="64"/>
        </bottom>
      </border>
    </dxf>
  </rfmt>
  <rcc rId="2018" sId="3" odxf="1" dxf="1">
    <nc r="L105" t="inlineStr">
      <is>
        <t>PSICOLOGA</t>
      </is>
    </nc>
    <odxf>
      <border outline="0">
        <left/>
        <right/>
        <top/>
        <bottom/>
      </border>
    </odxf>
    <ndxf>
      <border outline="0">
        <left style="thin">
          <color indexed="64"/>
        </left>
        <right style="thin">
          <color indexed="64"/>
        </right>
        <top style="thin">
          <color indexed="64"/>
        </top>
        <bottom style="thin">
          <color indexed="64"/>
        </bottom>
      </border>
    </ndxf>
  </rcc>
  <rfmt sheetId="3" sqref="M105" start="0" length="0">
    <dxf>
      <border outline="0">
        <left style="thin">
          <color indexed="64"/>
        </left>
        <right style="thin">
          <color indexed="64"/>
        </right>
        <top style="thin">
          <color indexed="64"/>
        </top>
        <bottom style="thin">
          <color indexed="64"/>
        </bottom>
      </border>
    </dxf>
  </rfmt>
  <rfmt sheetId="3" sqref="N105" start="0" length="0">
    <dxf>
      <border outline="0">
        <left style="thin">
          <color indexed="64"/>
        </left>
        <right style="thin">
          <color indexed="64"/>
        </right>
        <top style="thin">
          <color indexed="64"/>
        </top>
        <bottom style="thin">
          <color indexed="64"/>
        </bottom>
      </border>
    </dxf>
  </rfmt>
  <rfmt sheetId="3" sqref="O105" start="0" length="0">
    <dxf>
      <border outline="0">
        <left style="thin">
          <color indexed="64"/>
        </left>
        <right style="thin">
          <color indexed="64"/>
        </right>
        <top style="thin">
          <color indexed="64"/>
        </top>
        <bottom style="thin">
          <color indexed="64"/>
        </bottom>
      </border>
    </dxf>
  </rfmt>
  <rfmt sheetId="3" sqref="P105" start="0" length="0">
    <dxf>
      <border outline="0">
        <left style="thin">
          <color indexed="64"/>
        </left>
        <right style="thin">
          <color indexed="64"/>
        </right>
        <top style="thin">
          <color indexed="64"/>
        </top>
        <bottom style="thin">
          <color indexed="64"/>
        </bottom>
      </border>
    </dxf>
  </rfmt>
  <rrc rId="2019" sId="3" ref="A106:XFD106"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020" sId="3" odxf="1" dxf="1">
    <nc r="B106"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021" sId="3" odxf="1" dxf="1">
    <nc r="C106">
      <f>(500/300)*2</f>
    </nc>
    <odxf>
      <border outline="0">
        <left/>
        <right/>
        <top/>
        <bottom/>
      </border>
    </odxf>
    <ndxf>
      <border outline="0">
        <left style="thin">
          <color indexed="64"/>
        </left>
        <right style="thin">
          <color indexed="64"/>
        </right>
        <top style="thin">
          <color indexed="64"/>
        </top>
        <bottom style="thin">
          <color indexed="64"/>
        </bottom>
      </border>
    </ndxf>
  </rcc>
  <rcc rId="2022" sId="3" odxf="1" dxf="1">
    <nc r="D106" t="inlineStr">
      <is>
        <t>CARMEN RUBI JOJOA BERMUDEZ</t>
      </is>
    </nc>
    <odxf>
      <border outline="0">
        <left/>
        <right/>
        <top/>
        <bottom/>
      </border>
    </odxf>
    <ndxf>
      <border outline="0">
        <left style="thin">
          <color indexed="64"/>
        </left>
        <right style="thin">
          <color indexed="64"/>
        </right>
        <top style="thin">
          <color indexed="64"/>
        </top>
        <bottom style="thin">
          <color indexed="64"/>
        </bottom>
      </border>
    </ndxf>
  </rcc>
  <rcc rId="2023" sId="3" odxf="1" dxf="1">
    <nc r="E106">
      <v>30744566</v>
    </nc>
    <odxf>
      <border outline="0">
        <left/>
        <right/>
        <top/>
        <bottom/>
      </border>
    </odxf>
    <ndxf>
      <border outline="0">
        <left style="thin">
          <color indexed="64"/>
        </left>
        <right style="thin">
          <color indexed="64"/>
        </right>
        <top style="thin">
          <color indexed="64"/>
        </top>
        <bottom style="thin">
          <color indexed="64"/>
        </bottom>
      </border>
    </ndxf>
  </rcc>
  <rcc rId="2024" sId="3" odxf="1" dxf="1">
    <nc r="F106" t="inlineStr">
      <is>
        <t>PSICOLOGA SOCIAL COMUNITARIO</t>
      </is>
    </nc>
    <odxf>
      <border outline="0">
        <left/>
        <right/>
        <top/>
        <bottom/>
      </border>
    </odxf>
    <ndxf>
      <border outline="0">
        <left style="thin">
          <color indexed="64"/>
        </left>
        <right style="thin">
          <color indexed="64"/>
        </right>
        <top style="thin">
          <color indexed="64"/>
        </top>
        <bottom style="thin">
          <color indexed="64"/>
        </bottom>
      </border>
    </ndxf>
  </rcc>
  <rcc rId="2025" sId="3" odxf="1" dxf="1">
    <nc r="G106" t="inlineStr">
      <is>
        <t>UNIVERSIDAD NACIONAL ABIERA Y A DISTANCIA</t>
      </is>
    </nc>
    <odxf>
      <border outline="0">
        <left/>
        <right/>
        <top/>
        <bottom/>
      </border>
    </odxf>
    <ndxf>
      <border outline="0">
        <left style="thin">
          <color indexed="64"/>
        </left>
        <right style="thin">
          <color indexed="64"/>
        </right>
        <top style="thin">
          <color indexed="64"/>
        </top>
        <bottom style="thin">
          <color indexed="64"/>
        </bottom>
      </border>
    </ndxf>
  </rcc>
  <rcc rId="2026" sId="3" odxf="1" dxf="1" numFmtId="19">
    <nc r="H106">
      <v>38331</v>
    </nc>
    <odxf>
      <border outline="0">
        <left/>
        <right/>
        <top/>
        <bottom/>
      </border>
    </odxf>
    <ndxf>
      <border outline="0">
        <left style="thin">
          <color indexed="64"/>
        </left>
        <right style="thin">
          <color indexed="64"/>
        </right>
        <top style="thin">
          <color indexed="64"/>
        </top>
        <bottom style="thin">
          <color indexed="64"/>
        </bottom>
      </border>
    </ndxf>
  </rcc>
  <rcc rId="2027" sId="3" odxf="1" dxf="1">
    <nc r="I106" t="inlineStr">
      <is>
        <t>SI</t>
      </is>
    </nc>
    <odxf>
      <border outline="0">
        <left/>
        <right/>
        <top/>
        <bottom/>
      </border>
    </odxf>
    <ndxf>
      <border outline="0">
        <left style="thin">
          <color indexed="64"/>
        </left>
        <right style="thin">
          <color indexed="64"/>
        </right>
        <top style="thin">
          <color indexed="64"/>
        </top>
        <bottom style="thin">
          <color indexed="64"/>
        </bottom>
      </border>
    </ndxf>
  </rcc>
  <rcc rId="2028" sId="3" odxf="1" dxf="1">
    <nc r="J106"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06" start="0" length="0">
    <dxf>
      <border outline="0">
        <left style="thin">
          <color indexed="64"/>
        </left>
        <right style="thin">
          <color indexed="64"/>
        </right>
        <top style="thin">
          <color indexed="64"/>
        </top>
        <bottom style="thin">
          <color indexed="64"/>
        </bottom>
      </border>
    </dxf>
  </rfmt>
  <rcc rId="2029" sId="3" odxf="1" dxf="1">
    <nc r="L106" t="inlineStr">
      <is>
        <t>PSICOLOGA</t>
      </is>
    </nc>
    <odxf>
      <border outline="0">
        <left/>
        <right/>
        <top/>
        <bottom/>
      </border>
    </odxf>
    <ndxf>
      <border outline="0">
        <left style="thin">
          <color indexed="64"/>
        </left>
        <right style="thin">
          <color indexed="64"/>
        </right>
        <top style="thin">
          <color indexed="64"/>
        </top>
        <bottom style="thin">
          <color indexed="64"/>
        </bottom>
      </border>
    </ndxf>
  </rcc>
  <rfmt sheetId="3" sqref="M106" start="0" length="0">
    <dxf>
      <border outline="0">
        <left style="thin">
          <color indexed="64"/>
        </left>
        <right style="thin">
          <color indexed="64"/>
        </right>
        <top style="thin">
          <color indexed="64"/>
        </top>
        <bottom style="thin">
          <color indexed="64"/>
        </bottom>
      </border>
    </dxf>
  </rfmt>
  <rfmt sheetId="3" sqref="N106" start="0" length="0">
    <dxf>
      <border outline="0">
        <left style="thin">
          <color indexed="64"/>
        </left>
        <right style="thin">
          <color indexed="64"/>
        </right>
        <top style="thin">
          <color indexed="64"/>
        </top>
        <bottom style="thin">
          <color indexed="64"/>
        </bottom>
      </border>
    </dxf>
  </rfmt>
  <rfmt sheetId="3" sqref="O106" start="0" length="0">
    <dxf>
      <border outline="0">
        <left style="thin">
          <color indexed="64"/>
        </left>
        <right style="thin">
          <color indexed="64"/>
        </right>
        <top style="thin">
          <color indexed="64"/>
        </top>
        <bottom style="thin">
          <color indexed="64"/>
        </bottom>
      </border>
    </dxf>
  </rfmt>
  <rfmt sheetId="3" sqref="P106" start="0" length="0">
    <dxf>
      <border outline="0">
        <left style="thin">
          <color indexed="64"/>
        </left>
        <right style="thin">
          <color indexed="64"/>
        </right>
        <top style="thin">
          <color indexed="64"/>
        </top>
        <bottom style="thin">
          <color indexed="64"/>
        </bottom>
      </border>
    </dxf>
  </rfmt>
  <rcc rId="2030" sId="3">
    <nc r="K102" t="inlineStr">
      <is>
        <t>03/03/2008  18/1172008</t>
      </is>
    </nc>
  </rcc>
  <rcc rId="2031" sId="3">
    <nc r="K103" t="inlineStr">
      <is>
        <t>06/03/2009  18/12/2009</t>
      </is>
    </nc>
  </rcc>
  <rcc rId="2032" sId="3">
    <nc r="K104" t="inlineStr">
      <is>
        <t>23/03/2010  17/12/2010</t>
      </is>
    </nc>
  </rcc>
  <rcc rId="2033" sId="3">
    <nc r="K105" t="inlineStr">
      <is>
        <t>28/02/2011   02/12/2011</t>
      </is>
    </nc>
  </rcc>
  <rcc rId="2034" sId="3">
    <nc r="K106" t="inlineStr">
      <is>
        <t>01/03/2012  14/12/2012</t>
      </is>
    </nc>
  </rcc>
  <rcc rId="2035" sId="3">
    <nc r="M102" t="inlineStr">
      <is>
        <t>SI</t>
      </is>
    </nc>
  </rcc>
  <rcc rId="2036" sId="3">
    <nc r="N102" t="inlineStr">
      <is>
        <t>SI</t>
      </is>
    </nc>
  </rcc>
  <rcc rId="2037" sId="3">
    <nc r="O102" t="inlineStr">
      <is>
        <t>SI</t>
      </is>
    </nc>
  </rcc>
  <rcc rId="2038" sId="3">
    <nc r="M103" t="inlineStr">
      <is>
        <t>SI</t>
      </is>
    </nc>
  </rcc>
  <rcc rId="2039" sId="3">
    <nc r="N103" t="inlineStr">
      <is>
        <t>SI</t>
      </is>
    </nc>
  </rcc>
  <rcc rId="2040" sId="3">
    <nc r="O103" t="inlineStr">
      <is>
        <t>SI</t>
      </is>
    </nc>
  </rcc>
  <rcc rId="2041" sId="3">
    <nc r="M104" t="inlineStr">
      <is>
        <t>SI</t>
      </is>
    </nc>
  </rcc>
  <rcc rId="2042" sId="3">
    <nc r="N104" t="inlineStr">
      <is>
        <t>SI</t>
      </is>
    </nc>
  </rcc>
  <rcc rId="2043" sId="3">
    <nc r="O104" t="inlineStr">
      <is>
        <t>SI</t>
      </is>
    </nc>
  </rcc>
  <rcc rId="2044" sId="3">
    <nc r="M105" t="inlineStr">
      <is>
        <t>SI</t>
      </is>
    </nc>
  </rcc>
  <rcc rId="2045" sId="3">
    <nc r="N105" t="inlineStr">
      <is>
        <t>SI</t>
      </is>
    </nc>
  </rcc>
  <rcc rId="2046" sId="3">
    <nc r="O105" t="inlineStr">
      <is>
        <t>SI</t>
      </is>
    </nc>
  </rcc>
  <rcc rId="2047" sId="3">
    <nc r="M106" t="inlineStr">
      <is>
        <t>SI</t>
      </is>
    </nc>
  </rcc>
  <rcc rId="2048" sId="3">
    <nc r="N106" t="inlineStr">
      <is>
        <t>SI</t>
      </is>
    </nc>
  </rcc>
  <rcc rId="2049" sId="3">
    <nc r="O106" t="inlineStr">
      <is>
        <t>SI</t>
      </is>
    </nc>
  </rcc>
  <rrc rId="2050" sId="3" ref="A107:XFD107"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051" sId="3" odxf="1" dxf="1">
    <nc r="B107"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052" sId="3" odxf="1" dxf="1">
    <nc r="C107">
      <f>(500/300)*2</f>
    </nc>
    <odxf>
      <border outline="0">
        <left/>
        <right/>
        <top/>
        <bottom/>
      </border>
    </odxf>
    <ndxf>
      <border outline="0">
        <left style="thin">
          <color indexed="64"/>
        </left>
        <right style="thin">
          <color indexed="64"/>
        </right>
        <top style="thin">
          <color indexed="64"/>
        </top>
        <bottom style="thin">
          <color indexed="64"/>
        </bottom>
      </border>
    </ndxf>
  </rcc>
  <rfmt sheetId="3" sqref="D107" start="0" length="0">
    <dxf>
      <border outline="0">
        <left style="thin">
          <color indexed="64"/>
        </left>
        <right style="thin">
          <color indexed="64"/>
        </right>
        <top style="thin">
          <color indexed="64"/>
        </top>
        <bottom style="thin">
          <color indexed="64"/>
        </bottom>
      </border>
    </dxf>
  </rfmt>
  <rfmt sheetId="3" sqref="E107" start="0" length="0">
    <dxf>
      <border outline="0">
        <left style="thin">
          <color indexed="64"/>
        </left>
        <right style="thin">
          <color indexed="64"/>
        </right>
        <top style="thin">
          <color indexed="64"/>
        </top>
        <bottom style="thin">
          <color indexed="64"/>
        </bottom>
      </border>
    </dxf>
  </rfmt>
  <rfmt sheetId="3" sqref="F107" start="0" length="0">
    <dxf>
      <border outline="0">
        <left style="thin">
          <color indexed="64"/>
        </left>
        <right style="thin">
          <color indexed="64"/>
        </right>
        <top style="thin">
          <color indexed="64"/>
        </top>
        <bottom style="thin">
          <color indexed="64"/>
        </bottom>
      </border>
    </dxf>
  </rfmt>
  <rfmt sheetId="3" sqref="G107" start="0" length="0">
    <dxf>
      <border outline="0">
        <left style="thin">
          <color indexed="64"/>
        </left>
        <right style="thin">
          <color indexed="64"/>
        </right>
        <top style="thin">
          <color indexed="64"/>
        </top>
        <bottom style="thin">
          <color indexed="64"/>
        </bottom>
      </border>
    </dxf>
  </rfmt>
  <rfmt sheetId="3" sqref="H107" start="0" length="0">
    <dxf>
      <border outline="0">
        <left style="thin">
          <color indexed="64"/>
        </left>
        <right style="thin">
          <color indexed="64"/>
        </right>
        <top style="thin">
          <color indexed="64"/>
        </top>
        <bottom style="thin">
          <color indexed="64"/>
        </bottom>
      </border>
    </dxf>
  </rfmt>
  <rcc rId="2053" sId="3" odxf="1" dxf="1">
    <nc r="I107"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J107" start="0" length="0">
    <dxf>
      <border outline="0">
        <left style="thin">
          <color indexed="64"/>
        </left>
        <right style="thin">
          <color indexed="64"/>
        </right>
        <top style="thin">
          <color indexed="64"/>
        </top>
        <bottom style="thin">
          <color indexed="64"/>
        </bottom>
      </border>
    </dxf>
  </rfmt>
  <rfmt sheetId="3" sqref="K107" start="0" length="0">
    <dxf>
      <border outline="0">
        <left style="thin">
          <color indexed="64"/>
        </left>
        <right style="thin">
          <color indexed="64"/>
        </right>
        <top style="thin">
          <color indexed="64"/>
        </top>
        <bottom style="thin">
          <color indexed="64"/>
        </bottom>
      </border>
    </dxf>
  </rfmt>
  <rcc rId="2054" sId="3" odxf="1" dxf="1">
    <nc r="L107"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055" sId="3" odxf="1" dxf="1">
    <nc r="M107" t="inlineStr">
      <is>
        <t>SI</t>
      </is>
    </nc>
    <odxf>
      <border outline="0">
        <left/>
        <right/>
        <top/>
        <bottom/>
      </border>
    </odxf>
    <ndxf>
      <border outline="0">
        <left style="thin">
          <color indexed="64"/>
        </left>
        <right style="thin">
          <color indexed="64"/>
        </right>
        <top style="thin">
          <color indexed="64"/>
        </top>
        <bottom style="thin">
          <color indexed="64"/>
        </bottom>
      </border>
    </ndxf>
  </rcc>
  <rcc rId="2056" sId="3" odxf="1" dxf="1">
    <nc r="N107" t="inlineStr">
      <is>
        <t>SI</t>
      </is>
    </nc>
    <odxf>
      <border outline="0">
        <left/>
        <right/>
        <top/>
        <bottom/>
      </border>
    </odxf>
    <ndxf>
      <border outline="0">
        <left style="thin">
          <color indexed="64"/>
        </left>
        <right style="thin">
          <color indexed="64"/>
        </right>
        <top style="thin">
          <color indexed="64"/>
        </top>
        <bottom style="thin">
          <color indexed="64"/>
        </bottom>
      </border>
    </ndxf>
  </rcc>
  <rcc rId="2057" sId="3" odxf="1" dxf="1">
    <nc r="O107"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07" start="0" length="0">
    <dxf>
      <border outline="0">
        <left style="thin">
          <color indexed="64"/>
        </left>
        <right style="thin">
          <color indexed="64"/>
        </right>
        <top style="thin">
          <color indexed="64"/>
        </top>
        <bottom style="thin">
          <color indexed="64"/>
        </bottom>
      </border>
    </dxf>
  </rfmt>
  <rcc rId="2058" sId="3">
    <nc r="D107" t="inlineStr">
      <is>
        <t>BEATRIZ ELISA TARAPUES SOTELO</t>
      </is>
    </nc>
  </rcc>
  <rcc rId="2059" sId="3">
    <nc r="E107">
      <v>59837357</v>
    </nc>
  </rcc>
  <rcc rId="2060" sId="3">
    <nc r="F107" t="inlineStr">
      <is>
        <t xml:space="preserve">PSICOLOGA </t>
      </is>
    </nc>
  </rcc>
  <rcc rId="2061" sId="3">
    <nc r="G107" t="inlineStr">
      <is>
        <t>UNIVERSIDAD ANTONIO NARIÑO</t>
      </is>
    </nc>
  </rcc>
  <rcc rId="2062" sId="3" numFmtId="19">
    <nc r="H107">
      <v>40991</v>
    </nc>
  </rcc>
  <rcc rId="2063" sId="3">
    <nc r="J107" t="inlineStr">
      <is>
        <t>TALLER DE SUEÑOS</t>
      </is>
    </nc>
  </rcc>
  <rcc rId="2064" sId="3">
    <nc r="K107" t="inlineStr">
      <is>
        <t>02/05/2011    15/03/2013</t>
      </is>
    </nc>
  </rcc>
  <rrc rId="2065" sId="3" ref="A108:XFD108"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066" sId="3" odxf="1" dxf="1">
    <nc r="B108"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067" sId="3" odxf="1" dxf="1">
    <nc r="C108">
      <f>(500/300)*2</f>
    </nc>
    <odxf>
      <border outline="0">
        <left/>
        <right/>
        <top/>
        <bottom/>
      </border>
    </odxf>
    <ndxf>
      <border outline="0">
        <left style="thin">
          <color indexed="64"/>
        </left>
        <right style="thin">
          <color indexed="64"/>
        </right>
        <top style="thin">
          <color indexed="64"/>
        </top>
        <bottom style="thin">
          <color indexed="64"/>
        </bottom>
      </border>
    </ndxf>
  </rcc>
  <rcc rId="2068" sId="3" odxf="1" dxf="1">
    <nc r="D108" t="inlineStr">
      <is>
        <t>BEATRIZ ELISA TARAPUES SOTELO</t>
      </is>
    </nc>
    <odxf>
      <border outline="0">
        <left/>
        <right/>
        <top/>
        <bottom/>
      </border>
    </odxf>
    <ndxf>
      <border outline="0">
        <left style="thin">
          <color indexed="64"/>
        </left>
        <right style="thin">
          <color indexed="64"/>
        </right>
        <top style="thin">
          <color indexed="64"/>
        </top>
        <bottom style="thin">
          <color indexed="64"/>
        </bottom>
      </border>
    </ndxf>
  </rcc>
  <rcc rId="2069" sId="3" odxf="1" dxf="1">
    <nc r="E108">
      <v>59837357</v>
    </nc>
    <odxf>
      <border outline="0">
        <left/>
        <right/>
        <top/>
        <bottom/>
      </border>
    </odxf>
    <ndxf>
      <border outline="0">
        <left style="thin">
          <color indexed="64"/>
        </left>
        <right style="thin">
          <color indexed="64"/>
        </right>
        <top style="thin">
          <color indexed="64"/>
        </top>
        <bottom style="thin">
          <color indexed="64"/>
        </bottom>
      </border>
    </ndxf>
  </rcc>
  <rcc rId="2070" sId="3" odxf="1" dxf="1">
    <nc r="F108"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071" sId="3" odxf="1" dxf="1">
    <nc r="G108" t="inlineStr">
      <is>
        <t>UNIVERSIDAD ANTONIO NARIÑO</t>
      </is>
    </nc>
    <odxf>
      <border outline="0">
        <left/>
        <right/>
        <top/>
        <bottom/>
      </border>
    </odxf>
    <ndxf>
      <border outline="0">
        <left style="thin">
          <color indexed="64"/>
        </left>
        <right style="thin">
          <color indexed="64"/>
        </right>
        <top style="thin">
          <color indexed="64"/>
        </top>
        <bottom style="thin">
          <color indexed="64"/>
        </bottom>
      </border>
    </ndxf>
  </rcc>
  <rcc rId="2072" sId="3" odxf="1" dxf="1" numFmtId="19">
    <nc r="H108">
      <v>40991</v>
    </nc>
    <odxf>
      <border outline="0">
        <left/>
        <right/>
        <top/>
        <bottom/>
      </border>
    </odxf>
    <ndxf>
      <border outline="0">
        <left style="thin">
          <color indexed="64"/>
        </left>
        <right style="thin">
          <color indexed="64"/>
        </right>
        <top style="thin">
          <color indexed="64"/>
        </top>
        <bottom style="thin">
          <color indexed="64"/>
        </bottom>
      </border>
    </ndxf>
  </rcc>
  <rcc rId="2073" sId="3" odxf="1" dxf="1">
    <nc r="I108" t="inlineStr">
      <is>
        <t>SI</t>
      </is>
    </nc>
    <odxf>
      <border outline="0">
        <left/>
        <right/>
        <top/>
        <bottom/>
      </border>
    </odxf>
    <ndxf>
      <border outline="0">
        <left style="thin">
          <color indexed="64"/>
        </left>
        <right style="thin">
          <color indexed="64"/>
        </right>
        <top style="thin">
          <color indexed="64"/>
        </top>
        <bottom style="thin">
          <color indexed="64"/>
        </bottom>
      </border>
    </ndxf>
  </rcc>
  <rcc rId="2074" sId="3" odxf="1" dxf="1">
    <nc r="J108" t="inlineStr">
      <is>
        <t>TALLER DE SUEÑOS</t>
      </is>
    </nc>
    <odxf>
      <border outline="0">
        <left/>
        <right/>
        <top/>
        <bottom/>
      </border>
    </odxf>
    <ndxf>
      <border outline="0">
        <left style="thin">
          <color indexed="64"/>
        </left>
        <right style="thin">
          <color indexed="64"/>
        </right>
        <top style="thin">
          <color indexed="64"/>
        </top>
        <bottom style="thin">
          <color indexed="64"/>
        </bottom>
      </border>
    </ndxf>
  </rcc>
  <rfmt sheetId="3" sqref="K108" start="0" length="0">
    <dxf>
      <border outline="0">
        <left style="thin">
          <color indexed="64"/>
        </left>
        <right style="thin">
          <color indexed="64"/>
        </right>
        <top style="thin">
          <color indexed="64"/>
        </top>
        <bottom style="thin">
          <color indexed="64"/>
        </bottom>
      </border>
    </dxf>
  </rfmt>
  <rcc rId="2075" sId="3" odxf="1" dxf="1">
    <nc r="L108"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076" sId="3" odxf="1" dxf="1">
    <nc r="M108" t="inlineStr">
      <is>
        <t>SI</t>
      </is>
    </nc>
    <odxf>
      <border outline="0">
        <left/>
        <right/>
        <top/>
        <bottom/>
      </border>
    </odxf>
    <ndxf>
      <border outline="0">
        <left style="thin">
          <color indexed="64"/>
        </left>
        <right style="thin">
          <color indexed="64"/>
        </right>
        <top style="thin">
          <color indexed="64"/>
        </top>
        <bottom style="thin">
          <color indexed="64"/>
        </bottom>
      </border>
    </ndxf>
  </rcc>
  <rcc rId="2077" sId="3" odxf="1" dxf="1">
    <nc r="N108" t="inlineStr">
      <is>
        <t>SI</t>
      </is>
    </nc>
    <odxf>
      <border outline="0">
        <left/>
        <right/>
        <top/>
        <bottom/>
      </border>
    </odxf>
    <ndxf>
      <border outline="0">
        <left style="thin">
          <color indexed="64"/>
        </left>
        <right style="thin">
          <color indexed="64"/>
        </right>
        <top style="thin">
          <color indexed="64"/>
        </top>
        <bottom style="thin">
          <color indexed="64"/>
        </bottom>
      </border>
    </ndxf>
  </rcc>
  <rcc rId="2078" sId="3" odxf="1" dxf="1">
    <nc r="O108"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08" start="0" length="0">
    <dxf>
      <border outline="0">
        <left style="thin">
          <color indexed="64"/>
        </left>
        <right style="thin">
          <color indexed="64"/>
        </right>
        <top style="thin">
          <color indexed="64"/>
        </top>
        <bottom style="thin">
          <color indexed="64"/>
        </bottom>
      </border>
    </dxf>
  </rfmt>
  <rrc rId="2079" sId="3" ref="A109:XFD109"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080" sId="3" odxf="1" dxf="1">
    <nc r="B109"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081" sId="3" odxf="1" dxf="1">
    <nc r="C109">
      <f>(500/300)*2</f>
    </nc>
    <odxf>
      <border outline="0">
        <left/>
        <right/>
        <top/>
        <bottom/>
      </border>
    </odxf>
    <ndxf>
      <border outline="0">
        <left style="thin">
          <color indexed="64"/>
        </left>
        <right style="thin">
          <color indexed="64"/>
        </right>
        <top style="thin">
          <color indexed="64"/>
        </top>
        <bottom style="thin">
          <color indexed="64"/>
        </bottom>
      </border>
    </ndxf>
  </rcc>
  <rcc rId="2082" sId="3" odxf="1" dxf="1">
    <nc r="D109" t="inlineStr">
      <is>
        <t>BEATRIZ ELISA TARAPUES SOTELO</t>
      </is>
    </nc>
    <odxf>
      <border outline="0">
        <left/>
        <right/>
        <top/>
        <bottom/>
      </border>
    </odxf>
    <ndxf>
      <border outline="0">
        <left style="thin">
          <color indexed="64"/>
        </left>
        <right style="thin">
          <color indexed="64"/>
        </right>
        <top style="thin">
          <color indexed="64"/>
        </top>
        <bottom style="thin">
          <color indexed="64"/>
        </bottom>
      </border>
    </ndxf>
  </rcc>
  <rcc rId="2083" sId="3" odxf="1" dxf="1">
    <nc r="E109">
      <v>59837357</v>
    </nc>
    <odxf>
      <border outline="0">
        <left/>
        <right/>
        <top/>
        <bottom/>
      </border>
    </odxf>
    <ndxf>
      <border outline="0">
        <left style="thin">
          <color indexed="64"/>
        </left>
        <right style="thin">
          <color indexed="64"/>
        </right>
        <top style="thin">
          <color indexed="64"/>
        </top>
        <bottom style="thin">
          <color indexed="64"/>
        </bottom>
      </border>
    </ndxf>
  </rcc>
  <rcc rId="2084" sId="3" odxf="1" dxf="1">
    <nc r="F109"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085" sId="3" odxf="1" dxf="1">
    <nc r="G109" t="inlineStr">
      <is>
        <t>UNIVERSIDAD ANTONIO NARIÑO</t>
      </is>
    </nc>
    <odxf>
      <border outline="0">
        <left/>
        <right/>
        <top/>
        <bottom/>
      </border>
    </odxf>
    <ndxf>
      <border outline="0">
        <left style="thin">
          <color indexed="64"/>
        </left>
        <right style="thin">
          <color indexed="64"/>
        </right>
        <top style="thin">
          <color indexed="64"/>
        </top>
        <bottom style="thin">
          <color indexed="64"/>
        </bottom>
      </border>
    </ndxf>
  </rcc>
  <rcc rId="2086" sId="3" odxf="1" dxf="1" numFmtId="19">
    <nc r="H109">
      <v>40991</v>
    </nc>
    <odxf>
      <border outline="0">
        <left/>
        <right/>
        <top/>
        <bottom/>
      </border>
    </odxf>
    <ndxf>
      <border outline="0">
        <left style="thin">
          <color indexed="64"/>
        </left>
        <right style="thin">
          <color indexed="64"/>
        </right>
        <top style="thin">
          <color indexed="64"/>
        </top>
        <bottom style="thin">
          <color indexed="64"/>
        </bottom>
      </border>
    </ndxf>
  </rcc>
  <rcc rId="2087" sId="3" odxf="1" dxf="1">
    <nc r="I109" t="inlineStr">
      <is>
        <t>SI</t>
      </is>
    </nc>
    <odxf>
      <border outline="0">
        <left/>
        <right/>
        <top/>
        <bottom/>
      </border>
    </odxf>
    <ndxf>
      <border outline="0">
        <left style="thin">
          <color indexed="64"/>
        </left>
        <right style="thin">
          <color indexed="64"/>
        </right>
        <top style="thin">
          <color indexed="64"/>
        </top>
        <bottom style="thin">
          <color indexed="64"/>
        </bottom>
      </border>
    </ndxf>
  </rcc>
  <rcc rId="2088" sId="3" odxf="1" dxf="1">
    <nc r="J109" t="inlineStr">
      <is>
        <t>TALLER DE SUEÑOS</t>
      </is>
    </nc>
    <odxf>
      <border outline="0">
        <left/>
        <right/>
        <top/>
        <bottom/>
      </border>
    </odxf>
    <ndxf>
      <border outline="0">
        <left style="thin">
          <color indexed="64"/>
        </left>
        <right style="thin">
          <color indexed="64"/>
        </right>
        <top style="thin">
          <color indexed="64"/>
        </top>
        <bottom style="thin">
          <color indexed="64"/>
        </bottom>
      </border>
    </ndxf>
  </rcc>
  <rfmt sheetId="3" sqref="K109" start="0" length="0">
    <dxf>
      <border outline="0">
        <left style="thin">
          <color indexed="64"/>
        </left>
        <right style="thin">
          <color indexed="64"/>
        </right>
        <top style="thin">
          <color indexed="64"/>
        </top>
        <bottom style="thin">
          <color indexed="64"/>
        </bottom>
      </border>
    </dxf>
  </rfmt>
  <rcc rId="2089" sId="3" odxf="1" dxf="1">
    <nc r="L109"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090" sId="3" odxf="1" dxf="1">
    <nc r="M109" t="inlineStr">
      <is>
        <t>SI</t>
      </is>
    </nc>
    <odxf>
      <border outline="0">
        <left/>
        <right/>
        <top/>
        <bottom/>
      </border>
    </odxf>
    <ndxf>
      <border outline="0">
        <left style="thin">
          <color indexed="64"/>
        </left>
        <right style="thin">
          <color indexed="64"/>
        </right>
        <top style="thin">
          <color indexed="64"/>
        </top>
        <bottom style="thin">
          <color indexed="64"/>
        </bottom>
      </border>
    </ndxf>
  </rcc>
  <rcc rId="2091" sId="3" odxf="1" dxf="1">
    <nc r="N109" t="inlineStr">
      <is>
        <t>SI</t>
      </is>
    </nc>
    <odxf>
      <border outline="0">
        <left/>
        <right/>
        <top/>
        <bottom/>
      </border>
    </odxf>
    <ndxf>
      <border outline="0">
        <left style="thin">
          <color indexed="64"/>
        </left>
        <right style="thin">
          <color indexed="64"/>
        </right>
        <top style="thin">
          <color indexed="64"/>
        </top>
        <bottom style="thin">
          <color indexed="64"/>
        </bottom>
      </border>
    </ndxf>
  </rcc>
  <rcc rId="2092" sId="3" odxf="1" dxf="1">
    <nc r="O109"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09" start="0" length="0">
    <dxf>
      <border outline="0">
        <left style="thin">
          <color indexed="64"/>
        </left>
        <right style="thin">
          <color indexed="64"/>
        </right>
        <top style="thin">
          <color indexed="64"/>
        </top>
        <bottom style="thin">
          <color indexed="64"/>
        </bottom>
      </border>
    </dxf>
  </rfmt>
  <rrc rId="2093" sId="3" ref="A110:XFD110"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094" sId="3" odxf="1" dxf="1">
    <nc r="B110"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095" sId="3" odxf="1" dxf="1">
    <nc r="C110">
      <f>(500/300)*2</f>
    </nc>
    <odxf>
      <border outline="0">
        <left/>
        <right/>
        <top/>
        <bottom/>
      </border>
    </odxf>
    <ndxf>
      <border outline="0">
        <left style="thin">
          <color indexed="64"/>
        </left>
        <right style="thin">
          <color indexed="64"/>
        </right>
        <top style="thin">
          <color indexed="64"/>
        </top>
        <bottom style="thin">
          <color indexed="64"/>
        </bottom>
      </border>
    </ndxf>
  </rcc>
  <rfmt sheetId="3" sqref="D110" start="0" length="0">
    <dxf>
      <border outline="0">
        <left style="thin">
          <color indexed="64"/>
        </left>
        <right style="thin">
          <color indexed="64"/>
        </right>
        <top style="thin">
          <color indexed="64"/>
        </top>
        <bottom style="thin">
          <color indexed="64"/>
        </bottom>
      </border>
    </dxf>
  </rfmt>
  <rfmt sheetId="3" sqref="E110" start="0" length="0">
    <dxf>
      <border outline="0">
        <left style="thin">
          <color indexed="64"/>
        </left>
        <right style="thin">
          <color indexed="64"/>
        </right>
        <top style="thin">
          <color indexed="64"/>
        </top>
        <bottom style="thin">
          <color indexed="64"/>
        </bottom>
      </border>
    </dxf>
  </rfmt>
  <rcc rId="2096" sId="3" odxf="1" dxf="1">
    <nc r="F110"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fmt sheetId="3" sqref="G110" start="0" length="0">
    <dxf>
      <border outline="0">
        <left style="thin">
          <color indexed="64"/>
        </left>
        <right style="thin">
          <color indexed="64"/>
        </right>
        <top style="thin">
          <color indexed="64"/>
        </top>
        <bottom style="thin">
          <color indexed="64"/>
        </bottom>
      </border>
    </dxf>
  </rfmt>
  <rfmt sheetId="3" sqref="H110" start="0" length="0">
    <dxf>
      <border outline="0">
        <left style="thin">
          <color indexed="64"/>
        </left>
        <right style="thin">
          <color indexed="64"/>
        </right>
        <top style="thin">
          <color indexed="64"/>
        </top>
        <bottom style="thin">
          <color indexed="64"/>
        </bottom>
      </border>
    </dxf>
  </rfmt>
  <rfmt sheetId="3" sqref="I110" start="0" length="0">
    <dxf>
      <border outline="0">
        <left style="thin">
          <color indexed="64"/>
        </left>
        <right style="thin">
          <color indexed="64"/>
        </right>
        <top style="thin">
          <color indexed="64"/>
        </top>
        <bottom style="thin">
          <color indexed="64"/>
        </bottom>
      </border>
    </dxf>
  </rfmt>
  <rfmt sheetId="3" sqref="J110" start="0" length="0">
    <dxf>
      <border outline="0">
        <left style="thin">
          <color indexed="64"/>
        </left>
        <right style="thin">
          <color indexed="64"/>
        </right>
        <top style="thin">
          <color indexed="64"/>
        </top>
        <bottom style="thin">
          <color indexed="64"/>
        </bottom>
      </border>
    </dxf>
  </rfmt>
  <rfmt sheetId="3" sqref="K110" start="0" length="0">
    <dxf>
      <border outline="0">
        <left style="thin">
          <color indexed="64"/>
        </left>
        <right style="thin">
          <color indexed="64"/>
        </right>
        <top style="thin">
          <color indexed="64"/>
        </top>
        <bottom style="thin">
          <color indexed="64"/>
        </bottom>
      </border>
    </dxf>
  </rfmt>
  <rcc rId="2097" sId="3" odxf="1" dxf="1">
    <nc r="L110"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098" sId="3" odxf="1" dxf="1">
    <nc r="M110" t="inlineStr">
      <is>
        <t>SI</t>
      </is>
    </nc>
    <odxf>
      <border outline="0">
        <left/>
        <right/>
        <top/>
        <bottom/>
      </border>
    </odxf>
    <ndxf>
      <border outline="0">
        <left style="thin">
          <color indexed="64"/>
        </left>
        <right style="thin">
          <color indexed="64"/>
        </right>
        <top style="thin">
          <color indexed="64"/>
        </top>
        <bottom style="thin">
          <color indexed="64"/>
        </bottom>
      </border>
    </ndxf>
  </rcc>
  <rcc rId="2099" sId="3" odxf="1" dxf="1">
    <nc r="N110" t="inlineStr">
      <is>
        <t>SI</t>
      </is>
    </nc>
    <odxf>
      <border outline="0">
        <left/>
        <right/>
        <top/>
        <bottom/>
      </border>
    </odxf>
    <ndxf>
      <border outline="0">
        <left style="thin">
          <color indexed="64"/>
        </left>
        <right style="thin">
          <color indexed="64"/>
        </right>
        <top style="thin">
          <color indexed="64"/>
        </top>
        <bottom style="thin">
          <color indexed="64"/>
        </bottom>
      </border>
    </ndxf>
  </rcc>
  <rcc rId="2100" sId="3" odxf="1" dxf="1">
    <nc r="O110"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10" start="0" length="0">
    <dxf>
      <border outline="0">
        <left style="thin">
          <color indexed="64"/>
        </left>
        <right style="thin">
          <color indexed="64"/>
        </right>
        <top style="thin">
          <color indexed="64"/>
        </top>
        <bottom style="thin">
          <color indexed="64"/>
        </bottom>
      </border>
    </dxf>
  </rfmt>
  <rrc rId="2101" sId="3" ref="A111:XFD111"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fmt sheetId="3" sqref="B111" start="0" length="0">
    <dxf>
      <border outline="0">
        <left style="thin">
          <color indexed="64"/>
        </left>
        <right style="thin">
          <color indexed="64"/>
        </right>
        <top style="thin">
          <color indexed="64"/>
        </top>
        <bottom style="thin">
          <color indexed="64"/>
        </bottom>
      </border>
    </dxf>
  </rfmt>
  <rfmt sheetId="3" sqref="C111" start="0" length="0">
    <dxf>
      <border outline="0">
        <left style="thin">
          <color indexed="64"/>
        </left>
        <right style="thin">
          <color indexed="64"/>
        </right>
        <top style="thin">
          <color indexed="64"/>
        </top>
        <bottom style="thin">
          <color indexed="64"/>
        </bottom>
      </border>
    </dxf>
  </rfmt>
  <rfmt sheetId="3" sqref="D111" start="0" length="0">
    <dxf>
      <border outline="0">
        <left style="thin">
          <color indexed="64"/>
        </left>
        <right style="thin">
          <color indexed="64"/>
        </right>
        <top style="thin">
          <color indexed="64"/>
        </top>
        <bottom style="thin">
          <color indexed="64"/>
        </bottom>
      </border>
    </dxf>
  </rfmt>
  <rfmt sheetId="3" sqref="E111" start="0" length="0">
    <dxf>
      <border outline="0">
        <left style="thin">
          <color indexed="64"/>
        </left>
        <right style="thin">
          <color indexed="64"/>
        </right>
        <top style="thin">
          <color indexed="64"/>
        </top>
        <bottom style="thin">
          <color indexed="64"/>
        </bottom>
      </border>
    </dxf>
  </rfmt>
  <rfmt sheetId="3" sqref="F111" start="0" length="0">
    <dxf>
      <border outline="0">
        <left style="thin">
          <color indexed="64"/>
        </left>
        <right style="thin">
          <color indexed="64"/>
        </right>
        <top style="thin">
          <color indexed="64"/>
        </top>
        <bottom style="thin">
          <color indexed="64"/>
        </bottom>
      </border>
    </dxf>
  </rfmt>
  <rfmt sheetId="3" sqref="G111" start="0" length="0">
    <dxf>
      <border outline="0">
        <left style="thin">
          <color indexed="64"/>
        </left>
        <right style="thin">
          <color indexed="64"/>
        </right>
        <top style="thin">
          <color indexed="64"/>
        </top>
        <bottom style="thin">
          <color indexed="64"/>
        </bottom>
      </border>
    </dxf>
  </rfmt>
  <rfmt sheetId="3" sqref="H111" start="0" length="0">
    <dxf>
      <border outline="0">
        <left style="thin">
          <color indexed="64"/>
        </left>
        <right style="thin">
          <color indexed="64"/>
        </right>
        <top style="thin">
          <color indexed="64"/>
        </top>
        <bottom style="thin">
          <color indexed="64"/>
        </bottom>
      </border>
    </dxf>
  </rfmt>
  <rfmt sheetId="3" sqref="I111" start="0" length="0">
    <dxf>
      <border outline="0">
        <left style="thin">
          <color indexed="64"/>
        </left>
        <right style="thin">
          <color indexed="64"/>
        </right>
        <top style="thin">
          <color indexed="64"/>
        </top>
        <bottom style="thin">
          <color indexed="64"/>
        </bottom>
      </border>
    </dxf>
  </rfmt>
  <rfmt sheetId="3" sqref="J111" start="0" length="0">
    <dxf>
      <border outline="0">
        <left style="thin">
          <color indexed="64"/>
        </left>
        <right style="thin">
          <color indexed="64"/>
        </right>
        <top style="thin">
          <color indexed="64"/>
        </top>
        <bottom style="thin">
          <color indexed="64"/>
        </bottom>
      </border>
    </dxf>
  </rfmt>
  <rfmt sheetId="3" sqref="K111" start="0" length="0">
    <dxf>
      <border outline="0">
        <left style="thin">
          <color indexed="64"/>
        </left>
        <right style="thin">
          <color indexed="64"/>
        </right>
        <top style="thin">
          <color indexed="64"/>
        </top>
        <bottom style="thin">
          <color indexed="64"/>
        </bottom>
      </border>
    </dxf>
  </rfmt>
  <rfmt sheetId="3" sqref="L111" start="0" length="0">
    <dxf>
      <border outline="0">
        <left style="thin">
          <color indexed="64"/>
        </left>
        <right style="thin">
          <color indexed="64"/>
        </right>
        <top style="thin">
          <color indexed="64"/>
        </top>
        <bottom style="thin">
          <color indexed="64"/>
        </bottom>
      </border>
    </dxf>
  </rfmt>
  <rfmt sheetId="3" sqref="M111" start="0" length="0">
    <dxf>
      <border outline="0">
        <left style="thin">
          <color indexed="64"/>
        </left>
        <right style="thin">
          <color indexed="64"/>
        </right>
        <top style="thin">
          <color indexed="64"/>
        </top>
        <bottom style="thin">
          <color indexed="64"/>
        </bottom>
      </border>
    </dxf>
  </rfmt>
  <rfmt sheetId="3" sqref="N111" start="0" length="0">
    <dxf>
      <border outline="0">
        <left style="thin">
          <color indexed="64"/>
        </left>
        <right style="thin">
          <color indexed="64"/>
        </right>
        <top style="thin">
          <color indexed="64"/>
        </top>
        <bottom style="thin">
          <color indexed="64"/>
        </bottom>
      </border>
    </dxf>
  </rfmt>
  <rfmt sheetId="3" sqref="O111" start="0" length="0">
    <dxf>
      <border outline="0">
        <left style="thin">
          <color indexed="64"/>
        </left>
        <right style="thin">
          <color indexed="64"/>
        </right>
        <top style="thin">
          <color indexed="64"/>
        </top>
        <bottom style="thin">
          <color indexed="64"/>
        </bottom>
      </border>
    </dxf>
  </rfmt>
  <rfmt sheetId="3" sqref="P111" start="0" length="0">
    <dxf>
      <border outline="0">
        <left style="thin">
          <color indexed="64"/>
        </left>
        <right style="thin">
          <color indexed="64"/>
        </right>
        <top style="thin">
          <color indexed="64"/>
        </top>
        <bottom style="thin">
          <color indexed="64"/>
        </bottom>
      </border>
    </dxf>
  </rfmt>
  <rcc rId="2102" sId="3">
    <nc r="K109" t="inlineStr">
      <is>
        <t>01/11/2012  20/12/2012</t>
      </is>
    </nc>
  </rcc>
  <rcc rId="2103" sId="3">
    <nc r="K108" t="inlineStr">
      <is>
        <t>01/06/2012  31/07/2012</t>
      </is>
    </nc>
  </rcc>
  <rcc rId="2104" sId="3">
    <nc r="D110" t="inlineStr">
      <is>
        <t>ANDREA MARIBEL GENOY LOPEZ</t>
      </is>
    </nc>
  </rcc>
  <rcc rId="2105" sId="3">
    <nc r="E110">
      <v>36756849</v>
    </nc>
  </rcc>
  <rcc rId="2106" sId="3">
    <nc r="G110" t="inlineStr">
      <is>
        <t>UNIVERSIDA MARIANA</t>
      </is>
    </nc>
  </rcc>
  <rcc rId="2107" sId="3" numFmtId="19">
    <nc r="H110">
      <v>38688</v>
    </nc>
  </rcc>
  <rcc rId="2108" sId="3">
    <nc r="Q110" t="inlineStr">
      <is>
        <t>NO ADJUNTA TARJETA PROFESIONA</t>
      </is>
    </nc>
  </rcc>
  <rcc rId="2109" sId="3">
    <nc r="I110" t="inlineStr">
      <is>
        <t>SI</t>
      </is>
    </nc>
  </rcc>
  <rcc rId="2110" sId="3">
    <nc r="J110" t="inlineStr">
      <is>
        <t>COLEGIO MUSICAL BRITANICO</t>
      </is>
    </nc>
  </rcc>
  <rcc rId="2111" sId="3">
    <nc r="B111" t="inlineStr">
      <is>
        <t>PROFESIONAL DE APOYO PSICOSOCIAL</t>
      </is>
    </nc>
  </rcc>
  <rcc rId="2112" sId="3">
    <nc r="C111">
      <f>(500/300)*2</f>
    </nc>
  </rcc>
  <rcc rId="2113" sId="3">
    <nc r="D111" t="inlineStr">
      <is>
        <t>ANDREA MARIBEL GENOY LOPEZ</t>
      </is>
    </nc>
  </rcc>
  <rcc rId="2114" sId="3">
    <nc r="E111">
      <v>36756849</v>
    </nc>
  </rcc>
  <rcc rId="2115" sId="3">
    <nc r="F111" t="inlineStr">
      <is>
        <t xml:space="preserve">PSICOLOGA </t>
      </is>
    </nc>
  </rcc>
  <rcc rId="2116" sId="3">
    <nc r="G111" t="inlineStr">
      <is>
        <t>UNIVERSIDA MARIANA</t>
      </is>
    </nc>
  </rcc>
  <rcc rId="2117" sId="3" numFmtId="19">
    <nc r="H111">
      <v>38688</v>
    </nc>
  </rcc>
  <rcc rId="2118" sId="3">
    <nc r="I111" t="inlineStr">
      <is>
        <t>SI</t>
      </is>
    </nc>
  </rcc>
  <rcc rId="2119" sId="3">
    <nc r="J111" t="inlineStr">
      <is>
        <t>COLEGIO MUSICAL BRITANICO</t>
      </is>
    </nc>
  </rcc>
  <rcc rId="2120" sId="3">
    <nc r="L111" t="inlineStr">
      <is>
        <t>PSICOLOGA</t>
      </is>
    </nc>
  </rcc>
  <rcc rId="2121" sId="3">
    <nc r="M111" t="inlineStr">
      <is>
        <t>SI</t>
      </is>
    </nc>
  </rcc>
  <rcc rId="2122" sId="3">
    <nc r="N111" t="inlineStr">
      <is>
        <t>SI</t>
      </is>
    </nc>
  </rcc>
  <rcc rId="2123" sId="3">
    <nc r="O111" t="inlineStr">
      <is>
        <t>SI</t>
      </is>
    </nc>
  </rcc>
  <rcc rId="2124" sId="3">
    <nc r="Q111" t="inlineStr">
      <is>
        <t>NO ADJUNTA TARJETA PROFESIONA</t>
      </is>
    </nc>
  </rcc>
  <rrc rId="2125" sId="3" ref="A112:XFD112"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126" sId="3" odxf="1" dxf="1">
    <nc r="B112"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127" sId="3" odxf="1" dxf="1">
    <nc r="C112">
      <f>(500/300)*2</f>
    </nc>
    <odxf>
      <border outline="0">
        <left/>
        <right/>
        <top/>
        <bottom/>
      </border>
    </odxf>
    <ndxf>
      <border outline="0">
        <left style="thin">
          <color indexed="64"/>
        </left>
        <right style="thin">
          <color indexed="64"/>
        </right>
        <top style="thin">
          <color indexed="64"/>
        </top>
        <bottom style="thin">
          <color indexed="64"/>
        </bottom>
      </border>
    </ndxf>
  </rcc>
  <rcc rId="2128" sId="3" odxf="1" dxf="1">
    <nc r="D112" t="inlineStr">
      <is>
        <t>ANDREA MARIBEL GENOY LOPEZ</t>
      </is>
    </nc>
    <odxf>
      <border outline="0">
        <left/>
        <right/>
        <top/>
        <bottom/>
      </border>
    </odxf>
    <ndxf>
      <border outline="0">
        <left style="thin">
          <color indexed="64"/>
        </left>
        <right style="thin">
          <color indexed="64"/>
        </right>
        <top style="thin">
          <color indexed="64"/>
        </top>
        <bottom style="thin">
          <color indexed="64"/>
        </bottom>
      </border>
    </ndxf>
  </rcc>
  <rcc rId="2129" sId="3" odxf="1" dxf="1">
    <nc r="E112">
      <v>36756849</v>
    </nc>
    <odxf>
      <border outline="0">
        <left/>
        <right/>
        <top/>
        <bottom/>
      </border>
    </odxf>
    <ndxf>
      <border outline="0">
        <left style="thin">
          <color indexed="64"/>
        </left>
        <right style="thin">
          <color indexed="64"/>
        </right>
        <top style="thin">
          <color indexed="64"/>
        </top>
        <bottom style="thin">
          <color indexed="64"/>
        </bottom>
      </border>
    </ndxf>
  </rcc>
  <rcc rId="2130" sId="3" odxf="1" dxf="1">
    <nc r="F112"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131" sId="3" odxf="1" dxf="1">
    <nc r="G112"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132" sId="3" odxf="1" dxf="1" numFmtId="19">
    <nc r="H112">
      <v>38688</v>
    </nc>
    <odxf>
      <border outline="0">
        <left/>
        <right/>
        <top/>
        <bottom/>
      </border>
    </odxf>
    <ndxf>
      <border outline="0">
        <left style="thin">
          <color indexed="64"/>
        </left>
        <right style="thin">
          <color indexed="64"/>
        </right>
        <top style="thin">
          <color indexed="64"/>
        </top>
        <bottom style="thin">
          <color indexed="64"/>
        </bottom>
      </border>
    </ndxf>
  </rcc>
  <rcc rId="2133" sId="3" odxf="1" dxf="1">
    <nc r="I112" t="inlineStr">
      <is>
        <t>SI</t>
      </is>
    </nc>
    <odxf>
      <border outline="0">
        <left/>
        <right/>
        <top/>
        <bottom/>
      </border>
    </odxf>
    <ndxf>
      <border outline="0">
        <left style="thin">
          <color indexed="64"/>
        </left>
        <right style="thin">
          <color indexed="64"/>
        </right>
        <top style="thin">
          <color indexed="64"/>
        </top>
        <bottom style="thin">
          <color indexed="64"/>
        </bottom>
      </border>
    </ndxf>
  </rcc>
  <rcc rId="2134" sId="3" odxf="1" dxf="1">
    <nc r="J112"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12" start="0" length="0">
    <dxf>
      <border outline="0">
        <left style="thin">
          <color indexed="64"/>
        </left>
        <right style="thin">
          <color indexed="64"/>
        </right>
        <top style="thin">
          <color indexed="64"/>
        </top>
        <bottom style="thin">
          <color indexed="64"/>
        </bottom>
      </border>
    </dxf>
  </rfmt>
  <rcc rId="2135" sId="3" odxf="1" dxf="1">
    <nc r="L112"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136" sId="3" odxf="1" dxf="1">
    <nc r="M112" t="inlineStr">
      <is>
        <t>SI</t>
      </is>
    </nc>
    <odxf>
      <border outline="0">
        <left/>
        <right/>
        <top/>
        <bottom/>
      </border>
    </odxf>
    <ndxf>
      <border outline="0">
        <left style="thin">
          <color indexed="64"/>
        </left>
        <right style="thin">
          <color indexed="64"/>
        </right>
        <top style="thin">
          <color indexed="64"/>
        </top>
        <bottom style="thin">
          <color indexed="64"/>
        </bottom>
      </border>
    </ndxf>
  </rcc>
  <rcc rId="2137" sId="3" odxf="1" dxf="1">
    <nc r="N112" t="inlineStr">
      <is>
        <t>SI</t>
      </is>
    </nc>
    <odxf>
      <border outline="0">
        <left/>
        <right/>
        <top/>
        <bottom/>
      </border>
    </odxf>
    <ndxf>
      <border outline="0">
        <left style="thin">
          <color indexed="64"/>
        </left>
        <right style="thin">
          <color indexed="64"/>
        </right>
        <top style="thin">
          <color indexed="64"/>
        </top>
        <bottom style="thin">
          <color indexed="64"/>
        </bottom>
      </border>
    </ndxf>
  </rcc>
  <rcc rId="2138" sId="3" odxf="1" dxf="1">
    <nc r="O112"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12" start="0" length="0">
    <dxf>
      <border outline="0">
        <left style="thin">
          <color indexed="64"/>
        </left>
        <right style="thin">
          <color indexed="64"/>
        </right>
        <top style="thin">
          <color indexed="64"/>
        </top>
        <bottom style="thin">
          <color indexed="64"/>
        </bottom>
      </border>
    </dxf>
  </rfmt>
  <rcc rId="2139" sId="3">
    <nc r="Q112" t="inlineStr">
      <is>
        <t>NO ADJUNTA TARJETA PROFESIONA</t>
      </is>
    </nc>
  </rcc>
  <rrc rId="2140" sId="3" ref="A113:XFD113"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141" sId="3" odxf="1" dxf="1">
    <nc r="B113"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142" sId="3" odxf="1" dxf="1">
    <nc r="C113">
      <f>(500/300)*2</f>
    </nc>
    <odxf>
      <border outline="0">
        <left/>
        <right/>
        <top/>
        <bottom/>
      </border>
    </odxf>
    <ndxf>
      <border outline="0">
        <left style="thin">
          <color indexed="64"/>
        </left>
        <right style="thin">
          <color indexed="64"/>
        </right>
        <top style="thin">
          <color indexed="64"/>
        </top>
        <bottom style="thin">
          <color indexed="64"/>
        </bottom>
      </border>
    </ndxf>
  </rcc>
  <rcc rId="2143" sId="3" odxf="1" dxf="1">
    <nc r="D113" t="inlineStr">
      <is>
        <t>ANDREA MARIBEL GENOY LOPEZ</t>
      </is>
    </nc>
    <odxf>
      <border outline="0">
        <left/>
        <right/>
        <top/>
        <bottom/>
      </border>
    </odxf>
    <ndxf>
      <border outline="0">
        <left style="thin">
          <color indexed="64"/>
        </left>
        <right style="thin">
          <color indexed="64"/>
        </right>
        <top style="thin">
          <color indexed="64"/>
        </top>
        <bottom style="thin">
          <color indexed="64"/>
        </bottom>
      </border>
    </ndxf>
  </rcc>
  <rcc rId="2144" sId="3" odxf="1" dxf="1">
    <nc r="E113">
      <v>36756849</v>
    </nc>
    <odxf>
      <border outline="0">
        <left/>
        <right/>
        <top/>
        <bottom/>
      </border>
    </odxf>
    <ndxf>
      <border outline="0">
        <left style="thin">
          <color indexed="64"/>
        </left>
        <right style="thin">
          <color indexed="64"/>
        </right>
        <top style="thin">
          <color indexed="64"/>
        </top>
        <bottom style="thin">
          <color indexed="64"/>
        </bottom>
      </border>
    </ndxf>
  </rcc>
  <rcc rId="2145" sId="3" odxf="1" dxf="1">
    <nc r="F113"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146" sId="3" odxf="1" dxf="1">
    <nc r="G113"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147" sId="3" odxf="1" dxf="1" numFmtId="19">
    <nc r="H113">
      <v>38688</v>
    </nc>
    <odxf>
      <border outline="0">
        <left/>
        <right/>
        <top/>
        <bottom/>
      </border>
    </odxf>
    <ndxf>
      <border outline="0">
        <left style="thin">
          <color indexed="64"/>
        </left>
        <right style="thin">
          <color indexed="64"/>
        </right>
        <top style="thin">
          <color indexed="64"/>
        </top>
        <bottom style="thin">
          <color indexed="64"/>
        </bottom>
      </border>
    </ndxf>
  </rcc>
  <rcc rId="2148" sId="3" odxf="1" dxf="1">
    <nc r="I113" t="inlineStr">
      <is>
        <t>SI</t>
      </is>
    </nc>
    <odxf>
      <border outline="0">
        <left/>
        <right/>
        <top/>
        <bottom/>
      </border>
    </odxf>
    <ndxf>
      <border outline="0">
        <left style="thin">
          <color indexed="64"/>
        </left>
        <right style="thin">
          <color indexed="64"/>
        </right>
        <top style="thin">
          <color indexed="64"/>
        </top>
        <bottom style="thin">
          <color indexed="64"/>
        </bottom>
      </border>
    </ndxf>
  </rcc>
  <rcc rId="2149" sId="3" odxf="1" dxf="1">
    <nc r="J113"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13" start="0" length="0">
    <dxf>
      <border outline="0">
        <left style="thin">
          <color indexed="64"/>
        </left>
        <right style="thin">
          <color indexed="64"/>
        </right>
        <top style="thin">
          <color indexed="64"/>
        </top>
        <bottom style="thin">
          <color indexed="64"/>
        </bottom>
      </border>
    </dxf>
  </rfmt>
  <rcc rId="2150" sId="3" odxf="1" dxf="1">
    <nc r="L113"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151" sId="3" odxf="1" dxf="1">
    <nc r="M113" t="inlineStr">
      <is>
        <t>SI</t>
      </is>
    </nc>
    <odxf>
      <border outline="0">
        <left/>
        <right/>
        <top/>
        <bottom/>
      </border>
    </odxf>
    <ndxf>
      <border outline="0">
        <left style="thin">
          <color indexed="64"/>
        </left>
        <right style="thin">
          <color indexed="64"/>
        </right>
        <top style="thin">
          <color indexed="64"/>
        </top>
        <bottom style="thin">
          <color indexed="64"/>
        </bottom>
      </border>
    </ndxf>
  </rcc>
  <rcc rId="2152" sId="3" odxf="1" dxf="1">
    <nc r="N113" t="inlineStr">
      <is>
        <t>SI</t>
      </is>
    </nc>
    <odxf>
      <border outline="0">
        <left/>
        <right/>
        <top/>
        <bottom/>
      </border>
    </odxf>
    <ndxf>
      <border outline="0">
        <left style="thin">
          <color indexed="64"/>
        </left>
        <right style="thin">
          <color indexed="64"/>
        </right>
        <top style="thin">
          <color indexed="64"/>
        </top>
        <bottom style="thin">
          <color indexed="64"/>
        </bottom>
      </border>
    </ndxf>
  </rcc>
  <rcc rId="2153" sId="3" odxf="1" dxf="1">
    <nc r="O113"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13" start="0" length="0">
    <dxf>
      <border outline="0">
        <left style="thin">
          <color indexed="64"/>
        </left>
        <right style="thin">
          <color indexed="64"/>
        </right>
        <top style="thin">
          <color indexed="64"/>
        </top>
        <bottom style="thin">
          <color indexed="64"/>
        </bottom>
      </border>
    </dxf>
  </rfmt>
  <rcc rId="2154" sId="3">
    <nc r="Q113" t="inlineStr">
      <is>
        <t>NO ADJUNTA TARJETA PROFESIONA</t>
      </is>
    </nc>
  </rcc>
  <rrc rId="2155" sId="3" ref="A114:XFD114"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156" sId="3" odxf="1" dxf="1">
    <nc r="B114"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157" sId="3" odxf="1" dxf="1">
    <nc r="C114">
      <f>(500/300)*2</f>
    </nc>
    <odxf>
      <border outline="0">
        <left/>
        <right/>
        <top/>
        <bottom/>
      </border>
    </odxf>
    <ndxf>
      <border outline="0">
        <left style="thin">
          <color indexed="64"/>
        </left>
        <right style="thin">
          <color indexed="64"/>
        </right>
        <top style="thin">
          <color indexed="64"/>
        </top>
        <bottom style="thin">
          <color indexed="64"/>
        </bottom>
      </border>
    </ndxf>
  </rcc>
  <rcc rId="2158" sId="3" odxf="1" dxf="1">
    <nc r="D114" t="inlineStr">
      <is>
        <t>ANDREA MARIBEL GENOY LOPEZ</t>
      </is>
    </nc>
    <odxf>
      <border outline="0">
        <left/>
        <right/>
        <top/>
        <bottom/>
      </border>
    </odxf>
    <ndxf>
      <border outline="0">
        <left style="thin">
          <color indexed="64"/>
        </left>
        <right style="thin">
          <color indexed="64"/>
        </right>
        <top style="thin">
          <color indexed="64"/>
        </top>
        <bottom style="thin">
          <color indexed="64"/>
        </bottom>
      </border>
    </ndxf>
  </rcc>
  <rcc rId="2159" sId="3" odxf="1" dxf="1">
    <nc r="E114">
      <v>36756849</v>
    </nc>
    <odxf>
      <border outline="0">
        <left/>
        <right/>
        <top/>
        <bottom/>
      </border>
    </odxf>
    <ndxf>
      <border outline="0">
        <left style="thin">
          <color indexed="64"/>
        </left>
        <right style="thin">
          <color indexed="64"/>
        </right>
        <top style="thin">
          <color indexed="64"/>
        </top>
        <bottom style="thin">
          <color indexed="64"/>
        </bottom>
      </border>
    </ndxf>
  </rcc>
  <rcc rId="2160" sId="3" odxf="1" dxf="1">
    <nc r="F114"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161" sId="3" odxf="1" dxf="1">
    <nc r="G114"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162" sId="3" odxf="1" dxf="1" numFmtId="19">
    <nc r="H114">
      <v>38688</v>
    </nc>
    <odxf>
      <border outline="0">
        <left/>
        <right/>
        <top/>
        <bottom/>
      </border>
    </odxf>
    <ndxf>
      <border outline="0">
        <left style="thin">
          <color indexed="64"/>
        </left>
        <right style="thin">
          <color indexed="64"/>
        </right>
        <top style="thin">
          <color indexed="64"/>
        </top>
        <bottom style="thin">
          <color indexed="64"/>
        </bottom>
      </border>
    </ndxf>
  </rcc>
  <rcc rId="2163" sId="3" odxf="1" dxf="1">
    <nc r="I114" t="inlineStr">
      <is>
        <t>SI</t>
      </is>
    </nc>
    <odxf>
      <border outline="0">
        <left/>
        <right/>
        <top/>
        <bottom/>
      </border>
    </odxf>
    <ndxf>
      <border outline="0">
        <left style="thin">
          <color indexed="64"/>
        </left>
        <right style="thin">
          <color indexed="64"/>
        </right>
        <top style="thin">
          <color indexed="64"/>
        </top>
        <bottom style="thin">
          <color indexed="64"/>
        </bottom>
      </border>
    </ndxf>
  </rcc>
  <rcc rId="2164" sId="3" odxf="1" dxf="1">
    <nc r="J114"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14" start="0" length="0">
    <dxf>
      <border outline="0">
        <left style="thin">
          <color indexed="64"/>
        </left>
        <right style="thin">
          <color indexed="64"/>
        </right>
        <top style="thin">
          <color indexed="64"/>
        </top>
        <bottom style="thin">
          <color indexed="64"/>
        </bottom>
      </border>
    </dxf>
  </rfmt>
  <rcc rId="2165" sId="3" odxf="1" dxf="1">
    <nc r="L114"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166" sId="3" odxf="1" dxf="1">
    <nc r="M114" t="inlineStr">
      <is>
        <t>SI</t>
      </is>
    </nc>
    <odxf>
      <border outline="0">
        <left/>
        <right/>
        <top/>
        <bottom/>
      </border>
    </odxf>
    <ndxf>
      <border outline="0">
        <left style="thin">
          <color indexed="64"/>
        </left>
        <right style="thin">
          <color indexed="64"/>
        </right>
        <top style="thin">
          <color indexed="64"/>
        </top>
        <bottom style="thin">
          <color indexed="64"/>
        </bottom>
      </border>
    </ndxf>
  </rcc>
  <rcc rId="2167" sId="3" odxf="1" dxf="1">
    <nc r="N114" t="inlineStr">
      <is>
        <t>SI</t>
      </is>
    </nc>
    <odxf>
      <border outline="0">
        <left/>
        <right/>
        <top/>
        <bottom/>
      </border>
    </odxf>
    <ndxf>
      <border outline="0">
        <left style="thin">
          <color indexed="64"/>
        </left>
        <right style="thin">
          <color indexed="64"/>
        </right>
        <top style="thin">
          <color indexed="64"/>
        </top>
        <bottom style="thin">
          <color indexed="64"/>
        </bottom>
      </border>
    </ndxf>
  </rcc>
  <rcc rId="2168" sId="3" odxf="1" dxf="1">
    <nc r="O114"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14" start="0" length="0">
    <dxf>
      <border outline="0">
        <left style="thin">
          <color indexed="64"/>
        </left>
        <right style="thin">
          <color indexed="64"/>
        </right>
        <top style="thin">
          <color indexed="64"/>
        </top>
        <bottom style="thin">
          <color indexed="64"/>
        </bottom>
      </border>
    </dxf>
  </rfmt>
  <rcc rId="2169" sId="3">
    <nc r="Q114" t="inlineStr">
      <is>
        <t>NO ADJUNTA TARJETA PROFESIONA</t>
      </is>
    </nc>
  </rcc>
  <rrc rId="2170" sId="3" ref="A115:XFD115"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171" sId="3" odxf="1" dxf="1">
    <nc r="B115"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172" sId="3" odxf="1" dxf="1">
    <nc r="C115">
      <f>(500/300)*2</f>
    </nc>
    <odxf>
      <border outline="0">
        <left/>
        <right/>
        <top/>
        <bottom/>
      </border>
    </odxf>
    <ndxf>
      <border outline="0">
        <left style="thin">
          <color indexed="64"/>
        </left>
        <right style="thin">
          <color indexed="64"/>
        </right>
        <top style="thin">
          <color indexed="64"/>
        </top>
        <bottom style="thin">
          <color indexed="64"/>
        </bottom>
      </border>
    </ndxf>
  </rcc>
  <rcc rId="2173" sId="3" odxf="1" dxf="1">
    <nc r="D115" t="inlineStr">
      <is>
        <t>ANDREA MARIBEL GENOY LOPEZ</t>
      </is>
    </nc>
    <odxf>
      <border outline="0">
        <left/>
        <right/>
        <top/>
        <bottom/>
      </border>
    </odxf>
    <ndxf>
      <border outline="0">
        <left style="thin">
          <color indexed="64"/>
        </left>
        <right style="thin">
          <color indexed="64"/>
        </right>
        <top style="thin">
          <color indexed="64"/>
        </top>
        <bottom style="thin">
          <color indexed="64"/>
        </bottom>
      </border>
    </ndxf>
  </rcc>
  <rcc rId="2174" sId="3" odxf="1" dxf="1">
    <nc r="E115">
      <v>36756849</v>
    </nc>
    <odxf>
      <border outline="0">
        <left/>
        <right/>
        <top/>
        <bottom/>
      </border>
    </odxf>
    <ndxf>
      <border outline="0">
        <left style="thin">
          <color indexed="64"/>
        </left>
        <right style="thin">
          <color indexed="64"/>
        </right>
        <top style="thin">
          <color indexed="64"/>
        </top>
        <bottom style="thin">
          <color indexed="64"/>
        </bottom>
      </border>
    </ndxf>
  </rcc>
  <rcc rId="2175" sId="3" odxf="1" dxf="1">
    <nc r="F115"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176" sId="3" odxf="1" dxf="1">
    <nc r="G115"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177" sId="3" odxf="1" dxf="1" numFmtId="19">
    <nc r="H115">
      <v>38688</v>
    </nc>
    <odxf>
      <border outline="0">
        <left/>
        <right/>
        <top/>
        <bottom/>
      </border>
    </odxf>
    <ndxf>
      <border outline="0">
        <left style="thin">
          <color indexed="64"/>
        </left>
        <right style="thin">
          <color indexed="64"/>
        </right>
        <top style="thin">
          <color indexed="64"/>
        </top>
        <bottom style="thin">
          <color indexed="64"/>
        </bottom>
      </border>
    </ndxf>
  </rcc>
  <rcc rId="2178" sId="3" odxf="1" dxf="1">
    <nc r="I115" t="inlineStr">
      <is>
        <t>SI</t>
      </is>
    </nc>
    <odxf>
      <border outline="0">
        <left/>
        <right/>
        <top/>
        <bottom/>
      </border>
    </odxf>
    <ndxf>
      <border outline="0">
        <left style="thin">
          <color indexed="64"/>
        </left>
        <right style="thin">
          <color indexed="64"/>
        </right>
        <top style="thin">
          <color indexed="64"/>
        </top>
        <bottom style="thin">
          <color indexed="64"/>
        </bottom>
      </border>
    </ndxf>
  </rcc>
  <rcc rId="2179" sId="3" odxf="1" dxf="1">
    <nc r="J115"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15" start="0" length="0">
    <dxf>
      <border outline="0">
        <left style="thin">
          <color indexed="64"/>
        </left>
        <right style="thin">
          <color indexed="64"/>
        </right>
        <top style="thin">
          <color indexed="64"/>
        </top>
        <bottom style="thin">
          <color indexed="64"/>
        </bottom>
      </border>
    </dxf>
  </rfmt>
  <rcc rId="2180" sId="3" odxf="1" dxf="1">
    <nc r="L115"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181" sId="3" odxf="1" dxf="1">
    <nc r="M115" t="inlineStr">
      <is>
        <t>SI</t>
      </is>
    </nc>
    <odxf>
      <border outline="0">
        <left/>
        <right/>
        <top/>
        <bottom/>
      </border>
    </odxf>
    <ndxf>
      <border outline="0">
        <left style="thin">
          <color indexed="64"/>
        </left>
        <right style="thin">
          <color indexed="64"/>
        </right>
        <top style="thin">
          <color indexed="64"/>
        </top>
        <bottom style="thin">
          <color indexed="64"/>
        </bottom>
      </border>
    </ndxf>
  </rcc>
  <rcc rId="2182" sId="3" odxf="1" dxf="1">
    <nc r="N115" t="inlineStr">
      <is>
        <t>SI</t>
      </is>
    </nc>
    <odxf>
      <border outline="0">
        <left/>
        <right/>
        <top/>
        <bottom/>
      </border>
    </odxf>
    <ndxf>
      <border outline="0">
        <left style="thin">
          <color indexed="64"/>
        </left>
        <right style="thin">
          <color indexed="64"/>
        </right>
        <top style="thin">
          <color indexed="64"/>
        </top>
        <bottom style="thin">
          <color indexed="64"/>
        </bottom>
      </border>
    </ndxf>
  </rcc>
  <rcc rId="2183" sId="3" odxf="1" dxf="1">
    <nc r="O115"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15" start="0" length="0">
    <dxf>
      <border outline="0">
        <left style="thin">
          <color indexed="64"/>
        </left>
        <right style="thin">
          <color indexed="64"/>
        </right>
        <top style="thin">
          <color indexed="64"/>
        </top>
        <bottom style="thin">
          <color indexed="64"/>
        </bottom>
      </border>
    </dxf>
  </rfmt>
  <rcc rId="2184" sId="3">
    <nc r="Q115" t="inlineStr">
      <is>
        <t>NO ADJUNTA TARJETA PROFESIONA</t>
      </is>
    </nc>
  </rcc>
  <rrc rId="2185" sId="3" ref="A116:XFD116"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186" sId="3" odxf="1" dxf="1">
    <nc r="B116"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187" sId="3" odxf="1" dxf="1">
    <nc r="C116">
      <f>(500/300)*2</f>
    </nc>
    <odxf>
      <border outline="0">
        <left/>
        <right/>
        <top/>
        <bottom/>
      </border>
    </odxf>
    <ndxf>
      <border outline="0">
        <left style="thin">
          <color indexed="64"/>
        </left>
        <right style="thin">
          <color indexed="64"/>
        </right>
        <top style="thin">
          <color indexed="64"/>
        </top>
        <bottom style="thin">
          <color indexed="64"/>
        </bottom>
      </border>
    </ndxf>
  </rcc>
  <rcc rId="2188" sId="3" odxf="1" dxf="1">
    <nc r="D116" t="inlineStr">
      <is>
        <t>ANDREA MARIBEL GENOY LOPEZ</t>
      </is>
    </nc>
    <odxf>
      <border outline="0">
        <left/>
        <right/>
        <top/>
        <bottom/>
      </border>
    </odxf>
    <ndxf>
      <border outline="0">
        <left style="thin">
          <color indexed="64"/>
        </left>
        <right style="thin">
          <color indexed="64"/>
        </right>
        <top style="thin">
          <color indexed="64"/>
        </top>
        <bottom style="thin">
          <color indexed="64"/>
        </bottom>
      </border>
    </ndxf>
  </rcc>
  <rcc rId="2189" sId="3" odxf="1" dxf="1">
    <nc r="E116">
      <v>36756849</v>
    </nc>
    <odxf>
      <border outline="0">
        <left/>
        <right/>
        <top/>
        <bottom/>
      </border>
    </odxf>
    <ndxf>
      <border outline="0">
        <left style="thin">
          <color indexed="64"/>
        </left>
        <right style="thin">
          <color indexed="64"/>
        </right>
        <top style="thin">
          <color indexed="64"/>
        </top>
        <bottom style="thin">
          <color indexed="64"/>
        </bottom>
      </border>
    </ndxf>
  </rcc>
  <rcc rId="2190" sId="3" odxf="1" dxf="1">
    <nc r="F116"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191" sId="3" odxf="1" dxf="1">
    <nc r="G116"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192" sId="3" odxf="1" dxf="1" numFmtId="19">
    <nc r="H116">
      <v>38688</v>
    </nc>
    <odxf>
      <border outline="0">
        <left/>
        <right/>
        <top/>
        <bottom/>
      </border>
    </odxf>
    <ndxf>
      <border outline="0">
        <left style="thin">
          <color indexed="64"/>
        </left>
        <right style="thin">
          <color indexed="64"/>
        </right>
        <top style="thin">
          <color indexed="64"/>
        </top>
        <bottom style="thin">
          <color indexed="64"/>
        </bottom>
      </border>
    </ndxf>
  </rcc>
  <rcc rId="2193" sId="3" odxf="1" dxf="1">
    <nc r="I116" t="inlineStr">
      <is>
        <t>SI</t>
      </is>
    </nc>
    <odxf>
      <border outline="0">
        <left/>
        <right/>
        <top/>
        <bottom/>
      </border>
    </odxf>
    <ndxf>
      <border outline="0">
        <left style="thin">
          <color indexed="64"/>
        </left>
        <right style="thin">
          <color indexed="64"/>
        </right>
        <top style="thin">
          <color indexed="64"/>
        </top>
        <bottom style="thin">
          <color indexed="64"/>
        </bottom>
      </border>
    </ndxf>
  </rcc>
  <rcc rId="2194" sId="3" odxf="1" dxf="1">
    <nc r="J116"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16" start="0" length="0">
    <dxf>
      <border outline="0">
        <left style="thin">
          <color indexed="64"/>
        </left>
        <right style="thin">
          <color indexed="64"/>
        </right>
        <top style="thin">
          <color indexed="64"/>
        </top>
        <bottom style="thin">
          <color indexed="64"/>
        </bottom>
      </border>
    </dxf>
  </rfmt>
  <rcc rId="2195" sId="3" odxf="1" dxf="1">
    <nc r="L116"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196" sId="3" odxf="1" dxf="1">
    <nc r="M116" t="inlineStr">
      <is>
        <t>SI</t>
      </is>
    </nc>
    <odxf>
      <border outline="0">
        <left/>
        <right/>
        <top/>
        <bottom/>
      </border>
    </odxf>
    <ndxf>
      <border outline="0">
        <left style="thin">
          <color indexed="64"/>
        </left>
        <right style="thin">
          <color indexed="64"/>
        </right>
        <top style="thin">
          <color indexed="64"/>
        </top>
        <bottom style="thin">
          <color indexed="64"/>
        </bottom>
      </border>
    </ndxf>
  </rcc>
  <rcc rId="2197" sId="3" odxf="1" dxf="1">
    <nc r="N116" t="inlineStr">
      <is>
        <t>SI</t>
      </is>
    </nc>
    <odxf>
      <border outline="0">
        <left/>
        <right/>
        <top/>
        <bottom/>
      </border>
    </odxf>
    <ndxf>
      <border outline="0">
        <left style="thin">
          <color indexed="64"/>
        </left>
        <right style="thin">
          <color indexed="64"/>
        </right>
        <top style="thin">
          <color indexed="64"/>
        </top>
        <bottom style="thin">
          <color indexed="64"/>
        </bottom>
      </border>
    </ndxf>
  </rcc>
  <rcc rId="2198" sId="3" odxf="1" dxf="1">
    <nc r="O116"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16" start="0" length="0">
    <dxf>
      <border outline="0">
        <left style="thin">
          <color indexed="64"/>
        </left>
        <right style="thin">
          <color indexed="64"/>
        </right>
        <top style="thin">
          <color indexed="64"/>
        </top>
        <bottom style="thin">
          <color indexed="64"/>
        </bottom>
      </border>
    </dxf>
  </rfmt>
  <rcc rId="2199" sId="3">
    <nc r="Q116" t="inlineStr">
      <is>
        <t>NO ADJUNTA TARJETA PROFESIONA</t>
      </is>
    </nc>
  </rcc>
  <rrc rId="2200" sId="3" ref="A117:XFD117"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201" sId="3" odxf="1" dxf="1">
    <nc r="B117"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202" sId="3" odxf="1" dxf="1">
    <nc r="C117">
      <f>(500/300)*2</f>
    </nc>
    <odxf>
      <border outline="0">
        <left/>
        <right/>
        <top/>
        <bottom/>
      </border>
    </odxf>
    <ndxf>
      <border outline="0">
        <left style="thin">
          <color indexed="64"/>
        </left>
        <right style="thin">
          <color indexed="64"/>
        </right>
        <top style="thin">
          <color indexed="64"/>
        </top>
        <bottom style="thin">
          <color indexed="64"/>
        </bottom>
      </border>
    </ndxf>
  </rcc>
  <rcc rId="2203" sId="3" odxf="1" dxf="1">
    <nc r="D117" t="inlineStr">
      <is>
        <t>ANDREA MARIBEL GENOY LOPEZ</t>
      </is>
    </nc>
    <odxf>
      <border outline="0">
        <left/>
        <right/>
        <top/>
        <bottom/>
      </border>
    </odxf>
    <ndxf>
      <border outline="0">
        <left style="thin">
          <color indexed="64"/>
        </left>
        <right style="thin">
          <color indexed="64"/>
        </right>
        <top style="thin">
          <color indexed="64"/>
        </top>
        <bottom style="thin">
          <color indexed="64"/>
        </bottom>
      </border>
    </ndxf>
  </rcc>
  <rcc rId="2204" sId="3" odxf="1" dxf="1">
    <nc r="E117">
      <v>36756849</v>
    </nc>
    <odxf>
      <border outline="0">
        <left/>
        <right/>
        <top/>
        <bottom/>
      </border>
    </odxf>
    <ndxf>
      <border outline="0">
        <left style="thin">
          <color indexed="64"/>
        </left>
        <right style="thin">
          <color indexed="64"/>
        </right>
        <top style="thin">
          <color indexed="64"/>
        </top>
        <bottom style="thin">
          <color indexed="64"/>
        </bottom>
      </border>
    </ndxf>
  </rcc>
  <rcc rId="2205" sId="3" odxf="1" dxf="1">
    <nc r="F117"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206" sId="3" odxf="1" dxf="1">
    <nc r="G117"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207" sId="3" odxf="1" dxf="1" numFmtId="19">
    <nc r="H117">
      <v>38688</v>
    </nc>
    <odxf>
      <border outline="0">
        <left/>
        <right/>
        <top/>
        <bottom/>
      </border>
    </odxf>
    <ndxf>
      <border outline="0">
        <left style="thin">
          <color indexed="64"/>
        </left>
        <right style="thin">
          <color indexed="64"/>
        </right>
        <top style="thin">
          <color indexed="64"/>
        </top>
        <bottom style="thin">
          <color indexed="64"/>
        </bottom>
      </border>
    </ndxf>
  </rcc>
  <rcc rId="2208" sId="3" odxf="1" dxf="1">
    <nc r="I117" t="inlineStr">
      <is>
        <t>SI</t>
      </is>
    </nc>
    <odxf>
      <border outline="0">
        <left/>
        <right/>
        <top/>
        <bottom/>
      </border>
    </odxf>
    <ndxf>
      <border outline="0">
        <left style="thin">
          <color indexed="64"/>
        </left>
        <right style="thin">
          <color indexed="64"/>
        </right>
        <top style="thin">
          <color indexed="64"/>
        </top>
        <bottom style="thin">
          <color indexed="64"/>
        </bottom>
      </border>
    </ndxf>
  </rcc>
  <rcc rId="2209" sId="3" odxf="1" dxf="1">
    <nc r="J117"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17" start="0" length="0">
    <dxf>
      <border outline="0">
        <left style="thin">
          <color indexed="64"/>
        </left>
        <right style="thin">
          <color indexed="64"/>
        </right>
        <top style="thin">
          <color indexed="64"/>
        </top>
        <bottom style="thin">
          <color indexed="64"/>
        </bottom>
      </border>
    </dxf>
  </rfmt>
  <rcc rId="2210" sId="3" odxf="1" dxf="1">
    <nc r="L117"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211" sId="3" odxf="1" dxf="1">
    <nc r="M117" t="inlineStr">
      <is>
        <t>SI</t>
      </is>
    </nc>
    <odxf>
      <border outline="0">
        <left/>
        <right/>
        <top/>
        <bottom/>
      </border>
    </odxf>
    <ndxf>
      <border outline="0">
        <left style="thin">
          <color indexed="64"/>
        </left>
        <right style="thin">
          <color indexed="64"/>
        </right>
        <top style="thin">
          <color indexed="64"/>
        </top>
        <bottom style="thin">
          <color indexed="64"/>
        </bottom>
      </border>
    </ndxf>
  </rcc>
  <rcc rId="2212" sId="3" odxf="1" dxf="1">
    <nc r="N117" t="inlineStr">
      <is>
        <t>SI</t>
      </is>
    </nc>
    <odxf>
      <border outline="0">
        <left/>
        <right/>
        <top/>
        <bottom/>
      </border>
    </odxf>
    <ndxf>
      <border outline="0">
        <left style="thin">
          <color indexed="64"/>
        </left>
        <right style="thin">
          <color indexed="64"/>
        </right>
        <top style="thin">
          <color indexed="64"/>
        </top>
        <bottom style="thin">
          <color indexed="64"/>
        </bottom>
      </border>
    </ndxf>
  </rcc>
  <rcc rId="2213" sId="3" odxf="1" dxf="1">
    <nc r="O117"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17" start="0" length="0">
    <dxf>
      <border outline="0">
        <left style="thin">
          <color indexed="64"/>
        </left>
        <right style="thin">
          <color indexed="64"/>
        </right>
        <top style="thin">
          <color indexed="64"/>
        </top>
        <bottom style="thin">
          <color indexed="64"/>
        </bottom>
      </border>
    </dxf>
  </rfmt>
  <rcc rId="2214" sId="3">
    <nc r="Q117" t="inlineStr">
      <is>
        <t>NO ADJUNTA TARJETA PROFESIONA</t>
      </is>
    </nc>
  </rcc>
  <rrc rId="2215" sId="3" ref="A118:XFD118"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216" sId="3" odxf="1" dxf="1">
    <nc r="B118"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217" sId="3" odxf="1" dxf="1">
    <nc r="C118">
      <f>(500/300)*2</f>
    </nc>
    <odxf>
      <border outline="0">
        <left/>
        <right/>
        <top/>
        <bottom/>
      </border>
    </odxf>
    <ndxf>
      <border outline="0">
        <left style="thin">
          <color indexed="64"/>
        </left>
        <right style="thin">
          <color indexed="64"/>
        </right>
        <top style="thin">
          <color indexed="64"/>
        </top>
        <bottom style="thin">
          <color indexed="64"/>
        </bottom>
      </border>
    </ndxf>
  </rcc>
  <rcc rId="2218" sId="3" odxf="1" dxf="1">
    <nc r="D118" t="inlineStr">
      <is>
        <t>ANDREA MARIBEL GENOY LOPEZ</t>
      </is>
    </nc>
    <odxf>
      <border outline="0">
        <left/>
        <right/>
        <top/>
        <bottom/>
      </border>
    </odxf>
    <ndxf>
      <border outline="0">
        <left style="thin">
          <color indexed="64"/>
        </left>
        <right style="thin">
          <color indexed="64"/>
        </right>
        <top style="thin">
          <color indexed="64"/>
        </top>
        <bottom style="thin">
          <color indexed="64"/>
        </bottom>
      </border>
    </ndxf>
  </rcc>
  <rcc rId="2219" sId="3" odxf="1" dxf="1">
    <nc r="E118">
      <v>36756849</v>
    </nc>
    <odxf>
      <border outline="0">
        <left/>
        <right/>
        <top/>
        <bottom/>
      </border>
    </odxf>
    <ndxf>
      <border outline="0">
        <left style="thin">
          <color indexed="64"/>
        </left>
        <right style="thin">
          <color indexed="64"/>
        </right>
        <top style="thin">
          <color indexed="64"/>
        </top>
        <bottom style="thin">
          <color indexed="64"/>
        </bottom>
      </border>
    </ndxf>
  </rcc>
  <rcc rId="2220" sId="3" odxf="1" dxf="1">
    <nc r="F118"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221" sId="3" odxf="1" dxf="1">
    <nc r="G118"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222" sId="3" odxf="1" dxf="1" numFmtId="19">
    <nc r="H118">
      <v>38688</v>
    </nc>
    <odxf>
      <border outline="0">
        <left/>
        <right/>
        <top/>
        <bottom/>
      </border>
    </odxf>
    <ndxf>
      <border outline="0">
        <left style="thin">
          <color indexed="64"/>
        </left>
        <right style="thin">
          <color indexed="64"/>
        </right>
        <top style="thin">
          <color indexed="64"/>
        </top>
        <bottom style="thin">
          <color indexed="64"/>
        </bottom>
      </border>
    </ndxf>
  </rcc>
  <rcc rId="2223" sId="3" odxf="1" dxf="1">
    <nc r="I118" t="inlineStr">
      <is>
        <t>SI</t>
      </is>
    </nc>
    <odxf>
      <border outline="0">
        <left/>
        <right/>
        <top/>
        <bottom/>
      </border>
    </odxf>
    <ndxf>
      <border outline="0">
        <left style="thin">
          <color indexed="64"/>
        </left>
        <right style="thin">
          <color indexed="64"/>
        </right>
        <top style="thin">
          <color indexed="64"/>
        </top>
        <bottom style="thin">
          <color indexed="64"/>
        </bottom>
      </border>
    </ndxf>
  </rcc>
  <rcc rId="2224" sId="3" odxf="1" dxf="1">
    <nc r="J118"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18" start="0" length="0">
    <dxf>
      <border outline="0">
        <left style="thin">
          <color indexed="64"/>
        </left>
        <right style="thin">
          <color indexed="64"/>
        </right>
        <top style="thin">
          <color indexed="64"/>
        </top>
        <bottom style="thin">
          <color indexed="64"/>
        </bottom>
      </border>
    </dxf>
  </rfmt>
  <rcc rId="2225" sId="3" odxf="1" dxf="1">
    <nc r="L118"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226" sId="3" odxf="1" dxf="1">
    <nc r="M118" t="inlineStr">
      <is>
        <t>SI</t>
      </is>
    </nc>
    <odxf>
      <border outline="0">
        <left/>
        <right/>
        <top/>
        <bottom/>
      </border>
    </odxf>
    <ndxf>
      <border outline="0">
        <left style="thin">
          <color indexed="64"/>
        </left>
        <right style="thin">
          <color indexed="64"/>
        </right>
        <top style="thin">
          <color indexed="64"/>
        </top>
        <bottom style="thin">
          <color indexed="64"/>
        </bottom>
      </border>
    </ndxf>
  </rcc>
  <rcc rId="2227" sId="3" odxf="1" dxf="1">
    <nc r="N118" t="inlineStr">
      <is>
        <t>SI</t>
      </is>
    </nc>
    <odxf>
      <border outline="0">
        <left/>
        <right/>
        <top/>
        <bottom/>
      </border>
    </odxf>
    <ndxf>
      <border outline="0">
        <left style="thin">
          <color indexed="64"/>
        </left>
        <right style="thin">
          <color indexed="64"/>
        </right>
        <top style="thin">
          <color indexed="64"/>
        </top>
        <bottom style="thin">
          <color indexed="64"/>
        </bottom>
      </border>
    </ndxf>
  </rcc>
  <rcc rId="2228" sId="3" odxf="1" dxf="1">
    <nc r="O118"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18" start="0" length="0">
    <dxf>
      <border outline="0">
        <left style="thin">
          <color indexed="64"/>
        </left>
        <right style="thin">
          <color indexed="64"/>
        </right>
        <top style="thin">
          <color indexed="64"/>
        </top>
        <bottom style="thin">
          <color indexed="64"/>
        </bottom>
      </border>
    </dxf>
  </rfmt>
  <rcc rId="2229" sId="3">
    <nc r="Q118" t="inlineStr">
      <is>
        <t>NO ADJUNTA TARJETA PROFESIONA</t>
      </is>
    </nc>
  </rcc>
  <rcc rId="2230" sId="3">
    <nc r="K110" t="inlineStr">
      <is>
        <t>19/08/2008  12/12/2008</t>
      </is>
    </nc>
  </rcc>
  <rcc rId="2231" sId="3">
    <nc r="K111" t="inlineStr">
      <is>
        <t>16/02/2009  28/08/2009</t>
      </is>
    </nc>
  </rcc>
  <rcc rId="2232" sId="3">
    <nc r="K112" t="inlineStr">
      <is>
        <t>01/02/2010  08/09/2010</t>
      </is>
    </nc>
  </rcc>
  <rcc rId="2233" sId="3">
    <nc r="K113" t="inlineStr">
      <is>
        <t>16/11/2010  17/12/2010</t>
      </is>
    </nc>
  </rcc>
  <rcc rId="2234" sId="3">
    <nc r="K114" t="inlineStr">
      <is>
        <t>11/01/2011  26/03/2011</t>
      </is>
    </nc>
  </rcc>
  <rcc rId="2235" sId="3">
    <nc r="K115" t="inlineStr">
      <is>
        <t>16/05/2011  17/09/2011</t>
      </is>
    </nc>
  </rcc>
  <rcc rId="2236" sId="3">
    <nc r="K117" t="inlineStr">
      <is>
        <t>10/01/2012  0170372012</t>
      </is>
    </nc>
  </rcc>
  <rcc rId="2237" sId="3">
    <nc r="K118" t="inlineStr">
      <is>
        <t>15/05/2012 30/09/2012</t>
      </is>
    </nc>
  </rcc>
  <rrc rId="2238" sId="3" ref="A119:XFD119"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239" sId="3" odxf="1" dxf="1">
    <nc r="B119"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240" sId="3" odxf="1" dxf="1">
    <nc r="C119">
      <f>(500/300)*2</f>
    </nc>
    <odxf>
      <border outline="0">
        <left/>
        <right/>
        <top/>
        <bottom/>
      </border>
    </odxf>
    <ndxf>
      <border outline="0">
        <left style="thin">
          <color indexed="64"/>
        </left>
        <right style="thin">
          <color indexed="64"/>
        </right>
        <top style="thin">
          <color indexed="64"/>
        </top>
        <bottom style="thin">
          <color indexed="64"/>
        </bottom>
      </border>
    </ndxf>
  </rcc>
  <rcc rId="2241" sId="3" odxf="1" dxf="1">
    <nc r="D119" t="inlineStr">
      <is>
        <t>ANDREA MARIBEL GENOY LOPEZ</t>
      </is>
    </nc>
    <odxf>
      <border outline="0">
        <left/>
        <right/>
        <top/>
        <bottom/>
      </border>
    </odxf>
    <ndxf>
      <border outline="0">
        <left style="thin">
          <color indexed="64"/>
        </left>
        <right style="thin">
          <color indexed="64"/>
        </right>
        <top style="thin">
          <color indexed="64"/>
        </top>
        <bottom style="thin">
          <color indexed="64"/>
        </bottom>
      </border>
    </ndxf>
  </rcc>
  <rcc rId="2242" sId="3" odxf="1" dxf="1">
    <nc r="E119">
      <v>36756849</v>
    </nc>
    <odxf>
      <border outline="0">
        <left/>
        <right/>
        <top/>
        <bottom/>
      </border>
    </odxf>
    <ndxf>
      <border outline="0">
        <left style="thin">
          <color indexed="64"/>
        </left>
        <right style="thin">
          <color indexed="64"/>
        </right>
        <top style="thin">
          <color indexed="64"/>
        </top>
        <bottom style="thin">
          <color indexed="64"/>
        </bottom>
      </border>
    </ndxf>
  </rcc>
  <rcc rId="2243" sId="3" odxf="1" dxf="1">
    <nc r="F119"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244" sId="3" odxf="1" dxf="1">
    <nc r="G119"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245" sId="3" odxf="1" dxf="1" numFmtId="19">
    <nc r="H119">
      <v>38688</v>
    </nc>
    <odxf>
      <border outline="0">
        <left/>
        <right/>
        <top/>
        <bottom/>
      </border>
    </odxf>
    <ndxf>
      <border outline="0">
        <left style="thin">
          <color indexed="64"/>
        </left>
        <right style="thin">
          <color indexed="64"/>
        </right>
        <top style="thin">
          <color indexed="64"/>
        </top>
        <bottom style="thin">
          <color indexed="64"/>
        </bottom>
      </border>
    </ndxf>
  </rcc>
  <rcc rId="2246" sId="3" odxf="1" dxf="1">
    <nc r="I119" t="inlineStr">
      <is>
        <t>SI</t>
      </is>
    </nc>
    <odxf>
      <border outline="0">
        <left/>
        <right/>
        <top/>
        <bottom/>
      </border>
    </odxf>
    <ndxf>
      <border outline="0">
        <left style="thin">
          <color indexed="64"/>
        </left>
        <right style="thin">
          <color indexed="64"/>
        </right>
        <top style="thin">
          <color indexed="64"/>
        </top>
        <bottom style="thin">
          <color indexed="64"/>
        </bottom>
      </border>
    </ndxf>
  </rcc>
  <rcc rId="2247" sId="3" odxf="1" dxf="1">
    <nc r="J119"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3" sqref="K119" start="0" length="0">
    <dxf>
      <border outline="0">
        <left style="thin">
          <color indexed="64"/>
        </left>
        <right style="thin">
          <color indexed="64"/>
        </right>
        <top style="thin">
          <color indexed="64"/>
        </top>
        <bottom style="thin">
          <color indexed="64"/>
        </bottom>
      </border>
    </dxf>
  </rfmt>
  <rcc rId="2248" sId="3" odxf="1" dxf="1">
    <nc r="L119"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249" sId="3" odxf="1" dxf="1">
    <nc r="M119" t="inlineStr">
      <is>
        <t>SI</t>
      </is>
    </nc>
    <odxf>
      <border outline="0">
        <left/>
        <right/>
        <top/>
        <bottom/>
      </border>
    </odxf>
    <ndxf>
      <border outline="0">
        <left style="thin">
          <color indexed="64"/>
        </left>
        <right style="thin">
          <color indexed="64"/>
        </right>
        <top style="thin">
          <color indexed="64"/>
        </top>
        <bottom style="thin">
          <color indexed="64"/>
        </bottom>
      </border>
    </ndxf>
  </rcc>
  <rcc rId="2250" sId="3" odxf="1" dxf="1">
    <nc r="N119" t="inlineStr">
      <is>
        <t>SI</t>
      </is>
    </nc>
    <odxf>
      <border outline="0">
        <left/>
        <right/>
        <top/>
        <bottom/>
      </border>
    </odxf>
    <ndxf>
      <border outline="0">
        <left style="thin">
          <color indexed="64"/>
        </left>
        <right style="thin">
          <color indexed="64"/>
        </right>
        <top style="thin">
          <color indexed="64"/>
        </top>
        <bottom style="thin">
          <color indexed="64"/>
        </bottom>
      </border>
    </ndxf>
  </rcc>
  <rcc rId="2251" sId="3" odxf="1" dxf="1">
    <nc r="O119"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19" start="0" length="0">
    <dxf>
      <border outline="0">
        <left style="thin">
          <color indexed="64"/>
        </left>
        <right style="thin">
          <color indexed="64"/>
        </right>
        <top style="thin">
          <color indexed="64"/>
        </top>
        <bottom style="thin">
          <color indexed="64"/>
        </bottom>
      </border>
    </dxf>
  </rfmt>
  <rcc rId="2252" sId="3">
    <nc r="Q119" t="inlineStr">
      <is>
        <t>NO ADJUNTA TARJETA PROFESIONA</t>
      </is>
    </nc>
  </rcc>
  <rcc rId="2253" sId="3">
    <nc r="K119" t="inlineStr">
      <is>
        <t>03/04/2013  28/06/2013</t>
      </is>
    </nc>
  </rcc>
  <rcc rId="2254" sId="3">
    <nc r="K116" t="inlineStr">
      <is>
        <t>10/10/2011 15/12/2011</t>
      </is>
    </nc>
  </rcc>
  <rrc rId="2255" sId="3" ref="A120:XFD120"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256" sId="3" odxf="1" dxf="1">
    <nc r="B120"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257" sId="3" odxf="1" dxf="1">
    <nc r="C120">
      <f>(500/300)*2</f>
    </nc>
    <odxf>
      <border outline="0">
        <left/>
        <right/>
        <top/>
        <bottom/>
      </border>
    </odxf>
    <ndxf>
      <border outline="0">
        <left style="thin">
          <color indexed="64"/>
        </left>
        <right style="thin">
          <color indexed="64"/>
        </right>
        <top style="thin">
          <color indexed="64"/>
        </top>
        <bottom style="thin">
          <color indexed="64"/>
        </bottom>
      </border>
    </ndxf>
  </rcc>
  <rfmt sheetId="3" sqref="D120" start="0" length="0">
    <dxf>
      <border outline="0">
        <left style="thin">
          <color indexed="64"/>
        </left>
        <right style="thin">
          <color indexed="64"/>
        </right>
        <top style="thin">
          <color indexed="64"/>
        </top>
        <bottom style="thin">
          <color indexed="64"/>
        </bottom>
      </border>
    </dxf>
  </rfmt>
  <rcc rId="2258" sId="3" odxf="1" dxf="1">
    <nc r="E120">
      <v>36756849</v>
    </nc>
    <odxf>
      <border outline="0">
        <left/>
        <right/>
        <top/>
        <bottom/>
      </border>
    </odxf>
    <ndxf>
      <border outline="0">
        <left style="thin">
          <color indexed="64"/>
        </left>
        <right style="thin">
          <color indexed="64"/>
        </right>
        <top style="thin">
          <color indexed="64"/>
        </top>
        <bottom style="thin">
          <color indexed="64"/>
        </bottom>
      </border>
    </ndxf>
  </rcc>
  <rcc rId="2259" sId="3" odxf="1" dxf="1">
    <nc r="F120"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260" sId="3" odxf="1" dxf="1">
    <nc r="G120"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261" sId="3" odxf="1" dxf="1" numFmtId="19">
    <nc r="H120">
      <v>38688</v>
    </nc>
    <odxf>
      <border outline="0">
        <left/>
        <right/>
        <top/>
        <bottom/>
      </border>
    </odxf>
    <ndxf>
      <border outline="0">
        <left style="thin">
          <color indexed="64"/>
        </left>
        <right style="thin">
          <color indexed="64"/>
        </right>
        <top style="thin">
          <color indexed="64"/>
        </top>
        <bottom style="thin">
          <color indexed="64"/>
        </bottom>
      </border>
    </ndxf>
  </rcc>
  <rcc rId="2262" sId="3" odxf="1" dxf="1">
    <nc r="I120"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J120" start="0" length="0">
    <dxf>
      <border outline="0">
        <left style="thin">
          <color indexed="64"/>
        </left>
        <right style="thin">
          <color indexed="64"/>
        </right>
        <top style="thin">
          <color indexed="64"/>
        </top>
        <bottom style="thin">
          <color indexed="64"/>
        </bottom>
      </border>
    </dxf>
  </rfmt>
  <rfmt sheetId="3" sqref="K120" start="0" length="0">
    <dxf>
      <border outline="0">
        <left style="thin">
          <color indexed="64"/>
        </left>
        <right style="thin">
          <color indexed="64"/>
        </right>
        <top style="thin">
          <color indexed="64"/>
        </top>
        <bottom style="thin">
          <color indexed="64"/>
        </bottom>
      </border>
    </dxf>
  </rfmt>
  <rcc rId="2263" sId="3" odxf="1" dxf="1">
    <nc r="L120"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264" sId="3" odxf="1" dxf="1">
    <nc r="M120" t="inlineStr">
      <is>
        <t>SI</t>
      </is>
    </nc>
    <odxf>
      <border outline="0">
        <left/>
        <right/>
        <top/>
        <bottom/>
      </border>
    </odxf>
    <ndxf>
      <border outline="0">
        <left style="thin">
          <color indexed="64"/>
        </left>
        <right style="thin">
          <color indexed="64"/>
        </right>
        <top style="thin">
          <color indexed="64"/>
        </top>
        <bottom style="thin">
          <color indexed="64"/>
        </bottom>
      </border>
    </ndxf>
  </rcc>
  <rcc rId="2265" sId="3" odxf="1" dxf="1">
    <nc r="N120" t="inlineStr">
      <is>
        <t>SI</t>
      </is>
    </nc>
    <odxf>
      <border outline="0">
        <left/>
        <right/>
        <top/>
        <bottom/>
      </border>
    </odxf>
    <ndxf>
      <border outline="0">
        <left style="thin">
          <color indexed="64"/>
        </left>
        <right style="thin">
          <color indexed="64"/>
        </right>
        <top style="thin">
          <color indexed="64"/>
        </top>
        <bottom style="thin">
          <color indexed="64"/>
        </bottom>
      </border>
    </ndxf>
  </rcc>
  <rcc rId="2266" sId="3" odxf="1" dxf="1">
    <nc r="O120"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20" start="0" length="0">
    <dxf>
      <border outline="0">
        <left style="thin">
          <color indexed="64"/>
        </left>
        <right style="thin">
          <color indexed="64"/>
        </right>
        <top style="thin">
          <color indexed="64"/>
        </top>
        <bottom style="thin">
          <color indexed="64"/>
        </bottom>
      </border>
    </dxf>
  </rfmt>
  <rcc rId="2267" sId="3">
    <nc r="Q120" t="inlineStr">
      <is>
        <t>NO ADJUNTA TARJETA PROFESIONA</t>
      </is>
    </nc>
  </rcc>
  <rrc rId="2268" sId="3" ref="A121:XFD121" action="insertRow">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rrc>
  <rcc rId="2269" sId="3" odxf="1" dxf="1">
    <nc r="B121"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270" sId="3" odxf="1" dxf="1">
    <nc r="C121">
      <f>(500/300)*2</f>
    </nc>
    <odxf>
      <border outline="0">
        <left/>
        <right/>
        <top/>
        <bottom/>
      </border>
    </odxf>
    <ndxf>
      <border outline="0">
        <left style="thin">
          <color indexed="64"/>
        </left>
        <right style="thin">
          <color indexed="64"/>
        </right>
        <top style="thin">
          <color indexed="64"/>
        </top>
        <bottom style="thin">
          <color indexed="64"/>
        </bottom>
      </border>
    </ndxf>
  </rcc>
  <rcc rId="2271" sId="3" odxf="1" dxf="1">
    <nc r="D121" t="inlineStr">
      <is>
        <t>ANDREA MARIBEL GENOY LOPEZ</t>
      </is>
    </nc>
    <odxf>
      <border outline="0">
        <left/>
        <right/>
        <top/>
        <bottom/>
      </border>
    </odxf>
    <ndxf>
      <border outline="0">
        <left style="thin">
          <color indexed="64"/>
        </left>
        <right style="thin">
          <color indexed="64"/>
        </right>
        <top style="thin">
          <color indexed="64"/>
        </top>
        <bottom style="thin">
          <color indexed="64"/>
        </bottom>
      </border>
    </ndxf>
  </rcc>
  <rcc rId="2272" sId="3" odxf="1" dxf="1">
    <nc r="E121">
      <v>36756849</v>
    </nc>
    <odxf>
      <border outline="0">
        <left/>
        <right/>
        <top/>
        <bottom/>
      </border>
    </odxf>
    <ndxf>
      <border outline="0">
        <left style="thin">
          <color indexed="64"/>
        </left>
        <right style="thin">
          <color indexed="64"/>
        </right>
        <top style="thin">
          <color indexed="64"/>
        </top>
        <bottom style="thin">
          <color indexed="64"/>
        </bottom>
      </border>
    </ndxf>
  </rcc>
  <rcc rId="2273" sId="3" odxf="1" dxf="1">
    <nc r="F121" t="inlineStr">
      <is>
        <t xml:space="preserve">PSICOLOGA </t>
      </is>
    </nc>
    <odxf>
      <border outline="0">
        <left/>
        <right/>
        <top/>
        <bottom/>
      </border>
    </odxf>
    <ndxf>
      <border outline="0">
        <left style="thin">
          <color indexed="64"/>
        </left>
        <right style="thin">
          <color indexed="64"/>
        </right>
        <top style="thin">
          <color indexed="64"/>
        </top>
        <bottom style="thin">
          <color indexed="64"/>
        </bottom>
      </border>
    </ndxf>
  </rcc>
  <rcc rId="2274" sId="3" odxf="1" dxf="1">
    <nc r="G121" t="inlineStr">
      <is>
        <t>UNIVERSIDA MARIANA</t>
      </is>
    </nc>
    <odxf>
      <border outline="0">
        <left/>
        <right/>
        <top/>
        <bottom/>
      </border>
    </odxf>
    <ndxf>
      <border outline="0">
        <left style="thin">
          <color indexed="64"/>
        </left>
        <right style="thin">
          <color indexed="64"/>
        </right>
        <top style="thin">
          <color indexed="64"/>
        </top>
        <bottom style="thin">
          <color indexed="64"/>
        </bottom>
      </border>
    </ndxf>
  </rcc>
  <rcc rId="2275" sId="3" odxf="1" dxf="1" numFmtId="19">
    <nc r="H121">
      <v>38688</v>
    </nc>
    <odxf>
      <border outline="0">
        <left/>
        <right/>
        <top/>
        <bottom/>
      </border>
    </odxf>
    <ndxf>
      <border outline="0">
        <left style="thin">
          <color indexed="64"/>
        </left>
        <right style="thin">
          <color indexed="64"/>
        </right>
        <top style="thin">
          <color indexed="64"/>
        </top>
        <bottom style="thin">
          <color indexed="64"/>
        </bottom>
      </border>
    </ndxf>
  </rcc>
  <rcc rId="2276" sId="3" odxf="1" dxf="1">
    <nc r="I121"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J121" start="0" length="0">
    <dxf>
      <border outline="0">
        <left style="thin">
          <color indexed="64"/>
        </left>
        <right style="thin">
          <color indexed="64"/>
        </right>
        <top style="thin">
          <color indexed="64"/>
        </top>
        <bottom style="thin">
          <color indexed="64"/>
        </bottom>
      </border>
    </dxf>
  </rfmt>
  <rfmt sheetId="3" sqref="K121" start="0" length="0">
    <dxf>
      <border outline="0">
        <left style="thin">
          <color indexed="64"/>
        </left>
        <right style="thin">
          <color indexed="64"/>
        </right>
        <top style="thin">
          <color indexed="64"/>
        </top>
        <bottom style="thin">
          <color indexed="64"/>
        </bottom>
      </border>
    </dxf>
  </rfmt>
  <rcc rId="2277" sId="3" odxf="1" dxf="1">
    <nc r="L121"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278" sId="3" odxf="1" dxf="1">
    <nc r="M121" t="inlineStr">
      <is>
        <t>SI</t>
      </is>
    </nc>
    <odxf>
      <border outline="0">
        <left/>
        <right/>
        <top/>
        <bottom/>
      </border>
    </odxf>
    <ndxf>
      <border outline="0">
        <left style="thin">
          <color indexed="64"/>
        </left>
        <right style="thin">
          <color indexed="64"/>
        </right>
        <top style="thin">
          <color indexed="64"/>
        </top>
        <bottom style="thin">
          <color indexed="64"/>
        </bottom>
      </border>
    </ndxf>
  </rcc>
  <rcc rId="2279" sId="3" odxf="1" dxf="1">
    <nc r="N121" t="inlineStr">
      <is>
        <t>SI</t>
      </is>
    </nc>
    <odxf>
      <border outline="0">
        <left/>
        <right/>
        <top/>
        <bottom/>
      </border>
    </odxf>
    <ndxf>
      <border outline="0">
        <left style="thin">
          <color indexed="64"/>
        </left>
        <right style="thin">
          <color indexed="64"/>
        </right>
        <top style="thin">
          <color indexed="64"/>
        </top>
        <bottom style="thin">
          <color indexed="64"/>
        </bottom>
      </border>
    </ndxf>
  </rcc>
  <rcc rId="2280" sId="3" odxf="1" dxf="1">
    <nc r="O121" t="inlineStr">
      <is>
        <t>SI</t>
      </is>
    </nc>
    <odxf>
      <border outline="0">
        <left/>
        <right/>
        <top/>
        <bottom/>
      </border>
    </odxf>
    <ndxf>
      <border outline="0">
        <left style="thin">
          <color indexed="64"/>
        </left>
        <right style="thin">
          <color indexed="64"/>
        </right>
        <top style="thin">
          <color indexed="64"/>
        </top>
        <bottom style="thin">
          <color indexed="64"/>
        </bottom>
      </border>
    </ndxf>
  </rcc>
  <rfmt sheetId="3" sqref="P121" start="0" length="0">
    <dxf>
      <border outline="0">
        <left style="thin">
          <color indexed="64"/>
        </left>
        <right style="thin">
          <color indexed="64"/>
        </right>
        <top style="thin">
          <color indexed="64"/>
        </top>
        <bottom style="thin">
          <color indexed="64"/>
        </bottom>
      </border>
    </dxf>
  </rfmt>
  <rcc rId="2281" sId="3">
    <nc r="Q121" t="inlineStr">
      <is>
        <t>NO ADJUNTA TARJETA PROFESIONA</t>
      </is>
    </nc>
  </rcc>
  <rcc rId="2282" sId="3">
    <nc r="D120" t="inlineStr">
      <is>
        <t>ANDREA MARIBEL GENOY LOPEZ</t>
      </is>
    </nc>
  </rcc>
  <rcc rId="2283" sId="3">
    <nc r="J120" t="inlineStr">
      <is>
        <t>MUNICIPIO DE LEIVA</t>
      </is>
    </nc>
  </rcc>
  <rcc rId="2284" sId="3">
    <nc r="K120" t="inlineStr">
      <is>
        <t>09/04/2007   31/12/2007</t>
      </is>
    </nc>
  </rcc>
  <rcc rId="2285" sId="3">
    <nc r="J121" t="inlineStr">
      <is>
        <t>ESCUELA SUPERIOR SAN CARLOS</t>
      </is>
    </nc>
  </rcc>
  <rcc rId="2286" sId="3">
    <nc r="K121" t="inlineStr">
      <is>
        <t>26/03/2006  26/10/2006</t>
      </is>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87" sId="2">
    <nc r="C33" t="inlineStr">
      <is>
        <t>X</t>
      </is>
    </nc>
  </rcc>
  <rfmt sheetId="2" sqref="C33">
    <dxf>
      <alignment horizontal="center" readingOrder="0"/>
    </dxf>
  </rfmt>
  <rcc rId="2288" sId="4">
    <nc r="D98" t="inlineStr">
      <is>
        <t>LUIS ANTONIO MARTINEZ MERA</t>
      </is>
    </nc>
  </rcc>
  <rcc rId="2289" sId="3">
    <oc r="O102" t="inlineStr">
      <is>
        <t>SI</t>
      </is>
    </oc>
    <nc r="O102" t="inlineStr">
      <is>
        <t>NO</t>
      </is>
    </nc>
  </rcc>
  <rcc rId="2290" sId="3">
    <oc r="O103" t="inlineStr">
      <is>
        <t>SI</t>
      </is>
    </oc>
    <nc r="O103" t="inlineStr">
      <is>
        <t>NO</t>
      </is>
    </nc>
  </rcc>
  <rfmt sheetId="3" sqref="O104" start="0" length="0">
    <dxf>
      <alignment wrapText="1" readingOrder="0"/>
    </dxf>
  </rfmt>
  <rcc rId="2291" sId="3">
    <oc r="O104" t="inlineStr">
      <is>
        <t>SI</t>
      </is>
    </oc>
    <nc r="O104" t="inlineStr">
      <is>
        <t>NO</t>
      </is>
    </nc>
  </rcc>
  <rcc rId="2292" sId="3" odxf="1" dxf="1">
    <oc r="O105" t="inlineStr">
      <is>
        <t>SI</t>
      </is>
    </oc>
    <nc r="O105" t="inlineStr">
      <is>
        <t>NO</t>
      </is>
    </nc>
    <odxf>
      <alignment wrapText="0" readingOrder="0"/>
    </odxf>
    <ndxf>
      <alignment wrapText="1" readingOrder="0"/>
    </ndxf>
  </rcc>
  <rcc rId="2293" sId="3" odxf="1" dxf="1">
    <oc r="O106" t="inlineStr">
      <is>
        <t>SI</t>
      </is>
    </oc>
    <nc r="O106" t="inlineStr">
      <is>
        <t>NO</t>
      </is>
    </nc>
    <odxf>
      <alignment wrapText="0" readingOrder="0"/>
    </odxf>
    <ndxf>
      <alignment wrapText="1" readingOrder="0"/>
    </ndxf>
  </rcc>
  <rcc rId="2294" sId="3" odxf="1" dxf="1">
    <oc r="O107" t="inlineStr">
      <is>
        <t>SI</t>
      </is>
    </oc>
    <nc r="O107" t="inlineStr">
      <is>
        <t>NO</t>
      </is>
    </nc>
    <odxf>
      <alignment wrapText="0" readingOrder="0"/>
    </odxf>
    <ndxf>
      <alignment wrapText="1" readingOrder="0"/>
    </ndxf>
  </rcc>
  <rcc rId="2295" sId="3" odxf="1" dxf="1">
    <oc r="O108" t="inlineStr">
      <is>
        <t>SI</t>
      </is>
    </oc>
    <nc r="O108" t="inlineStr">
      <is>
        <t>NO</t>
      </is>
    </nc>
    <odxf>
      <alignment wrapText="0" readingOrder="0"/>
    </odxf>
    <ndxf>
      <alignment wrapText="1" readingOrder="0"/>
    </ndxf>
  </rcc>
  <rcc rId="2296" sId="3" odxf="1" dxf="1">
    <oc r="O109" t="inlineStr">
      <is>
        <t>SI</t>
      </is>
    </oc>
    <nc r="O109" t="inlineStr">
      <is>
        <t>NO</t>
      </is>
    </nc>
    <odxf>
      <alignment wrapText="0" readingOrder="0"/>
    </odxf>
    <ndxf>
      <alignment wrapText="1" readingOrder="0"/>
    </ndxf>
  </rcc>
  <rcc rId="2297" sId="3" odxf="1" dxf="1">
    <oc r="O110" t="inlineStr">
      <is>
        <t>SI</t>
      </is>
    </oc>
    <nc r="O110" t="inlineStr">
      <is>
        <t>NO</t>
      </is>
    </nc>
    <odxf>
      <alignment wrapText="0" readingOrder="0"/>
    </odxf>
    <ndxf>
      <alignment wrapText="1" readingOrder="0"/>
    </ndxf>
  </rcc>
  <rcc rId="2298" sId="3" odxf="1" dxf="1">
    <oc r="O111" t="inlineStr">
      <is>
        <t>SI</t>
      </is>
    </oc>
    <nc r="O111" t="inlineStr">
      <is>
        <t>NO</t>
      </is>
    </nc>
    <odxf>
      <alignment wrapText="0" readingOrder="0"/>
    </odxf>
    <ndxf>
      <alignment wrapText="1" readingOrder="0"/>
    </ndxf>
  </rcc>
  <rcc rId="2299" sId="3" odxf="1" dxf="1">
    <oc r="O112" t="inlineStr">
      <is>
        <t>SI</t>
      </is>
    </oc>
    <nc r="O112" t="inlineStr">
      <is>
        <t>NO</t>
      </is>
    </nc>
    <odxf>
      <alignment wrapText="0" readingOrder="0"/>
    </odxf>
    <ndxf>
      <alignment wrapText="1" readingOrder="0"/>
    </ndxf>
  </rcc>
  <rcc rId="2300" sId="3" odxf="1" dxf="1">
    <oc r="O113" t="inlineStr">
      <is>
        <t>SI</t>
      </is>
    </oc>
    <nc r="O113" t="inlineStr">
      <is>
        <t>NO</t>
      </is>
    </nc>
    <odxf>
      <alignment wrapText="0" readingOrder="0"/>
    </odxf>
    <ndxf>
      <alignment wrapText="1" readingOrder="0"/>
    </ndxf>
  </rcc>
  <rcc rId="2301" sId="3" odxf="1" dxf="1">
    <oc r="O114" t="inlineStr">
      <is>
        <t>SI</t>
      </is>
    </oc>
    <nc r="O114" t="inlineStr">
      <is>
        <t>NO</t>
      </is>
    </nc>
    <odxf>
      <alignment wrapText="0" readingOrder="0"/>
    </odxf>
    <ndxf>
      <alignment wrapText="1" readingOrder="0"/>
    </ndxf>
  </rcc>
  <rcc rId="2302" sId="3" odxf="1" dxf="1">
    <oc r="O115" t="inlineStr">
      <is>
        <t>SI</t>
      </is>
    </oc>
    <nc r="O115" t="inlineStr">
      <is>
        <t>NO</t>
      </is>
    </nc>
    <odxf>
      <alignment wrapText="0" readingOrder="0"/>
    </odxf>
    <ndxf>
      <alignment wrapText="1" readingOrder="0"/>
    </ndxf>
  </rcc>
  <rcc rId="2303" sId="3" odxf="1" dxf="1">
    <oc r="O116" t="inlineStr">
      <is>
        <t>SI</t>
      </is>
    </oc>
    <nc r="O116" t="inlineStr">
      <is>
        <t>NO</t>
      </is>
    </nc>
    <odxf>
      <alignment wrapText="0" readingOrder="0"/>
    </odxf>
    <ndxf>
      <alignment wrapText="1" readingOrder="0"/>
    </ndxf>
  </rcc>
  <rcc rId="2304" sId="3" odxf="1" dxf="1">
    <oc r="O117" t="inlineStr">
      <is>
        <t>SI</t>
      </is>
    </oc>
    <nc r="O117" t="inlineStr">
      <is>
        <t>NO</t>
      </is>
    </nc>
    <odxf>
      <alignment wrapText="0" readingOrder="0"/>
    </odxf>
    <ndxf>
      <alignment wrapText="1" readingOrder="0"/>
    </ndxf>
  </rcc>
  <rcc rId="2305" sId="3" odxf="1" dxf="1">
    <oc r="O118" t="inlineStr">
      <is>
        <t>SI</t>
      </is>
    </oc>
    <nc r="O118" t="inlineStr">
      <is>
        <t>NO</t>
      </is>
    </nc>
    <odxf>
      <alignment wrapText="0" readingOrder="0"/>
    </odxf>
    <ndxf>
      <alignment wrapText="1" readingOrder="0"/>
    </ndxf>
  </rcc>
  <rcc rId="2306" sId="3" odxf="1" dxf="1">
    <oc r="O119" t="inlineStr">
      <is>
        <t>SI</t>
      </is>
    </oc>
    <nc r="O119" t="inlineStr">
      <is>
        <t>NO</t>
      </is>
    </nc>
    <odxf>
      <alignment wrapText="0" readingOrder="0"/>
    </odxf>
    <ndxf>
      <alignment wrapText="1" readingOrder="0"/>
    </ndxf>
  </rcc>
  <rcc rId="2307" sId="3" odxf="1" dxf="1">
    <oc r="O120" t="inlineStr">
      <is>
        <t>SI</t>
      </is>
    </oc>
    <nc r="O120" t="inlineStr">
      <is>
        <t>NO</t>
      </is>
    </nc>
    <odxf>
      <alignment wrapText="0" readingOrder="0"/>
    </odxf>
    <ndxf>
      <alignment wrapText="1" readingOrder="0"/>
    </ndxf>
  </rcc>
  <rcc rId="2308" sId="3" odxf="1" dxf="1">
    <oc r="O121" t="inlineStr">
      <is>
        <t>SI</t>
      </is>
    </oc>
    <nc r="O121" t="inlineStr">
      <is>
        <t>NO</t>
      </is>
    </nc>
    <odxf>
      <alignment wrapText="0" readingOrder="0"/>
    </odxf>
    <ndxf>
      <alignment wrapText="1" readingOrder="0"/>
    </ndxf>
  </rcc>
  <rcc rId="2309" sId="3">
    <nc r="D33" t="inlineStr">
      <is>
        <t>X</t>
      </is>
    </nc>
  </rcc>
  <rfmt sheetId="3" sqref="D33">
    <dxf>
      <alignment horizontal="center" readingOrder="0"/>
    </dxf>
  </rfmt>
  <rcv guid="{0231D664-53D3-4378-92FC-86BB75012D50}" action="delete"/>
  <rdn rId="0" localSheetId="2" customView="1" name="Z_0231D664_53D3_4378_92FC_86BB75012D5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0231D664_53D3_4378_92FC_86BB75012D5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0231D664_53D3_4378_92FC_86BB75012D5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0231D664_53D3_4378_92FC_86BB75012D5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0231D664_53D3_4378_92FC_86BB75012D5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0231D664_53D3_4378_92FC_86BB75012D5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0231D664_53D3_4378_92FC_86BB75012D50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0231D664-53D3-4378-92FC-86BB75012D50}"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9">
    <nc r="C20">
      <v>2862441557</v>
    </nc>
  </rcc>
  <rfmt sheetId="9" sqref="C20">
    <dxf>
      <numFmt numFmtId="35" formatCode="_-* #,##0.00_-;\-* #,##0.00_-;_-* &quot;-&quot;??_-;_-@_-"/>
    </dxf>
  </rfmt>
  <rcc rId="2" sId="9">
    <nc r="C21">
      <v>441478321</v>
    </nc>
  </rcc>
  <rfmt sheetId="9" sqref="C21">
    <dxf>
      <numFmt numFmtId="35" formatCode="_-* #,##0.00_-;\-* #,##0.00_-;_-* &quot;-&quot;??_-;_-@_-"/>
    </dxf>
  </rfmt>
  <rcc rId="3" sId="9">
    <nc r="C22">
      <v>441478321</v>
    </nc>
  </rcc>
  <rfmt sheetId="9" sqref="C22">
    <dxf>
      <numFmt numFmtId="35" formatCode="_-* #,##0.00_-;\-* #,##0.00_-;_-* &quot;-&quot;??_-;_-@_-"/>
    </dxf>
  </rfmt>
  <rcc rId="4" sId="9" odxf="1" dxf="1">
    <nc r="C25">
      <f>+C19/C21</f>
    </nc>
    <odxf>
      <numFmt numFmtId="0" formatCode="General"/>
    </odxf>
    <ndxf>
      <numFmt numFmtId="35" formatCode="_-* #,##0.00_-;\-* #,##0.00_-;_-* &quot;-&quot;??_-;_-@_-"/>
    </ndxf>
  </rcc>
  <rcc rId="5" sId="9" odxf="1" dxf="1">
    <nc r="C26">
      <f>+C22/C20</f>
    </nc>
    <odxf>
      <numFmt numFmtId="0" formatCode="General"/>
    </odxf>
    <ndxf>
      <numFmt numFmtId="35" formatCode="_-* #,##0.00_-;\-* #,##0.00_-;_-* &quot;-&quot;??_-;_-@_-"/>
    </ndxf>
  </rcc>
  <rfmt sheetId="9" sqref="C26">
    <dxf>
      <numFmt numFmtId="13" formatCode="0%"/>
    </dxf>
  </rfmt>
  <rfmt sheetId="9" sqref="C26">
    <dxf>
      <alignment horizontal="right" readingOrder="0"/>
    </dxf>
  </rfmt>
  <rcc rId="6" sId="9">
    <nc r="B33" t="inlineStr">
      <is>
        <t>Rango</t>
      </is>
    </nc>
  </rcc>
  <rrc rId="7" sId="9" eol="1" ref="A34:XFD34" action="insertRow"/>
  <rcc rId="8" sId="9">
    <nc r="B34" t="inlineStr">
      <is>
        <t>Mayor a 4501</t>
      </is>
    </nc>
  </rcc>
  <rcc rId="9" sId="9">
    <nc r="C33" t="inlineStr">
      <is>
        <t>IDL</t>
      </is>
    </nc>
  </rcc>
  <rcc rId="10" sId="9">
    <nc r="D33" t="inlineStr">
      <is>
        <t>NDE</t>
      </is>
    </nc>
  </rcc>
  <rcc rId="11" sId="9">
    <nc r="C34" t="inlineStr">
      <is>
        <t>Mayor o igual 1,2</t>
      </is>
    </nc>
  </rcc>
  <rcc rId="12" sId="9">
    <nc r="D34" t="inlineStr">
      <is>
        <t>Menor o igual 65%</t>
      </is>
    </nc>
  </rcc>
  <rcc rId="13" sId="9">
    <oc r="C15">
      <f>SUM(C8:D14)</f>
    </oc>
    <nc r="C15">
      <f>SUM(C8:D14)</f>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17" sId="4">
    <nc r="E98">
      <v>12957621</v>
    </nc>
  </rcc>
  <rcc rId="2318" sId="4">
    <nc r="F98" t="inlineStr">
      <is>
        <t>LICENCIADO EN BIOLOGIA Y QUIMICA</t>
      </is>
    </nc>
  </rcc>
  <rcc rId="2319" sId="4">
    <nc r="G98" t="inlineStr">
      <is>
        <t>UNIVERSIDAD DE NARIÑO</t>
      </is>
    </nc>
  </rcc>
  <rcc rId="2320" sId="4" odxf="1" dxf="1" numFmtId="19">
    <nc r="H98">
      <v>28004</v>
    </nc>
    <odxf>
      <numFmt numFmtId="0" formatCode="General"/>
    </odxf>
    <ndxf>
      <numFmt numFmtId="19" formatCode="dd/mm/yyyy"/>
    </ndxf>
  </rcc>
  <rcc rId="2321" sId="4">
    <nc r="I98" t="inlineStr">
      <is>
        <t>NO</t>
      </is>
    </nc>
  </rcc>
  <rcc rId="2322" sId="4">
    <oc r="J98" t="inlineStr">
      <is>
        <t>EMPRESA</t>
      </is>
    </oc>
    <nc r="J98" t="inlineStr">
      <is>
        <t>COLEGION MUSICAL BRITANICO</t>
      </is>
    </nc>
  </rcc>
  <rcc rId="2323" sId="4">
    <oc r="L98" t="inlineStr">
      <is>
        <t xml:space="preserve">FUNCIONES </t>
      </is>
    </oc>
    <nc r="L98" t="inlineStr">
      <is>
        <t>COORDIANDOR ZONAL</t>
      </is>
    </nc>
  </rcc>
  <rcc rId="2324" sId="4">
    <nc r="M98" t="inlineStr">
      <is>
        <t>SI</t>
      </is>
    </nc>
  </rcc>
  <rcc rId="2325" sId="4">
    <nc r="N98" t="inlineStr">
      <is>
        <t>SI</t>
      </is>
    </nc>
  </rcc>
  <rcc rId="2326" sId="4">
    <oc r="K98" t="inlineStr">
      <is>
        <t>FECHA DE INICIO Y TERMINACIÓN</t>
      </is>
    </oc>
    <nc r="K98" t="inlineStr">
      <is>
        <t>28/03/2011  02/12/2011</t>
      </is>
    </nc>
  </rcc>
  <rrc rId="2327" sId="4" ref="A99:XFD99"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328" sId="4">
    <nc r="B99" t="inlineStr">
      <is>
        <t>COORDINADOR</t>
      </is>
    </nc>
  </rcc>
  <rcc rId="2329" sId="4">
    <nc r="D99" t="inlineStr">
      <is>
        <t>LUIS ANTONIO MARTINEZ MERA</t>
      </is>
    </nc>
  </rcc>
  <rcc rId="2330" sId="4">
    <nc r="E99">
      <v>12957621</v>
    </nc>
  </rcc>
  <rcc rId="2331" sId="4">
    <nc r="F99" t="inlineStr">
      <is>
        <t>LICENCIADO EN BIOLOGIA Y QUIMICA</t>
      </is>
    </nc>
  </rcc>
  <rcc rId="2332" sId="4">
    <nc r="G99" t="inlineStr">
      <is>
        <t>UNIVERSIDAD DE NARIÑO</t>
      </is>
    </nc>
  </rcc>
  <rcc rId="2333" sId="4" numFmtId="19">
    <nc r="H99">
      <v>28004</v>
    </nc>
  </rcc>
  <rcc rId="2334" sId="4">
    <nc r="I99" t="inlineStr">
      <is>
        <t>NO</t>
      </is>
    </nc>
  </rcc>
  <rcc rId="2335" sId="4">
    <nc r="J99" t="inlineStr">
      <is>
        <t>COLEGION MUSICAL BRITANICO</t>
      </is>
    </nc>
  </rcc>
  <rcc rId="2336" sId="4">
    <nc r="L99" t="inlineStr">
      <is>
        <t>COORDIANDOR ZONAL</t>
      </is>
    </nc>
  </rcc>
  <rcc rId="2337" sId="4">
    <nc r="M99" t="inlineStr">
      <is>
        <t>SI</t>
      </is>
    </nc>
  </rcc>
  <rcc rId="2338" sId="4">
    <nc r="N99" t="inlineStr">
      <is>
        <t>SI</t>
      </is>
    </nc>
  </rcc>
  <rrc rId="2339" sId="4" ref="A100:XFD100"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340" sId="4">
    <nc r="B100" t="inlineStr">
      <is>
        <t>COORDINADOR</t>
      </is>
    </nc>
  </rcc>
  <rcc rId="2341" sId="4">
    <nc r="D100" t="inlineStr">
      <is>
        <t>LUIS ANTONIO MARTINEZ MERA</t>
      </is>
    </nc>
  </rcc>
  <rcc rId="2342" sId="4">
    <nc r="E100">
      <v>12957621</v>
    </nc>
  </rcc>
  <rcc rId="2343" sId="4">
    <nc r="F100" t="inlineStr">
      <is>
        <t>LICENCIADO EN BIOLOGIA Y QUIMICA</t>
      </is>
    </nc>
  </rcc>
  <rcc rId="2344" sId="4">
    <nc r="G100" t="inlineStr">
      <is>
        <t>UNIVERSIDAD DE NARIÑO</t>
      </is>
    </nc>
  </rcc>
  <rcc rId="2345" sId="4" numFmtId="19">
    <nc r="H100">
      <v>28004</v>
    </nc>
  </rcc>
  <rcc rId="2346" sId="4">
    <nc r="I100" t="inlineStr">
      <is>
        <t>NO</t>
      </is>
    </nc>
  </rcc>
  <rcc rId="2347" sId="4">
    <nc r="J100" t="inlineStr">
      <is>
        <t>COLEGION MUSICAL BRITANICO</t>
      </is>
    </nc>
  </rcc>
  <rcc rId="2348" sId="4">
    <nc r="L100" t="inlineStr">
      <is>
        <t>COORDIANDOR ZONAL</t>
      </is>
    </nc>
  </rcc>
  <rcc rId="2349" sId="4">
    <nc r="M100" t="inlineStr">
      <is>
        <t>SI</t>
      </is>
    </nc>
  </rcc>
  <rcc rId="2350" sId="4">
    <nc r="N100" t="inlineStr">
      <is>
        <t>SI</t>
      </is>
    </nc>
  </rcc>
  <rcc rId="2351" sId="4">
    <nc r="K100" t="inlineStr">
      <is>
        <t>15/04/2013  20/12/2013</t>
      </is>
    </nc>
  </rcc>
  <rcc rId="2352" sId="4">
    <nc r="K99" t="inlineStr">
      <is>
        <t>27/03/2012   03712/2012</t>
      </is>
    </nc>
  </rcc>
  <rcc rId="2353" sId="4">
    <nc r="C98">
      <f>(252+228)/200+(1080/300)</f>
    </nc>
  </rcc>
  <rfmt sheetId="4" sqref="C101" start="0" length="0">
    <dxf/>
  </rfmt>
  <rcc rId="2354" sId="4">
    <nc r="C101">
      <f>(252+228)/200+(1080/300)*2</f>
    </nc>
  </rcc>
  <rcc rId="2355" sId="4">
    <nc r="C99">
      <f>(252+228)/200+(1080/300)</f>
    </nc>
  </rcc>
  <rcc rId="2356" sId="4">
    <nc r="C100">
      <f>(252+228)/200+(1080/300)</f>
    </nc>
  </rcc>
  <rcc rId="2357" sId="4">
    <nc r="E101">
      <v>1004510219</v>
    </nc>
  </rcc>
  <rcc rId="2358" sId="4">
    <nc r="D101" t="inlineStr">
      <is>
        <t>YISELY RAMIREZ ESPINOSA</t>
      </is>
    </nc>
  </rcc>
  <rcc rId="2359" sId="4">
    <nc r="F101" t="inlineStr">
      <is>
        <t>TRABAJADORA SOCIAL</t>
      </is>
    </nc>
  </rcc>
  <rcc rId="2360" sId="4">
    <nc r="G101" t="inlineStr">
      <is>
        <t>UNIVERSIDAD DEL VALLE</t>
      </is>
    </nc>
  </rcc>
  <rcc rId="2361" sId="4">
    <nc r="I101" t="inlineStr">
      <is>
        <t>SI</t>
      </is>
    </nc>
  </rcc>
  <rcc rId="2362" sId="4" odxf="1" dxf="1" numFmtId="19">
    <nc r="H101">
      <v>40495</v>
    </nc>
    <odxf>
      <numFmt numFmtId="0" formatCode="General"/>
    </odxf>
    <ndxf>
      <numFmt numFmtId="19" formatCode="dd/mm/yyyy"/>
    </ndxf>
  </rcc>
  <rcc rId="2363" sId="4">
    <nc r="J101" t="inlineStr">
      <is>
        <t>COLEGION MUSICAL BRITANICO</t>
      </is>
    </nc>
  </rcc>
  <rcc rId="2364" sId="4">
    <nc r="L101" t="inlineStr">
      <is>
        <t>PROFESIONAL DE APOYO PSICOSOCIAL</t>
      </is>
    </nc>
  </rcc>
  <rcc rId="2365" sId="4">
    <nc r="M101" t="inlineStr">
      <is>
        <t>SI</t>
      </is>
    </nc>
  </rcc>
  <rcc rId="2366" sId="4">
    <nc r="N101" t="inlineStr">
      <is>
        <t>SI</t>
      </is>
    </nc>
  </rcc>
  <rrc rId="2367" sId="4" ref="A102:XFD102"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368" sId="4" odxf="1" dxf="1">
    <nc r="B102"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369" sId="4" odxf="1" dxf="1">
    <nc r="C102">
      <f>(252+228)/200+(1080/300)*2</f>
    </nc>
    <odxf>
      <border outline="0">
        <left/>
        <right/>
        <top/>
        <bottom/>
      </border>
    </odxf>
    <ndxf>
      <border outline="0">
        <left style="thin">
          <color indexed="64"/>
        </left>
        <right style="thin">
          <color indexed="64"/>
        </right>
        <top style="thin">
          <color indexed="64"/>
        </top>
        <bottom style="thin">
          <color indexed="64"/>
        </bottom>
      </border>
    </ndxf>
  </rcc>
  <rcc rId="2370" sId="4" odxf="1" dxf="1">
    <nc r="D102" t="inlineStr">
      <is>
        <t>YISELY RAMIREZ ESPINOSA</t>
      </is>
    </nc>
    <odxf>
      <border outline="0">
        <left/>
        <right/>
        <top/>
        <bottom/>
      </border>
    </odxf>
    <ndxf>
      <border outline="0">
        <left style="thin">
          <color indexed="64"/>
        </left>
        <right style="thin">
          <color indexed="64"/>
        </right>
        <top style="thin">
          <color indexed="64"/>
        </top>
        <bottom style="thin">
          <color indexed="64"/>
        </bottom>
      </border>
    </ndxf>
  </rcc>
  <rcc rId="2371" sId="4" odxf="1" dxf="1">
    <nc r="E102">
      <v>1004510219</v>
    </nc>
    <odxf>
      <border outline="0">
        <left/>
        <right/>
        <top/>
        <bottom/>
      </border>
    </odxf>
    <ndxf>
      <border outline="0">
        <left style="thin">
          <color indexed="64"/>
        </left>
        <right style="thin">
          <color indexed="64"/>
        </right>
        <top style="thin">
          <color indexed="64"/>
        </top>
        <bottom style="thin">
          <color indexed="64"/>
        </bottom>
      </border>
    </ndxf>
  </rcc>
  <rcc rId="2372" sId="4" odxf="1" dxf="1">
    <nc r="F102" t="inlineStr">
      <is>
        <t>TRABAJADORA SOCIAL</t>
      </is>
    </nc>
    <odxf>
      <border outline="0">
        <left/>
        <right/>
        <top/>
        <bottom/>
      </border>
    </odxf>
    <ndxf>
      <border outline="0">
        <left style="thin">
          <color indexed="64"/>
        </left>
        <right style="thin">
          <color indexed="64"/>
        </right>
        <top style="thin">
          <color indexed="64"/>
        </top>
        <bottom style="thin">
          <color indexed="64"/>
        </bottom>
      </border>
    </ndxf>
  </rcc>
  <rcc rId="2373" sId="4" odxf="1" dxf="1">
    <nc r="G102" t="inlineStr">
      <is>
        <t>UNIVERSIDAD DEL VALLE</t>
      </is>
    </nc>
    <odxf>
      <border outline="0">
        <left/>
        <right/>
        <top/>
        <bottom/>
      </border>
    </odxf>
    <ndxf>
      <border outline="0">
        <left style="thin">
          <color indexed="64"/>
        </left>
        <right style="thin">
          <color indexed="64"/>
        </right>
        <top style="thin">
          <color indexed="64"/>
        </top>
        <bottom style="thin">
          <color indexed="64"/>
        </bottom>
      </border>
    </ndxf>
  </rcc>
  <rcc rId="2374" sId="4" odxf="1" dxf="1" numFmtId="19">
    <nc r="H102">
      <v>40495</v>
    </nc>
    <odxf>
      <border outline="0">
        <left/>
        <right/>
        <top/>
        <bottom/>
      </border>
    </odxf>
    <ndxf>
      <border outline="0">
        <left style="thin">
          <color indexed="64"/>
        </left>
        <right style="thin">
          <color indexed="64"/>
        </right>
        <top style="thin">
          <color indexed="64"/>
        </top>
        <bottom style="thin">
          <color indexed="64"/>
        </bottom>
      </border>
    </ndxf>
  </rcc>
  <rcc rId="2375" sId="4" odxf="1" dxf="1">
    <nc r="I102" t="inlineStr">
      <is>
        <t>SI</t>
      </is>
    </nc>
    <odxf>
      <border outline="0">
        <left/>
        <right/>
        <top/>
        <bottom/>
      </border>
    </odxf>
    <ndxf>
      <border outline="0">
        <left style="thin">
          <color indexed="64"/>
        </left>
        <right style="thin">
          <color indexed="64"/>
        </right>
        <top style="thin">
          <color indexed="64"/>
        </top>
        <bottom style="thin">
          <color indexed="64"/>
        </bottom>
      </border>
    </ndxf>
  </rcc>
  <rcc rId="2376" sId="4" odxf="1" dxf="1">
    <nc r="J102" t="inlineStr">
      <is>
        <t>COLEGION MUSICAL BRITANICO</t>
      </is>
    </nc>
    <odxf>
      <border outline="0">
        <left/>
        <right/>
        <top/>
        <bottom/>
      </border>
    </odxf>
    <ndxf>
      <border outline="0">
        <left style="thin">
          <color indexed="64"/>
        </left>
        <right style="thin">
          <color indexed="64"/>
        </right>
        <top style="thin">
          <color indexed="64"/>
        </top>
        <bottom style="thin">
          <color indexed="64"/>
        </bottom>
      </border>
    </ndxf>
  </rcc>
  <rfmt sheetId="4" sqref="K102" start="0" length="0">
    <dxf>
      <border outline="0">
        <left style="thin">
          <color indexed="64"/>
        </left>
        <right style="thin">
          <color indexed="64"/>
        </right>
        <top style="thin">
          <color indexed="64"/>
        </top>
        <bottom style="thin">
          <color indexed="64"/>
        </bottom>
      </border>
    </dxf>
  </rfmt>
  <rcc rId="2377" sId="4" odxf="1" dxf="1">
    <nc r="L102"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378" sId="4" odxf="1" dxf="1">
    <nc r="M102" t="inlineStr">
      <is>
        <t>SI</t>
      </is>
    </nc>
    <odxf>
      <border outline="0">
        <left/>
        <right/>
        <top/>
        <bottom/>
      </border>
    </odxf>
    <ndxf>
      <border outline="0">
        <left style="thin">
          <color indexed="64"/>
        </left>
        <right style="thin">
          <color indexed="64"/>
        </right>
        <top style="thin">
          <color indexed="64"/>
        </top>
        <bottom style="thin">
          <color indexed="64"/>
        </bottom>
      </border>
    </ndxf>
  </rcc>
  <rcc rId="2379" sId="4" odxf="1" dxf="1">
    <nc r="N102"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02" start="0" length="0">
    <dxf>
      <border outline="0">
        <left style="thin">
          <color indexed="64"/>
        </left>
        <right style="thin">
          <color indexed="64"/>
        </right>
        <top style="thin">
          <color indexed="64"/>
        </top>
        <bottom style="thin">
          <color indexed="64"/>
        </bottom>
      </border>
    </dxf>
  </rfmt>
  <rfmt sheetId="4" sqref="P102" start="0" length="0">
    <dxf>
      <border outline="0">
        <left style="thin">
          <color indexed="64"/>
        </left>
        <right style="thin">
          <color indexed="64"/>
        </right>
        <top style="thin">
          <color indexed="64"/>
        </top>
        <bottom style="thin">
          <color indexed="64"/>
        </bottom>
      </border>
    </dxf>
  </rfmt>
  <rrc rId="2380" sId="4" ref="A103:XFD103"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381" sId="4" odxf="1" dxf="1">
    <nc r="B103"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382" sId="4" odxf="1" dxf="1">
    <nc r="C103">
      <f>(252+228)/200+(1080/300)*2</f>
    </nc>
    <odxf>
      <border outline="0">
        <left/>
        <right/>
        <top/>
        <bottom/>
      </border>
    </odxf>
    <ndxf>
      <border outline="0">
        <left style="thin">
          <color indexed="64"/>
        </left>
        <right style="thin">
          <color indexed="64"/>
        </right>
        <top style="thin">
          <color indexed="64"/>
        </top>
        <bottom style="thin">
          <color indexed="64"/>
        </bottom>
      </border>
    </ndxf>
  </rcc>
  <rcc rId="2383" sId="4" odxf="1" dxf="1">
    <nc r="D103" t="inlineStr">
      <is>
        <t>YISELY RAMIREZ ESPINOSA</t>
      </is>
    </nc>
    <odxf>
      <border outline="0">
        <left/>
        <right/>
        <top/>
        <bottom/>
      </border>
    </odxf>
    <ndxf>
      <border outline="0">
        <left style="thin">
          <color indexed="64"/>
        </left>
        <right style="thin">
          <color indexed="64"/>
        </right>
        <top style="thin">
          <color indexed="64"/>
        </top>
        <bottom style="thin">
          <color indexed="64"/>
        </bottom>
      </border>
    </ndxf>
  </rcc>
  <rcc rId="2384" sId="4" odxf="1" dxf="1">
    <nc r="E103">
      <v>1004510219</v>
    </nc>
    <odxf>
      <border outline="0">
        <left/>
        <right/>
        <top/>
        <bottom/>
      </border>
    </odxf>
    <ndxf>
      <border outline="0">
        <left style="thin">
          <color indexed="64"/>
        </left>
        <right style="thin">
          <color indexed="64"/>
        </right>
        <top style="thin">
          <color indexed="64"/>
        </top>
        <bottom style="thin">
          <color indexed="64"/>
        </bottom>
      </border>
    </ndxf>
  </rcc>
  <rcc rId="2385" sId="4" odxf="1" dxf="1">
    <nc r="F103" t="inlineStr">
      <is>
        <t>TRABAJADORA SOCIAL</t>
      </is>
    </nc>
    <odxf>
      <border outline="0">
        <left/>
        <right/>
        <top/>
        <bottom/>
      </border>
    </odxf>
    <ndxf>
      <border outline="0">
        <left style="thin">
          <color indexed="64"/>
        </left>
        <right style="thin">
          <color indexed="64"/>
        </right>
        <top style="thin">
          <color indexed="64"/>
        </top>
        <bottom style="thin">
          <color indexed="64"/>
        </bottom>
      </border>
    </ndxf>
  </rcc>
  <rcc rId="2386" sId="4" odxf="1" dxf="1">
    <nc r="G103" t="inlineStr">
      <is>
        <t>UNIVERSIDAD DEL VALLE</t>
      </is>
    </nc>
    <odxf>
      <border outline="0">
        <left/>
        <right/>
        <top/>
        <bottom/>
      </border>
    </odxf>
    <ndxf>
      <border outline="0">
        <left style="thin">
          <color indexed="64"/>
        </left>
        <right style="thin">
          <color indexed="64"/>
        </right>
        <top style="thin">
          <color indexed="64"/>
        </top>
        <bottom style="thin">
          <color indexed="64"/>
        </bottom>
      </border>
    </ndxf>
  </rcc>
  <rcc rId="2387" sId="4" odxf="1" dxf="1" numFmtId="19">
    <nc r="H103">
      <v>40495</v>
    </nc>
    <odxf>
      <border outline="0">
        <left/>
        <right/>
        <top/>
        <bottom/>
      </border>
    </odxf>
    <ndxf>
      <border outline="0">
        <left style="thin">
          <color indexed="64"/>
        </left>
        <right style="thin">
          <color indexed="64"/>
        </right>
        <top style="thin">
          <color indexed="64"/>
        </top>
        <bottom style="thin">
          <color indexed="64"/>
        </bottom>
      </border>
    </ndxf>
  </rcc>
  <rcc rId="2388" sId="4" odxf="1" dxf="1">
    <nc r="I103" t="inlineStr">
      <is>
        <t>SI</t>
      </is>
    </nc>
    <odxf>
      <border outline="0">
        <left/>
        <right/>
        <top/>
        <bottom/>
      </border>
    </odxf>
    <ndxf>
      <border outline="0">
        <left style="thin">
          <color indexed="64"/>
        </left>
        <right style="thin">
          <color indexed="64"/>
        </right>
        <top style="thin">
          <color indexed="64"/>
        </top>
        <bottom style="thin">
          <color indexed="64"/>
        </bottom>
      </border>
    </ndxf>
  </rcc>
  <rcc rId="2389" sId="4" odxf="1" dxf="1">
    <nc r="J103" t="inlineStr">
      <is>
        <t>COLEGION MUSICAL BRITANICO</t>
      </is>
    </nc>
    <odxf>
      <border outline="0">
        <left/>
        <right/>
        <top/>
        <bottom/>
      </border>
    </odxf>
    <ndxf>
      <border outline="0">
        <left style="thin">
          <color indexed="64"/>
        </left>
        <right style="thin">
          <color indexed="64"/>
        </right>
        <top style="thin">
          <color indexed="64"/>
        </top>
        <bottom style="thin">
          <color indexed="64"/>
        </bottom>
      </border>
    </ndxf>
  </rcc>
  <rfmt sheetId="4" sqref="K103" start="0" length="0">
    <dxf>
      <border outline="0">
        <left style="thin">
          <color indexed="64"/>
        </left>
        <right style="thin">
          <color indexed="64"/>
        </right>
        <top style="thin">
          <color indexed="64"/>
        </top>
        <bottom style="thin">
          <color indexed="64"/>
        </bottom>
      </border>
    </dxf>
  </rfmt>
  <rcc rId="2390" sId="4" odxf="1" dxf="1">
    <nc r="L103"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391" sId="4" odxf="1" dxf="1">
    <nc r="M103" t="inlineStr">
      <is>
        <t>SI</t>
      </is>
    </nc>
    <odxf>
      <border outline="0">
        <left/>
        <right/>
        <top/>
        <bottom/>
      </border>
    </odxf>
    <ndxf>
      <border outline="0">
        <left style="thin">
          <color indexed="64"/>
        </left>
        <right style="thin">
          <color indexed="64"/>
        </right>
        <top style="thin">
          <color indexed="64"/>
        </top>
        <bottom style="thin">
          <color indexed="64"/>
        </bottom>
      </border>
    </ndxf>
  </rcc>
  <rcc rId="2392" sId="4" odxf="1" dxf="1">
    <nc r="N103"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03" start="0" length="0">
    <dxf>
      <border outline="0">
        <left style="thin">
          <color indexed="64"/>
        </left>
        <right style="thin">
          <color indexed="64"/>
        </right>
        <top style="thin">
          <color indexed="64"/>
        </top>
        <bottom style="thin">
          <color indexed="64"/>
        </bottom>
      </border>
    </dxf>
  </rfmt>
  <rfmt sheetId="4" sqref="P103" start="0" length="0">
    <dxf>
      <border outline="0">
        <left style="thin">
          <color indexed="64"/>
        </left>
        <right style="thin">
          <color indexed="64"/>
        </right>
        <top style="thin">
          <color indexed="64"/>
        </top>
        <bottom style="thin">
          <color indexed="64"/>
        </bottom>
      </border>
    </dxf>
  </rfmt>
  <rrc rId="2393" sId="4" ref="A104:XFD104"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394" sId="4" odxf="1" dxf="1">
    <nc r="B104"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395" sId="4" odxf="1" dxf="1">
    <nc r="C104">
      <f>(252+228)/200+(1080/300)*2</f>
    </nc>
    <odxf>
      <border outline="0">
        <left/>
        <right/>
        <top/>
        <bottom/>
      </border>
    </odxf>
    <ndxf>
      <border outline="0">
        <left style="thin">
          <color indexed="64"/>
        </left>
        <right style="thin">
          <color indexed="64"/>
        </right>
        <top style="thin">
          <color indexed="64"/>
        </top>
        <bottom style="thin">
          <color indexed="64"/>
        </bottom>
      </border>
    </ndxf>
  </rcc>
  <rcc rId="2396" sId="4" odxf="1" dxf="1">
    <nc r="D104" t="inlineStr">
      <is>
        <t>YISELY RAMIREZ ESPINOSA</t>
      </is>
    </nc>
    <odxf>
      <border outline="0">
        <left/>
        <right/>
        <top/>
        <bottom/>
      </border>
    </odxf>
    <ndxf>
      <border outline="0">
        <left style="thin">
          <color indexed="64"/>
        </left>
        <right style="thin">
          <color indexed="64"/>
        </right>
        <top style="thin">
          <color indexed="64"/>
        </top>
        <bottom style="thin">
          <color indexed="64"/>
        </bottom>
      </border>
    </ndxf>
  </rcc>
  <rcc rId="2397" sId="4" odxf="1" dxf="1">
    <nc r="E104">
      <v>1004510219</v>
    </nc>
    <odxf>
      <border outline="0">
        <left/>
        <right/>
        <top/>
        <bottom/>
      </border>
    </odxf>
    <ndxf>
      <border outline="0">
        <left style="thin">
          <color indexed="64"/>
        </left>
        <right style="thin">
          <color indexed="64"/>
        </right>
        <top style="thin">
          <color indexed="64"/>
        </top>
        <bottom style="thin">
          <color indexed="64"/>
        </bottom>
      </border>
    </ndxf>
  </rcc>
  <rcc rId="2398" sId="4" odxf="1" dxf="1">
    <nc r="F104" t="inlineStr">
      <is>
        <t>TRABAJADORA SOCIAL</t>
      </is>
    </nc>
    <odxf>
      <border outline="0">
        <left/>
        <right/>
        <top/>
        <bottom/>
      </border>
    </odxf>
    <ndxf>
      <border outline="0">
        <left style="thin">
          <color indexed="64"/>
        </left>
        <right style="thin">
          <color indexed="64"/>
        </right>
        <top style="thin">
          <color indexed="64"/>
        </top>
        <bottom style="thin">
          <color indexed="64"/>
        </bottom>
      </border>
    </ndxf>
  </rcc>
  <rcc rId="2399" sId="4" odxf="1" dxf="1">
    <nc r="G104" t="inlineStr">
      <is>
        <t>UNIVERSIDAD DEL VALLE</t>
      </is>
    </nc>
    <odxf>
      <border outline="0">
        <left/>
        <right/>
        <top/>
        <bottom/>
      </border>
    </odxf>
    <ndxf>
      <border outline="0">
        <left style="thin">
          <color indexed="64"/>
        </left>
        <right style="thin">
          <color indexed="64"/>
        </right>
        <top style="thin">
          <color indexed="64"/>
        </top>
        <bottom style="thin">
          <color indexed="64"/>
        </bottom>
      </border>
    </ndxf>
  </rcc>
  <rcc rId="2400" sId="4" odxf="1" dxf="1" numFmtId="19">
    <nc r="H104">
      <v>40495</v>
    </nc>
    <odxf>
      <border outline="0">
        <left/>
        <right/>
        <top/>
        <bottom/>
      </border>
    </odxf>
    <ndxf>
      <border outline="0">
        <left style="thin">
          <color indexed="64"/>
        </left>
        <right style="thin">
          <color indexed="64"/>
        </right>
        <top style="thin">
          <color indexed="64"/>
        </top>
        <bottom style="thin">
          <color indexed="64"/>
        </bottom>
      </border>
    </ndxf>
  </rcc>
  <rcc rId="2401" sId="4" odxf="1" dxf="1">
    <nc r="I104" t="inlineStr">
      <is>
        <t>SI</t>
      </is>
    </nc>
    <odxf>
      <border outline="0">
        <left/>
        <right/>
        <top/>
        <bottom/>
      </border>
    </odxf>
    <ndxf>
      <border outline="0">
        <left style="thin">
          <color indexed="64"/>
        </left>
        <right style="thin">
          <color indexed="64"/>
        </right>
        <top style="thin">
          <color indexed="64"/>
        </top>
        <bottom style="thin">
          <color indexed="64"/>
        </bottom>
      </border>
    </ndxf>
  </rcc>
  <rcc rId="2402" sId="4" odxf="1" dxf="1">
    <nc r="J104" t="inlineStr">
      <is>
        <t>COLEGION MUSICAL BRITANICO</t>
      </is>
    </nc>
    <odxf>
      <border outline="0">
        <left/>
        <right/>
        <top/>
        <bottom/>
      </border>
    </odxf>
    <ndxf>
      <border outline="0">
        <left style="thin">
          <color indexed="64"/>
        </left>
        <right style="thin">
          <color indexed="64"/>
        </right>
        <top style="thin">
          <color indexed="64"/>
        </top>
        <bottom style="thin">
          <color indexed="64"/>
        </bottom>
      </border>
    </ndxf>
  </rcc>
  <rfmt sheetId="4" sqref="K104" start="0" length="0">
    <dxf>
      <border outline="0">
        <left style="thin">
          <color indexed="64"/>
        </left>
        <right style="thin">
          <color indexed="64"/>
        </right>
        <top style="thin">
          <color indexed="64"/>
        </top>
        <bottom style="thin">
          <color indexed="64"/>
        </bottom>
      </border>
    </dxf>
  </rfmt>
  <rcc rId="2403" sId="4" odxf="1" dxf="1">
    <nc r="L104"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404" sId="4" odxf="1" dxf="1">
    <nc r="M104" t="inlineStr">
      <is>
        <t>SI</t>
      </is>
    </nc>
    <odxf>
      <border outline="0">
        <left/>
        <right/>
        <top/>
        <bottom/>
      </border>
    </odxf>
    <ndxf>
      <border outline="0">
        <left style="thin">
          <color indexed="64"/>
        </left>
        <right style="thin">
          <color indexed="64"/>
        </right>
        <top style="thin">
          <color indexed="64"/>
        </top>
        <bottom style="thin">
          <color indexed="64"/>
        </bottom>
      </border>
    </ndxf>
  </rcc>
  <rcc rId="2405" sId="4" odxf="1" dxf="1">
    <nc r="N104"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04" start="0" length="0">
    <dxf>
      <border outline="0">
        <left style="thin">
          <color indexed="64"/>
        </left>
        <right style="thin">
          <color indexed="64"/>
        </right>
        <top style="thin">
          <color indexed="64"/>
        </top>
        <bottom style="thin">
          <color indexed="64"/>
        </bottom>
      </border>
    </dxf>
  </rfmt>
  <rfmt sheetId="4" sqref="P104" start="0" length="0">
    <dxf>
      <border outline="0">
        <left style="thin">
          <color indexed="64"/>
        </left>
        <right style="thin">
          <color indexed="64"/>
        </right>
        <top style="thin">
          <color indexed="64"/>
        </top>
        <bottom style="thin">
          <color indexed="64"/>
        </bottom>
      </border>
    </dxf>
  </rfmt>
  <rrc rId="2406" sId="4" ref="A105:XFD105"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407" sId="4" odxf="1" dxf="1">
    <nc r="B105"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408" sId="4" odxf="1" dxf="1">
    <nc r="C105">
      <f>(252+228)/200+(1080/300)*2</f>
    </nc>
    <odxf>
      <border outline="0">
        <left/>
        <right/>
        <top/>
        <bottom/>
      </border>
    </odxf>
    <ndxf>
      <border outline="0">
        <left style="thin">
          <color indexed="64"/>
        </left>
        <right style="thin">
          <color indexed="64"/>
        </right>
        <top style="thin">
          <color indexed="64"/>
        </top>
        <bottom style="thin">
          <color indexed="64"/>
        </bottom>
      </border>
    </ndxf>
  </rcc>
  <rfmt sheetId="4" sqref="D105" start="0" length="0">
    <dxf>
      <border outline="0">
        <left style="thin">
          <color indexed="64"/>
        </left>
        <right style="thin">
          <color indexed="64"/>
        </right>
        <top style="thin">
          <color indexed="64"/>
        </top>
        <bottom style="thin">
          <color indexed="64"/>
        </bottom>
      </border>
    </dxf>
  </rfmt>
  <rfmt sheetId="4" sqref="E105" start="0" length="0">
    <dxf>
      <border outline="0">
        <left style="thin">
          <color indexed="64"/>
        </left>
        <right style="thin">
          <color indexed="64"/>
        </right>
        <top style="thin">
          <color indexed="64"/>
        </top>
        <bottom style="thin">
          <color indexed="64"/>
        </bottom>
      </border>
    </dxf>
  </rfmt>
  <rfmt sheetId="4" sqref="F105" start="0" length="0">
    <dxf>
      <border outline="0">
        <left style="thin">
          <color indexed="64"/>
        </left>
        <right style="thin">
          <color indexed="64"/>
        </right>
        <top style="thin">
          <color indexed="64"/>
        </top>
        <bottom style="thin">
          <color indexed="64"/>
        </bottom>
      </border>
    </dxf>
  </rfmt>
  <rfmt sheetId="4" sqref="G105" start="0" length="0">
    <dxf>
      <border outline="0">
        <left style="thin">
          <color indexed="64"/>
        </left>
        <right style="thin">
          <color indexed="64"/>
        </right>
        <top style="thin">
          <color indexed="64"/>
        </top>
        <bottom style="thin">
          <color indexed="64"/>
        </bottom>
      </border>
    </dxf>
  </rfmt>
  <rfmt sheetId="4" sqref="H105" start="0" length="0">
    <dxf>
      <border outline="0">
        <left style="thin">
          <color indexed="64"/>
        </left>
        <right style="thin">
          <color indexed="64"/>
        </right>
        <top style="thin">
          <color indexed="64"/>
        </top>
        <bottom style="thin">
          <color indexed="64"/>
        </bottom>
      </border>
    </dxf>
  </rfmt>
  <rfmt sheetId="4" sqref="I105" start="0" length="0">
    <dxf>
      <border outline="0">
        <left style="thin">
          <color indexed="64"/>
        </left>
        <right style="thin">
          <color indexed="64"/>
        </right>
        <top style="thin">
          <color indexed="64"/>
        </top>
        <bottom style="thin">
          <color indexed="64"/>
        </bottom>
      </border>
    </dxf>
  </rfmt>
  <rfmt sheetId="4" sqref="J105" start="0" length="0">
    <dxf>
      <border outline="0">
        <left style="thin">
          <color indexed="64"/>
        </left>
        <right style="thin">
          <color indexed="64"/>
        </right>
        <top style="thin">
          <color indexed="64"/>
        </top>
        <bottom style="thin">
          <color indexed="64"/>
        </bottom>
      </border>
    </dxf>
  </rfmt>
  <rfmt sheetId="4" sqref="K105" start="0" length="0">
    <dxf>
      <border outline="0">
        <left style="thin">
          <color indexed="64"/>
        </left>
        <right style="thin">
          <color indexed="64"/>
        </right>
        <top style="thin">
          <color indexed="64"/>
        </top>
        <bottom style="thin">
          <color indexed="64"/>
        </bottom>
      </border>
    </dxf>
  </rfmt>
  <rfmt sheetId="4" sqref="L105" start="0" length="0">
    <dxf>
      <border outline="0">
        <left style="thin">
          <color indexed="64"/>
        </left>
        <right style="thin">
          <color indexed="64"/>
        </right>
        <top style="thin">
          <color indexed="64"/>
        </top>
        <bottom style="thin">
          <color indexed="64"/>
        </bottom>
      </border>
    </dxf>
  </rfmt>
  <rcc rId="2409" sId="4" odxf="1" dxf="1">
    <nc r="M105" t="inlineStr">
      <is>
        <t>SI</t>
      </is>
    </nc>
    <odxf>
      <border outline="0">
        <left/>
        <right/>
        <top/>
        <bottom/>
      </border>
    </odxf>
    <ndxf>
      <border outline="0">
        <left style="thin">
          <color indexed="64"/>
        </left>
        <right style="thin">
          <color indexed="64"/>
        </right>
        <top style="thin">
          <color indexed="64"/>
        </top>
        <bottom style="thin">
          <color indexed="64"/>
        </bottom>
      </border>
    </ndxf>
  </rcc>
  <rcc rId="2410" sId="4" odxf="1" dxf="1">
    <nc r="N105"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05" start="0" length="0">
    <dxf>
      <border outline="0">
        <left style="thin">
          <color indexed="64"/>
        </left>
        <right style="thin">
          <color indexed="64"/>
        </right>
        <top style="thin">
          <color indexed="64"/>
        </top>
        <bottom style="thin">
          <color indexed="64"/>
        </bottom>
      </border>
    </dxf>
  </rfmt>
  <rfmt sheetId="4" sqref="P105" start="0" length="0">
    <dxf>
      <border outline="0">
        <left style="thin">
          <color indexed="64"/>
        </left>
        <right style="thin">
          <color indexed="64"/>
        </right>
        <top style="thin">
          <color indexed="64"/>
        </top>
        <bottom style="thin">
          <color indexed="64"/>
        </bottom>
      </border>
    </dxf>
  </rfmt>
  <rrc rId="2411" sId="4" ref="A106:XFD106"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fmt sheetId="4" sqref="B106" start="0" length="0">
    <dxf>
      <border outline="0">
        <left style="thin">
          <color indexed="64"/>
        </left>
        <right style="thin">
          <color indexed="64"/>
        </right>
        <top style="thin">
          <color indexed="64"/>
        </top>
        <bottom style="thin">
          <color indexed="64"/>
        </bottom>
      </border>
    </dxf>
  </rfmt>
  <rcc rId="2412" sId="4" odxf="1" dxf="1">
    <nc r="C106">
      <f>(252+228)/200+(1080/300)*2</f>
    </nc>
    <odxf>
      <border outline="0">
        <left/>
        <right/>
        <top/>
        <bottom/>
      </border>
    </odxf>
    <ndxf>
      <border outline="0">
        <left style="thin">
          <color indexed="64"/>
        </left>
        <right style="thin">
          <color indexed="64"/>
        </right>
        <top style="thin">
          <color indexed="64"/>
        </top>
        <bottom style="thin">
          <color indexed="64"/>
        </bottom>
      </border>
    </ndxf>
  </rcc>
  <rfmt sheetId="4" sqref="D106" start="0" length="0">
    <dxf>
      <border outline="0">
        <left style="thin">
          <color indexed="64"/>
        </left>
        <right style="thin">
          <color indexed="64"/>
        </right>
        <top style="thin">
          <color indexed="64"/>
        </top>
        <bottom style="thin">
          <color indexed="64"/>
        </bottom>
      </border>
    </dxf>
  </rfmt>
  <rfmt sheetId="4" sqref="E106" start="0" length="0">
    <dxf>
      <border outline="0">
        <left style="thin">
          <color indexed="64"/>
        </left>
        <right style="thin">
          <color indexed="64"/>
        </right>
        <top style="thin">
          <color indexed="64"/>
        </top>
        <bottom style="thin">
          <color indexed="64"/>
        </bottom>
      </border>
    </dxf>
  </rfmt>
  <rfmt sheetId="4" sqref="F106" start="0" length="0">
    <dxf>
      <border outline="0">
        <left style="thin">
          <color indexed="64"/>
        </left>
        <right style="thin">
          <color indexed="64"/>
        </right>
        <top style="thin">
          <color indexed="64"/>
        </top>
        <bottom style="thin">
          <color indexed="64"/>
        </bottom>
      </border>
    </dxf>
  </rfmt>
  <rfmt sheetId="4" sqref="G106" start="0" length="0">
    <dxf>
      <border outline="0">
        <left style="thin">
          <color indexed="64"/>
        </left>
        <right style="thin">
          <color indexed="64"/>
        </right>
        <top style="thin">
          <color indexed="64"/>
        </top>
        <bottom style="thin">
          <color indexed="64"/>
        </bottom>
      </border>
    </dxf>
  </rfmt>
  <rfmt sheetId="4" sqref="H106" start="0" length="0">
    <dxf>
      <border outline="0">
        <left style="thin">
          <color indexed="64"/>
        </left>
        <right style="thin">
          <color indexed="64"/>
        </right>
        <top style="thin">
          <color indexed="64"/>
        </top>
        <bottom style="thin">
          <color indexed="64"/>
        </bottom>
      </border>
    </dxf>
  </rfmt>
  <rfmt sheetId="4" sqref="I106" start="0" length="0">
    <dxf>
      <border outline="0">
        <left style="thin">
          <color indexed="64"/>
        </left>
        <right style="thin">
          <color indexed="64"/>
        </right>
        <top style="thin">
          <color indexed="64"/>
        </top>
        <bottom style="thin">
          <color indexed="64"/>
        </bottom>
      </border>
    </dxf>
  </rfmt>
  <rcc rId="2413" sId="4" odxf="1" dxf="1">
    <nc r="J106" t="inlineStr">
      <is>
        <t>COLEGION MUSICAL BRITANICO</t>
      </is>
    </nc>
    <odxf>
      <border outline="0">
        <left/>
        <right/>
        <top/>
        <bottom/>
      </border>
    </odxf>
    <ndxf>
      <border outline="0">
        <left style="thin">
          <color indexed="64"/>
        </left>
        <right style="thin">
          <color indexed="64"/>
        </right>
        <top style="thin">
          <color indexed="64"/>
        </top>
        <bottom style="thin">
          <color indexed="64"/>
        </bottom>
      </border>
    </ndxf>
  </rcc>
  <rfmt sheetId="4" sqref="K106" start="0" length="0">
    <dxf>
      <border outline="0">
        <left style="thin">
          <color indexed="64"/>
        </left>
        <right style="thin">
          <color indexed="64"/>
        </right>
        <top style="thin">
          <color indexed="64"/>
        </top>
        <bottom style="thin">
          <color indexed="64"/>
        </bottom>
      </border>
    </dxf>
  </rfmt>
  <rfmt sheetId="4" sqref="L106" start="0" length="0">
    <dxf>
      <border outline="0">
        <left style="thin">
          <color indexed="64"/>
        </left>
        <right style="thin">
          <color indexed="64"/>
        </right>
        <top style="thin">
          <color indexed="64"/>
        </top>
        <bottom style="thin">
          <color indexed="64"/>
        </bottom>
      </border>
    </dxf>
  </rfmt>
  <rcc rId="2414" sId="4" odxf="1" dxf="1">
    <nc r="M106" t="inlineStr">
      <is>
        <t>SI</t>
      </is>
    </nc>
    <odxf>
      <border outline="0">
        <left/>
        <right/>
        <top/>
        <bottom/>
      </border>
    </odxf>
    <ndxf>
      <border outline="0">
        <left style="thin">
          <color indexed="64"/>
        </left>
        <right style="thin">
          <color indexed="64"/>
        </right>
        <top style="thin">
          <color indexed="64"/>
        </top>
        <bottom style="thin">
          <color indexed="64"/>
        </bottom>
      </border>
    </ndxf>
  </rcc>
  <rcc rId="2415" sId="4" odxf="1" dxf="1">
    <nc r="N106"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06" start="0" length="0">
    <dxf>
      <border outline="0">
        <left style="thin">
          <color indexed="64"/>
        </left>
        <right style="thin">
          <color indexed="64"/>
        </right>
        <top style="thin">
          <color indexed="64"/>
        </top>
        <bottom style="thin">
          <color indexed="64"/>
        </bottom>
      </border>
    </dxf>
  </rfmt>
  <rfmt sheetId="4" sqref="P106" start="0" length="0">
    <dxf>
      <border outline="0">
        <left style="thin">
          <color indexed="64"/>
        </left>
        <right style="thin">
          <color indexed="64"/>
        </right>
        <top style="thin">
          <color indexed="64"/>
        </top>
        <bottom style="thin">
          <color indexed="64"/>
        </bottom>
      </border>
    </dxf>
  </rfmt>
  <rrc rId="2416" sId="4" ref="A107:XFD107"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417" sId="4" odxf="1" dxf="1">
    <nc r="B107"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418" sId="4" odxf="1" dxf="1">
    <nc r="C107">
      <f>(252+228)/200+(1080/300)*2</f>
    </nc>
    <odxf>
      <border outline="0">
        <left/>
        <right/>
        <top/>
        <bottom/>
      </border>
    </odxf>
    <ndxf>
      <border outline="0">
        <left style="thin">
          <color indexed="64"/>
        </left>
        <right style="thin">
          <color indexed="64"/>
        </right>
        <top style="thin">
          <color indexed="64"/>
        </top>
        <bottom style="thin">
          <color indexed="64"/>
        </bottom>
      </border>
    </ndxf>
  </rcc>
  <rfmt sheetId="4" sqref="D107" start="0" length="0">
    <dxf>
      <border outline="0">
        <left style="thin">
          <color indexed="64"/>
        </left>
        <right style="thin">
          <color indexed="64"/>
        </right>
        <top style="thin">
          <color indexed="64"/>
        </top>
        <bottom style="thin">
          <color indexed="64"/>
        </bottom>
      </border>
    </dxf>
  </rfmt>
  <rfmt sheetId="4" sqref="E107" start="0" length="0">
    <dxf>
      <border outline="0">
        <left style="thin">
          <color indexed="64"/>
        </left>
        <right style="thin">
          <color indexed="64"/>
        </right>
        <top style="thin">
          <color indexed="64"/>
        </top>
        <bottom style="thin">
          <color indexed="64"/>
        </bottom>
      </border>
    </dxf>
  </rfmt>
  <rfmt sheetId="4" sqref="F107" start="0" length="0">
    <dxf>
      <border outline="0">
        <left style="thin">
          <color indexed="64"/>
        </left>
        <right style="thin">
          <color indexed="64"/>
        </right>
        <top style="thin">
          <color indexed="64"/>
        </top>
        <bottom style="thin">
          <color indexed="64"/>
        </bottom>
      </border>
    </dxf>
  </rfmt>
  <rfmt sheetId="4" sqref="G107" start="0" length="0">
    <dxf>
      <border outline="0">
        <left style="thin">
          <color indexed="64"/>
        </left>
        <right style="thin">
          <color indexed="64"/>
        </right>
        <top style="thin">
          <color indexed="64"/>
        </top>
        <bottom style="thin">
          <color indexed="64"/>
        </bottom>
      </border>
    </dxf>
  </rfmt>
  <rfmt sheetId="4" sqref="H107" start="0" length="0">
    <dxf>
      <border outline="0">
        <left style="thin">
          <color indexed="64"/>
        </left>
        <right style="thin">
          <color indexed="64"/>
        </right>
        <top style="thin">
          <color indexed="64"/>
        </top>
        <bottom style="thin">
          <color indexed="64"/>
        </bottom>
      </border>
    </dxf>
  </rfmt>
  <rfmt sheetId="4" sqref="I107" start="0" length="0">
    <dxf>
      <border outline="0">
        <left style="thin">
          <color indexed="64"/>
        </left>
        <right style="thin">
          <color indexed="64"/>
        </right>
        <top style="thin">
          <color indexed="64"/>
        </top>
        <bottom style="thin">
          <color indexed="64"/>
        </bottom>
      </border>
    </dxf>
  </rfmt>
  <rcc rId="2419" sId="4" odxf="1" dxf="1">
    <nc r="J107" t="inlineStr">
      <is>
        <t>COLEGION MUSICAL BRITANICO</t>
      </is>
    </nc>
    <odxf>
      <border outline="0">
        <left/>
        <right/>
        <top/>
        <bottom/>
      </border>
    </odxf>
    <ndxf>
      <border outline="0">
        <left style="thin">
          <color indexed="64"/>
        </left>
        <right style="thin">
          <color indexed="64"/>
        </right>
        <top style="thin">
          <color indexed="64"/>
        </top>
        <bottom style="thin">
          <color indexed="64"/>
        </bottom>
      </border>
    </ndxf>
  </rcc>
  <rfmt sheetId="4" sqref="K107" start="0" length="0">
    <dxf>
      <border outline="0">
        <left style="thin">
          <color indexed="64"/>
        </left>
        <right style="thin">
          <color indexed="64"/>
        </right>
        <top style="thin">
          <color indexed="64"/>
        </top>
        <bottom style="thin">
          <color indexed="64"/>
        </bottom>
      </border>
    </dxf>
  </rfmt>
  <rcc rId="2420" sId="4" odxf="1" dxf="1">
    <nc r="L107"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421" sId="4" odxf="1" dxf="1">
    <nc r="M107" t="inlineStr">
      <is>
        <t>SI</t>
      </is>
    </nc>
    <odxf>
      <border outline="0">
        <left/>
        <right/>
        <top/>
        <bottom/>
      </border>
    </odxf>
    <ndxf>
      <border outline="0">
        <left style="thin">
          <color indexed="64"/>
        </left>
        <right style="thin">
          <color indexed="64"/>
        </right>
        <top style="thin">
          <color indexed="64"/>
        </top>
        <bottom style="thin">
          <color indexed="64"/>
        </bottom>
      </border>
    </ndxf>
  </rcc>
  <rcc rId="2422" sId="4" odxf="1" dxf="1">
    <nc r="N107"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07" start="0" length="0">
    <dxf>
      <border outline="0">
        <left style="thin">
          <color indexed="64"/>
        </left>
        <right style="thin">
          <color indexed="64"/>
        </right>
        <top style="thin">
          <color indexed="64"/>
        </top>
        <bottom style="thin">
          <color indexed="64"/>
        </bottom>
      </border>
    </dxf>
  </rfmt>
  <rfmt sheetId="4" sqref="P107" start="0" length="0">
    <dxf>
      <border outline="0">
        <left style="thin">
          <color indexed="64"/>
        </left>
        <right style="thin">
          <color indexed="64"/>
        </right>
        <top style="thin">
          <color indexed="64"/>
        </top>
        <bottom style="thin">
          <color indexed="64"/>
        </bottom>
      </border>
    </dxf>
  </rfmt>
  <rrc rId="2423" sId="4" ref="A108:XFD108"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fmt sheetId="4" sqref="B108" start="0" length="0">
    <dxf>
      <border outline="0">
        <left style="thin">
          <color indexed="64"/>
        </left>
        <right style="thin">
          <color indexed="64"/>
        </right>
        <top style="thin">
          <color indexed="64"/>
        </top>
        <bottom style="thin">
          <color indexed="64"/>
        </bottom>
      </border>
    </dxf>
  </rfmt>
  <rfmt sheetId="4" sqref="C108" start="0" length="0">
    <dxf>
      <border outline="0">
        <left style="thin">
          <color indexed="64"/>
        </left>
        <right style="thin">
          <color indexed="64"/>
        </right>
        <top style="thin">
          <color indexed="64"/>
        </top>
        <bottom style="thin">
          <color indexed="64"/>
        </bottom>
      </border>
    </dxf>
  </rfmt>
  <rfmt sheetId="4" sqref="D108" start="0" length="0">
    <dxf>
      <border outline="0">
        <left style="thin">
          <color indexed="64"/>
        </left>
        <right style="thin">
          <color indexed="64"/>
        </right>
        <top style="thin">
          <color indexed="64"/>
        </top>
        <bottom style="thin">
          <color indexed="64"/>
        </bottom>
      </border>
    </dxf>
  </rfmt>
  <rfmt sheetId="4" sqref="E108" start="0" length="0">
    <dxf>
      <border outline="0">
        <left style="thin">
          <color indexed="64"/>
        </left>
        <right style="thin">
          <color indexed="64"/>
        </right>
        <top style="thin">
          <color indexed="64"/>
        </top>
        <bottom style="thin">
          <color indexed="64"/>
        </bottom>
      </border>
    </dxf>
  </rfmt>
  <rfmt sheetId="4" sqref="F108" start="0" length="0">
    <dxf>
      <border outline="0">
        <left style="thin">
          <color indexed="64"/>
        </left>
        <right style="thin">
          <color indexed="64"/>
        </right>
        <top style="thin">
          <color indexed="64"/>
        </top>
        <bottom style="thin">
          <color indexed="64"/>
        </bottom>
      </border>
    </dxf>
  </rfmt>
  <rfmt sheetId="4" sqref="G108" start="0" length="0">
    <dxf>
      <border outline="0">
        <left style="thin">
          <color indexed="64"/>
        </left>
        <right style="thin">
          <color indexed="64"/>
        </right>
        <top style="thin">
          <color indexed="64"/>
        </top>
        <bottom style="thin">
          <color indexed="64"/>
        </bottom>
      </border>
    </dxf>
  </rfmt>
  <rfmt sheetId="4" sqref="H108" start="0" length="0">
    <dxf>
      <border outline="0">
        <left style="thin">
          <color indexed="64"/>
        </left>
        <right style="thin">
          <color indexed="64"/>
        </right>
        <top style="thin">
          <color indexed="64"/>
        </top>
        <bottom style="thin">
          <color indexed="64"/>
        </bottom>
      </border>
    </dxf>
  </rfmt>
  <rfmt sheetId="4" sqref="I108" start="0" length="0">
    <dxf>
      <border outline="0">
        <left style="thin">
          <color indexed="64"/>
        </left>
        <right style="thin">
          <color indexed="64"/>
        </right>
        <top style="thin">
          <color indexed="64"/>
        </top>
        <bottom style="thin">
          <color indexed="64"/>
        </bottom>
      </border>
    </dxf>
  </rfmt>
  <rfmt sheetId="4" sqref="J108" start="0" length="0">
    <dxf>
      <border outline="0">
        <left style="thin">
          <color indexed="64"/>
        </left>
        <right style="thin">
          <color indexed="64"/>
        </right>
        <top style="thin">
          <color indexed="64"/>
        </top>
        <bottom style="thin">
          <color indexed="64"/>
        </bottom>
      </border>
    </dxf>
  </rfmt>
  <rfmt sheetId="4" sqref="K108" start="0" length="0">
    <dxf>
      <border outline="0">
        <left style="thin">
          <color indexed="64"/>
        </left>
        <right style="thin">
          <color indexed="64"/>
        </right>
        <top style="thin">
          <color indexed="64"/>
        </top>
        <bottom style="thin">
          <color indexed="64"/>
        </bottom>
      </border>
    </dxf>
  </rfmt>
  <rfmt sheetId="4" sqref="L108" start="0" length="0">
    <dxf>
      <border outline="0">
        <left style="thin">
          <color indexed="64"/>
        </left>
        <right style="thin">
          <color indexed="64"/>
        </right>
        <top style="thin">
          <color indexed="64"/>
        </top>
        <bottom style="thin">
          <color indexed="64"/>
        </bottom>
      </border>
    </dxf>
  </rfmt>
  <rfmt sheetId="4" sqref="M108" start="0" length="0">
    <dxf>
      <border outline="0">
        <left style="thin">
          <color indexed="64"/>
        </left>
        <right style="thin">
          <color indexed="64"/>
        </right>
        <top style="thin">
          <color indexed="64"/>
        </top>
        <bottom style="thin">
          <color indexed="64"/>
        </bottom>
      </border>
    </dxf>
  </rfmt>
  <rfmt sheetId="4" sqref="N108" start="0" length="0">
    <dxf>
      <border outline="0">
        <left style="thin">
          <color indexed="64"/>
        </left>
        <right style="thin">
          <color indexed="64"/>
        </right>
        <top style="thin">
          <color indexed="64"/>
        </top>
        <bottom style="thin">
          <color indexed="64"/>
        </bottom>
      </border>
    </dxf>
  </rfmt>
  <rfmt sheetId="4" sqref="O108" start="0" length="0">
    <dxf>
      <border outline="0">
        <left style="thin">
          <color indexed="64"/>
        </left>
        <right style="thin">
          <color indexed="64"/>
        </right>
        <top style="thin">
          <color indexed="64"/>
        </top>
        <bottom style="thin">
          <color indexed="64"/>
        </bottom>
      </border>
    </dxf>
  </rfmt>
  <rfmt sheetId="4" sqref="P108" start="0" length="0">
    <dxf>
      <border outline="0">
        <left style="thin">
          <color indexed="64"/>
        </left>
        <right style="thin">
          <color indexed="64"/>
        </right>
        <top style="thin">
          <color indexed="64"/>
        </top>
        <bottom style="thin">
          <color indexed="64"/>
        </bottom>
      </border>
    </dxf>
  </rfmt>
  <rcc rId="2424" sId="4">
    <nc r="K101" t="inlineStr">
      <is>
        <t>21/07/2008  12/12/2008</t>
      </is>
    </nc>
  </rcc>
  <rcc rId="2425" sId="4">
    <nc r="K102" t="inlineStr">
      <is>
        <t>01/04/2009  14/08/2009</t>
      </is>
    </nc>
  </rcc>
  <rcc rId="2426" sId="4">
    <nc r="K103" t="inlineStr">
      <is>
        <t>01709/2010   08/12/2010</t>
      </is>
    </nc>
  </rcc>
  <rcc rId="2427" sId="4">
    <nc r="K104" t="inlineStr">
      <is>
        <t>17/01/2011  20/02/2011</t>
      </is>
    </nc>
  </rcc>
  <rrc rId="2428" sId="4" ref="A101:XFD101"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429" sId="4">
    <nc r="B101" t="inlineStr">
      <is>
        <t>COORDINADOR</t>
      </is>
    </nc>
  </rcc>
  <rcc rId="2430" sId="4">
    <nc r="C101">
      <f>(252+228)/200+(1080/300)</f>
    </nc>
  </rcc>
  <rcc rId="2431" sId="4">
    <nc r="G101" t="inlineStr">
      <is>
        <t>UNIVERSIDAD DE NARIÑO</t>
      </is>
    </nc>
  </rcc>
  <rcc rId="2432" sId="4">
    <nc r="I101" t="inlineStr">
      <is>
        <t>NO</t>
      </is>
    </nc>
  </rcc>
  <rcc rId="2433" sId="4">
    <nc r="J101" t="inlineStr">
      <is>
        <t>COLEGION MUSICAL BRITANICO</t>
      </is>
    </nc>
  </rcc>
  <rcc rId="2434" sId="4">
    <nc r="L101" t="inlineStr">
      <is>
        <t>COORDIANDOR ZONAL</t>
      </is>
    </nc>
  </rcc>
  <rcc rId="2435" sId="4">
    <nc r="M101" t="inlineStr">
      <is>
        <t>SI</t>
      </is>
    </nc>
  </rcc>
  <rcc rId="2436" sId="4">
    <nc r="D101" t="inlineStr">
      <is>
        <t>JESSICA KATHERINE BUCHELI BASTIDAS</t>
      </is>
    </nc>
  </rcc>
  <rcc rId="2437" sId="4">
    <nc r="E101">
      <v>1085290114</v>
    </nc>
  </rcc>
  <rcc rId="2438" sId="4">
    <nc r="F101" t="inlineStr">
      <is>
        <t>LICENCIADA EN EDUCACION BASICA CON ENFASIS EN CIENCIAS SOCIALES</t>
      </is>
    </nc>
  </rcc>
  <rcc rId="2439" sId="4" numFmtId="19">
    <nc r="H101">
      <v>41629</v>
    </nc>
  </rcc>
  <rcc rId="2440" sId="4">
    <nc r="N101" t="inlineStr">
      <is>
        <t>NO</t>
      </is>
    </nc>
  </rcc>
  <rcc rId="2441" sId="4">
    <nc r="O101" t="inlineStr">
      <is>
        <t>NO</t>
      </is>
    </nc>
  </rcc>
  <rcc rId="2442" sId="4">
    <nc r="O100" t="inlineStr">
      <is>
        <t>NO</t>
      </is>
    </nc>
  </rcc>
  <rcc rId="2443" sId="4">
    <nc r="O99" t="inlineStr">
      <is>
        <t>NO</t>
      </is>
    </nc>
  </rcc>
  <rcc rId="2444" sId="4">
    <nc r="O98" t="inlineStr">
      <is>
        <t>NO</t>
      </is>
    </nc>
  </rcc>
  <rcc rId="2445" sId="4">
    <nc r="K101" t="inlineStr">
      <is>
        <t>15/04/2012   20/12/2012</t>
      </is>
    </nc>
  </rcc>
  <rcc rId="2446" sId="4">
    <nc r="D106" t="inlineStr">
      <is>
        <t>SINDY YOELY OBANDO ALEGRIA</t>
      </is>
    </nc>
  </rcc>
  <rcc rId="2447" sId="4">
    <nc r="E106">
      <v>1089797543</v>
    </nc>
  </rcc>
  <rcc rId="2448" sId="4">
    <nc r="G106" t="inlineStr">
      <is>
        <t>UNIVERSIDAD SANTIAGO DE CALI</t>
      </is>
    </nc>
  </rcc>
  <rcc rId="2449" sId="4">
    <nc r="F106" t="inlineStr">
      <is>
        <t>PSICOLOGA - SEMESTRE X</t>
      </is>
    </nc>
  </rcc>
  <rfmt sheetId="4" sqref="A106:XFD106">
    <dxf>
      <fill>
        <patternFill patternType="solid">
          <bgColor rgb="FFFFFF00"/>
        </patternFill>
      </fill>
    </dxf>
  </rfmt>
  <rfmt sheetId="4" sqref="A106:XFD106">
    <dxf>
      <fill>
        <patternFill patternType="none">
          <bgColor auto="1"/>
        </patternFill>
      </fill>
    </dxf>
  </rfmt>
  <rcc rId="2450" sId="4">
    <nc r="I106" t="inlineStr">
      <is>
        <t>NO</t>
      </is>
    </nc>
  </rcc>
  <rcc rId="2451" sId="4">
    <nc r="J106" t="inlineStr">
      <is>
        <t>SECRETARIA DE EDUCACION DEPARTAMENTAL DE NARIÑO</t>
      </is>
    </nc>
  </rcc>
  <rcc rId="2452" sId="4">
    <nc r="K106" t="inlineStr">
      <is>
        <t>01/10/2013  08/10/2014</t>
      </is>
    </nc>
  </rcc>
  <rcc rId="2453" sId="4">
    <nc r="L106" t="inlineStr">
      <is>
        <t>DOCENTE CON  FUNCIONES DE ORIENTADOR</t>
      </is>
    </nc>
  </rcc>
  <rcc rId="2454" sId="4">
    <nc r="O106" t="inlineStr">
      <is>
        <t>NO</t>
      </is>
    </nc>
  </rcc>
  <rrc rId="2455" sId="4" ref="A102:XFD102"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456" sId="4">
    <nc r="B102" t="inlineStr">
      <is>
        <t>COORDINADOR</t>
      </is>
    </nc>
  </rcc>
  <rcc rId="2457" sId="4">
    <nc r="C102">
      <f>(252+228)/200+(1080/300)*2</f>
    </nc>
  </rcc>
  <rcc rId="2458" sId="4">
    <nc r="E102">
      <v>34678848</v>
    </nc>
  </rcc>
  <rcc rId="2459" sId="4">
    <nc r="F102" t="inlineStr">
      <is>
        <t>LICENCIADA EN EDUCACION PREESCOLAR</t>
      </is>
    </nc>
  </rcc>
  <rcc rId="2460" sId="4">
    <nc r="G102" t="inlineStr">
      <is>
        <t>UNIVERSIDAD MARIANA</t>
      </is>
    </nc>
  </rcc>
  <rcc rId="2461" sId="4" numFmtId="19">
    <nc r="H102">
      <v>38955</v>
    </nc>
  </rcc>
  <rcc rId="2462" sId="4">
    <nc r="I102" t="inlineStr">
      <is>
        <t>NO</t>
      </is>
    </nc>
  </rcc>
  <rcc rId="2463" sId="4">
    <nc r="J102" t="inlineStr">
      <is>
        <t>COLEGION MUSICAL BRITANICO</t>
      </is>
    </nc>
  </rcc>
  <rcc rId="2464" sId="4" odxf="1" dxf="1">
    <nc r="K102" t="inlineStr">
      <is>
        <t>19/08/2008  12/12/2008</t>
      </is>
    </nc>
    <odxf>
      <alignment wrapText="1" readingOrder="0"/>
    </odxf>
    <ndxf>
      <alignment wrapText="0" readingOrder="0"/>
    </ndxf>
  </rcc>
  <rcc rId="2465" sId="4">
    <nc r="L102" t="inlineStr">
      <is>
        <t>COORDINADORA PEDAGOGICA</t>
      </is>
    </nc>
  </rcc>
  <rcc rId="2466" sId="4">
    <nc r="M102" t="inlineStr">
      <is>
        <t>SI</t>
      </is>
    </nc>
  </rcc>
  <rcc rId="2467" sId="4">
    <nc r="N102" t="inlineStr">
      <is>
        <t>SI</t>
      </is>
    </nc>
  </rcc>
  <rfmt sheetId="4" sqref="Q102" start="0" length="0">
    <dxf>
      <border outline="0">
        <left/>
        <right/>
        <top/>
        <bottom/>
      </border>
    </dxf>
  </rfmt>
  <rrc rId="2468" sId="4" ref="A103:XFD103"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469" sId="4" ref="A103:XFD103"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470" sId="4" ref="A103:XFD103"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471" sId="4" ref="A103:XFD103"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472" sId="4" ref="A103:XFD103"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473" sId="4" ref="A103:XFD103"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474" sId="4">
    <nc r="B103" t="inlineStr">
      <is>
        <t>COORDINADOR</t>
      </is>
    </nc>
  </rcc>
  <rcc rId="2475" sId="4">
    <nc r="C103">
      <f>(252+228)/200+(1080/300)*2</f>
    </nc>
  </rcc>
  <rcc rId="2476" sId="4">
    <nc r="E103">
      <v>34678848</v>
    </nc>
  </rcc>
  <rcc rId="2477" sId="4">
    <nc r="F103" t="inlineStr">
      <is>
        <t>LICENCIADA EN EDUCACION PREESCOLAR</t>
      </is>
    </nc>
  </rcc>
  <rcc rId="2478" sId="4">
    <nc r="G103" t="inlineStr">
      <is>
        <t>UNIVERSIDAD MARIANA</t>
      </is>
    </nc>
  </rcc>
  <rcc rId="2479" sId="4" numFmtId="19">
    <nc r="H103">
      <v>38955</v>
    </nc>
  </rcc>
  <rcc rId="2480" sId="4">
    <nc r="I103" t="inlineStr">
      <is>
        <t>NO</t>
      </is>
    </nc>
  </rcc>
  <rcc rId="2481" sId="4">
    <nc r="J103" t="inlineStr">
      <is>
        <t>COLEGION MUSICAL BRITANICO</t>
      </is>
    </nc>
  </rcc>
  <rcc rId="2482" sId="4">
    <nc r="L103" t="inlineStr">
      <is>
        <t>COORDINADORA PEDAGOGICA</t>
      </is>
    </nc>
  </rcc>
  <rcc rId="2483" sId="4">
    <nc r="M103" t="inlineStr">
      <is>
        <t>SI</t>
      </is>
    </nc>
  </rcc>
  <rcc rId="2484" sId="4">
    <nc r="N103" t="inlineStr">
      <is>
        <t>SI</t>
      </is>
    </nc>
  </rcc>
  <rcc rId="2485" sId="4">
    <nc r="D102" t="inlineStr">
      <is>
        <t>GEORGYNA LUNA CAICEDO</t>
      </is>
    </nc>
  </rcc>
  <rcc rId="2486" sId="4">
    <nc r="D103" t="inlineStr">
      <is>
        <t>GEORGYNA LUNA CAICEDO</t>
      </is>
    </nc>
  </rcc>
  <rcc rId="2487" sId="4">
    <nc r="B104" t="inlineStr">
      <is>
        <t>COORDINADOR</t>
      </is>
    </nc>
  </rcc>
  <rcc rId="2488" sId="4">
    <nc r="C104">
      <f>(252+228)/200+(1080/300)*2</f>
    </nc>
  </rcc>
  <rcc rId="2489" sId="4">
    <nc r="D104" t="inlineStr">
      <is>
        <t>GEORGYNA LUNA CAICEDO</t>
      </is>
    </nc>
  </rcc>
  <rcc rId="2490" sId="4">
    <nc r="E104">
      <v>34678848</v>
    </nc>
  </rcc>
  <rcc rId="2491" sId="4">
    <nc r="F104" t="inlineStr">
      <is>
        <t>LICENCIADA EN EDUCACION PREESCOLAR</t>
      </is>
    </nc>
  </rcc>
  <rcc rId="2492" sId="4">
    <nc r="G104" t="inlineStr">
      <is>
        <t>UNIVERSIDAD MARIANA</t>
      </is>
    </nc>
  </rcc>
  <rcc rId="2493" sId="4" numFmtId="19">
    <nc r="H104">
      <v>38955</v>
    </nc>
  </rcc>
  <rcc rId="2494" sId="4">
    <nc r="I104" t="inlineStr">
      <is>
        <t>NO</t>
      </is>
    </nc>
  </rcc>
  <rcc rId="2495" sId="4">
    <nc r="J104" t="inlineStr">
      <is>
        <t>COLEGION MUSICAL BRITANICO</t>
      </is>
    </nc>
  </rcc>
  <rcc rId="2496" sId="4">
    <nc r="L104" t="inlineStr">
      <is>
        <t>COORDINADORA PEDAGOGICA</t>
      </is>
    </nc>
  </rcc>
  <rcc rId="2497" sId="4">
    <nc r="M104" t="inlineStr">
      <is>
        <t>SI</t>
      </is>
    </nc>
  </rcc>
  <rcc rId="2498" sId="4">
    <nc r="N104" t="inlineStr">
      <is>
        <t>SI</t>
      </is>
    </nc>
  </rcc>
  <rcc rId="2499" sId="4">
    <nc r="B105" t="inlineStr">
      <is>
        <t>COORDINADOR</t>
      </is>
    </nc>
  </rcc>
  <rcc rId="2500" sId="4">
    <nc r="C105">
      <f>(252+228)/200+(1080/300)*2</f>
    </nc>
  </rcc>
  <rcc rId="2501" sId="4">
    <nc r="D105" t="inlineStr">
      <is>
        <t>GEORGYNA LUNA CAICEDO</t>
      </is>
    </nc>
  </rcc>
  <rcc rId="2502" sId="4">
    <nc r="E105">
      <v>34678848</v>
    </nc>
  </rcc>
  <rcc rId="2503" sId="4">
    <nc r="F105" t="inlineStr">
      <is>
        <t>LICENCIADA EN EDUCACION PREESCOLAR</t>
      </is>
    </nc>
  </rcc>
  <rcc rId="2504" sId="4">
    <nc r="G105" t="inlineStr">
      <is>
        <t>UNIVERSIDAD MARIANA</t>
      </is>
    </nc>
  </rcc>
  <rcc rId="2505" sId="4" numFmtId="19">
    <nc r="H105">
      <v>38955</v>
    </nc>
  </rcc>
  <rcc rId="2506" sId="4">
    <nc r="I105" t="inlineStr">
      <is>
        <t>NO</t>
      </is>
    </nc>
  </rcc>
  <rcc rId="2507" sId="4">
    <nc r="J105" t="inlineStr">
      <is>
        <t>COLEGION MUSICAL BRITANICO</t>
      </is>
    </nc>
  </rcc>
  <rcc rId="2508" sId="4">
    <nc r="L105" t="inlineStr">
      <is>
        <t>COORDINADORA PEDAGOGICA</t>
      </is>
    </nc>
  </rcc>
  <rcc rId="2509" sId="4">
    <nc r="M105" t="inlineStr">
      <is>
        <t>SI</t>
      </is>
    </nc>
  </rcc>
  <rcc rId="2510" sId="4">
    <nc r="N105" t="inlineStr">
      <is>
        <t>SI</t>
      </is>
    </nc>
  </rcc>
  <rcc rId="2511" sId="4">
    <nc r="B106" t="inlineStr">
      <is>
        <t>COORDINADOR</t>
      </is>
    </nc>
  </rcc>
  <rcc rId="2512" sId="4">
    <nc r="C106">
      <f>(252+228)/200+(1080/300)*2</f>
    </nc>
  </rcc>
  <rcc rId="2513" sId="4">
    <nc r="D106" t="inlineStr">
      <is>
        <t>GEORGYNA LUNA CAICEDO</t>
      </is>
    </nc>
  </rcc>
  <rcc rId="2514" sId="4">
    <nc r="E106">
      <v>34678848</v>
    </nc>
  </rcc>
  <rcc rId="2515" sId="4">
    <nc r="F106" t="inlineStr">
      <is>
        <t>LICENCIADA EN EDUCACION PREESCOLAR</t>
      </is>
    </nc>
  </rcc>
  <rcc rId="2516" sId="4">
    <nc r="G106" t="inlineStr">
      <is>
        <t>UNIVERSIDAD MARIANA</t>
      </is>
    </nc>
  </rcc>
  <rcc rId="2517" sId="4" numFmtId="19">
    <nc r="H106">
      <v>38955</v>
    </nc>
  </rcc>
  <rcc rId="2518" sId="4">
    <nc r="I106" t="inlineStr">
      <is>
        <t>NO</t>
      </is>
    </nc>
  </rcc>
  <rcc rId="2519" sId="4">
    <nc r="J106" t="inlineStr">
      <is>
        <t>COLEGION MUSICAL BRITANICO</t>
      </is>
    </nc>
  </rcc>
  <rcc rId="2520" sId="4">
    <nc r="L106" t="inlineStr">
      <is>
        <t>COORDINADORA PEDAGOGICA</t>
      </is>
    </nc>
  </rcc>
  <rcc rId="2521" sId="4">
    <nc r="M106" t="inlineStr">
      <is>
        <t>SI</t>
      </is>
    </nc>
  </rcc>
  <rcc rId="2522" sId="4">
    <nc r="N106" t="inlineStr">
      <is>
        <t>SI</t>
      </is>
    </nc>
  </rcc>
  <rcc rId="2523" sId="4">
    <nc r="B107" t="inlineStr">
      <is>
        <t>COORDINADOR</t>
      </is>
    </nc>
  </rcc>
  <rcc rId="2524" sId="4">
    <nc r="C107">
      <f>(252+228)/200+(1080/300)*2</f>
    </nc>
  </rcc>
  <rcc rId="2525" sId="4">
    <nc r="D107" t="inlineStr">
      <is>
        <t>GEORGYNA LUNA CAICEDO</t>
      </is>
    </nc>
  </rcc>
  <rcc rId="2526" sId="4">
    <nc r="E107">
      <v>34678848</v>
    </nc>
  </rcc>
  <rcc rId="2527" sId="4">
    <nc r="F107" t="inlineStr">
      <is>
        <t>LICENCIADA EN EDUCACION PREESCOLAR</t>
      </is>
    </nc>
  </rcc>
  <rcc rId="2528" sId="4">
    <nc r="G107" t="inlineStr">
      <is>
        <t>UNIVERSIDAD MARIANA</t>
      </is>
    </nc>
  </rcc>
  <rcc rId="2529" sId="4" numFmtId="19">
    <nc r="H107">
      <v>38955</v>
    </nc>
  </rcc>
  <rcc rId="2530" sId="4">
    <nc r="I107" t="inlineStr">
      <is>
        <t>NO</t>
      </is>
    </nc>
  </rcc>
  <rcc rId="2531" sId="4">
    <nc r="J107" t="inlineStr">
      <is>
        <t>COLEGION MUSICAL BRITANICO</t>
      </is>
    </nc>
  </rcc>
  <rcc rId="2532" sId="4">
    <nc r="K107" t="inlineStr">
      <is>
        <t>19/08/2008  12/12/2008</t>
      </is>
    </nc>
  </rcc>
  <rcc rId="2533" sId="4">
    <nc r="L107" t="inlineStr">
      <is>
        <t>COORDINADORA PEDAGOGICA</t>
      </is>
    </nc>
  </rcc>
  <rcc rId="2534" sId="4">
    <nc r="M107" t="inlineStr">
      <is>
        <t>SI</t>
      </is>
    </nc>
  </rcc>
  <rcc rId="2535" sId="4">
    <nc r="N107" t="inlineStr">
      <is>
        <t>SI</t>
      </is>
    </nc>
  </rcc>
  <rcc rId="2536" sId="4">
    <nc r="B108" t="inlineStr">
      <is>
        <t>COORDINADOR</t>
      </is>
    </nc>
  </rcc>
  <rcc rId="2537" sId="4">
    <nc r="C108">
      <f>(252+228)/200+(1080/300)*2</f>
    </nc>
  </rcc>
  <rcc rId="2538" sId="4">
    <nc r="D108" t="inlineStr">
      <is>
        <t>GEORGYNA LUNA CAICEDO</t>
      </is>
    </nc>
  </rcc>
  <rcc rId="2539" sId="4">
    <nc r="E108">
      <v>34678848</v>
    </nc>
  </rcc>
  <rcc rId="2540" sId="4">
    <nc r="F108" t="inlineStr">
      <is>
        <t>LICENCIADA EN EDUCACION PREESCOLAR</t>
      </is>
    </nc>
  </rcc>
  <rcc rId="2541" sId="4">
    <nc r="G108" t="inlineStr">
      <is>
        <t>UNIVERSIDAD MARIANA</t>
      </is>
    </nc>
  </rcc>
  <rcc rId="2542" sId="4" numFmtId="19">
    <nc r="H108">
      <v>38955</v>
    </nc>
  </rcc>
  <rcc rId="2543" sId="4">
    <nc r="I108" t="inlineStr">
      <is>
        <t>NO</t>
      </is>
    </nc>
  </rcc>
  <rcc rId="2544" sId="4">
    <nc r="J108" t="inlineStr">
      <is>
        <t>COLEGION MUSICAL BRITANICO</t>
      </is>
    </nc>
  </rcc>
  <rcc rId="2545" sId="4">
    <nc r="K108" t="inlineStr">
      <is>
        <t>19/08/2008  12/12/2008</t>
      </is>
    </nc>
  </rcc>
  <rcc rId="2546" sId="4">
    <nc r="L108" t="inlineStr">
      <is>
        <t>COORDINADORA PEDAGOGICA</t>
      </is>
    </nc>
  </rcc>
  <rcc rId="2547" sId="4">
    <nc r="M108" t="inlineStr">
      <is>
        <t>SI</t>
      </is>
    </nc>
  </rcc>
  <rcc rId="2548" sId="4">
    <nc r="N108" t="inlineStr">
      <is>
        <t>SI</t>
      </is>
    </nc>
  </rcc>
  <rcc rId="2549" sId="4">
    <nc r="K103" t="inlineStr">
      <is>
        <t>16/02/2009  28/08/2009</t>
      </is>
    </nc>
  </rcc>
  <rcc rId="2550" sId="4">
    <nc r="K104" t="inlineStr">
      <is>
        <t>10/01/2012  01/03/2012</t>
      </is>
    </nc>
  </rcc>
  <rcc rId="2551" sId="4">
    <nc r="K105" t="inlineStr">
      <is>
        <t>15/05/2012  30/09/2012</t>
      </is>
    </nc>
  </rcc>
  <rcc rId="2552" sId="4">
    <nc r="K106" t="inlineStr">
      <is>
        <t>21/11/2012  15/12/2012</t>
      </is>
    </nc>
  </rcc>
  <rrc rId="2553" sId="4" ref="A108:XFD108" action="delete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fmt sheetId="4" xfDxf="1" sqref="A108:XFD108" start="0" length="0">
      <dxf>
        <alignment vertical="center" readingOrder="0"/>
      </dxf>
    </rfmt>
    <rcc rId="0" sId="4" dxf="1">
      <nc r="B108" t="inlineStr">
        <is>
          <t>COORDINADOR</t>
        </is>
      </nc>
      <ndxf>
        <alignment vertical="top" wrapText="1" readingOrder="0"/>
        <border outline="0">
          <left style="thin">
            <color indexed="64"/>
          </left>
          <right style="thin">
            <color indexed="64"/>
          </right>
          <top style="thin">
            <color indexed="64"/>
          </top>
          <bottom style="thin">
            <color indexed="64"/>
          </bottom>
        </border>
      </ndxf>
    </rcc>
    <rcc rId="0" sId="4" dxf="1">
      <nc r="C108">
        <f>(252+228)/200+(1080/300)*2</f>
      </nc>
      <ndxf>
        <alignment vertical="top" wrapText="1" readingOrder="0"/>
        <border outline="0">
          <left style="thin">
            <color indexed="64"/>
          </left>
          <right style="thin">
            <color indexed="64"/>
          </right>
          <top style="thin">
            <color indexed="64"/>
          </top>
          <bottom style="thin">
            <color indexed="64"/>
          </bottom>
        </border>
      </ndxf>
    </rcc>
    <rcc rId="0" sId="4" dxf="1">
      <nc r="D108" t="inlineStr">
        <is>
          <t>GEORGYNA LUNA CAICEDO</t>
        </is>
      </nc>
      <ndxf>
        <alignment vertical="top" readingOrder="0"/>
        <border outline="0">
          <left style="thin">
            <color indexed="64"/>
          </left>
          <right style="thin">
            <color indexed="64"/>
          </right>
          <top style="thin">
            <color indexed="64"/>
          </top>
          <bottom style="thin">
            <color indexed="64"/>
          </bottom>
        </border>
      </ndxf>
    </rcc>
    <rcc rId="0" sId="4" dxf="1">
      <nc r="E108">
        <v>34678848</v>
      </nc>
      <ndxf>
        <alignment vertical="top" readingOrder="0"/>
        <border outline="0">
          <left style="thin">
            <color indexed="64"/>
          </left>
          <right style="thin">
            <color indexed="64"/>
          </right>
          <top style="thin">
            <color indexed="64"/>
          </top>
          <bottom style="thin">
            <color indexed="64"/>
          </bottom>
        </border>
      </ndxf>
    </rcc>
    <rcc rId="0" sId="4" dxf="1">
      <nc r="F108" t="inlineStr">
        <is>
          <t>LICENCIADA EN EDUCACION PREESCOLAR</t>
        </is>
      </nc>
      <ndxf>
        <alignment vertical="top" readingOrder="0"/>
        <border outline="0">
          <left style="thin">
            <color indexed="64"/>
          </left>
          <right style="thin">
            <color indexed="64"/>
          </right>
          <top style="thin">
            <color indexed="64"/>
          </top>
          <bottom style="thin">
            <color indexed="64"/>
          </bottom>
        </border>
      </ndxf>
    </rcc>
    <rcc rId="0" sId="4" dxf="1">
      <nc r="G108" t="inlineStr">
        <is>
          <t>UNIVERSIDAD MARIANA</t>
        </is>
      </nc>
      <ndxf>
        <alignment vertical="top" readingOrder="0"/>
        <border outline="0">
          <left style="thin">
            <color indexed="64"/>
          </left>
          <right style="thin">
            <color indexed="64"/>
          </right>
          <top style="thin">
            <color indexed="64"/>
          </top>
          <bottom style="thin">
            <color indexed="64"/>
          </bottom>
        </border>
      </ndxf>
    </rcc>
    <rcc rId="0" sId="4" dxf="1" numFmtId="19">
      <nc r="H108">
        <v>38955</v>
      </nc>
      <ndxf>
        <numFmt numFmtId="19" formatCode="dd/mm/yyyy"/>
        <alignment vertical="top" readingOrder="0"/>
        <border outline="0">
          <left style="thin">
            <color indexed="64"/>
          </left>
          <right style="thin">
            <color indexed="64"/>
          </right>
          <top style="thin">
            <color indexed="64"/>
          </top>
          <bottom style="thin">
            <color indexed="64"/>
          </bottom>
        </border>
      </ndxf>
    </rcc>
    <rcc rId="0" sId="4" dxf="1">
      <nc r="I108" t="inlineStr">
        <is>
          <t>NO</t>
        </is>
      </nc>
      <ndxf>
        <alignment vertical="bottom" readingOrder="0"/>
        <border outline="0">
          <left style="thin">
            <color indexed="64"/>
          </left>
          <right style="thin">
            <color indexed="64"/>
          </right>
          <top style="thin">
            <color indexed="64"/>
          </top>
          <bottom style="thin">
            <color indexed="64"/>
          </bottom>
        </border>
      </ndxf>
    </rcc>
    <rcc rId="0" sId="4" dxf="1">
      <nc r="J108" t="inlineStr">
        <is>
          <t>COLEGION MUSICAL BRITANICO</t>
        </is>
      </nc>
      <ndxf>
        <alignment vertical="bottom" readingOrder="0"/>
        <border outline="0">
          <left style="thin">
            <color indexed="64"/>
          </left>
          <right style="thin">
            <color indexed="64"/>
          </right>
          <top style="thin">
            <color indexed="64"/>
          </top>
          <bottom style="thin">
            <color indexed="64"/>
          </bottom>
        </border>
      </ndxf>
    </rcc>
    <rcc rId="0" sId="4" dxf="1">
      <nc r="K108" t="inlineStr">
        <is>
          <t>19/08/2008  12/12/2008</t>
        </is>
      </nc>
      <ndxf>
        <alignment vertical="top" readingOrder="0"/>
        <border outline="0">
          <left style="thin">
            <color indexed="64"/>
          </left>
          <right style="thin">
            <color indexed="64"/>
          </right>
          <top style="thin">
            <color indexed="64"/>
          </top>
          <bottom style="thin">
            <color indexed="64"/>
          </bottom>
        </border>
      </ndxf>
    </rcc>
    <rcc rId="0" sId="4" dxf="1">
      <nc r="L108" t="inlineStr">
        <is>
          <t>COORDINADORA PEDAGOGICA</t>
        </is>
      </nc>
      <ndxf>
        <alignment vertical="top" readingOrder="0"/>
        <border outline="0">
          <left style="thin">
            <color indexed="64"/>
          </left>
          <right style="thin">
            <color indexed="64"/>
          </right>
          <top style="thin">
            <color indexed="64"/>
          </top>
          <bottom style="thin">
            <color indexed="64"/>
          </bottom>
        </border>
      </ndxf>
    </rcc>
    <rcc rId="0" sId="4" dxf="1">
      <nc r="M108" t="inlineStr">
        <is>
          <t>SI</t>
        </is>
      </nc>
      <ndxf>
        <border outline="0">
          <left style="thin">
            <color indexed="64"/>
          </left>
          <right style="thin">
            <color indexed="64"/>
          </right>
          <top style="thin">
            <color indexed="64"/>
          </top>
          <bottom style="thin">
            <color indexed="64"/>
          </bottom>
        </border>
      </ndxf>
    </rcc>
    <rcc rId="0" sId="4" dxf="1">
      <nc r="N108" t="inlineStr">
        <is>
          <t>SI</t>
        </is>
      </nc>
      <ndxf>
        <border outline="0">
          <left style="thin">
            <color indexed="64"/>
          </left>
          <right style="thin">
            <color indexed="64"/>
          </right>
          <top style="thin">
            <color indexed="64"/>
          </top>
          <bottom style="thin">
            <color indexed="64"/>
          </bottom>
        </border>
      </ndxf>
    </rcc>
    <rfmt sheetId="4" sqref="O108" start="0" length="0">
      <dxf>
        <border outline="0">
          <left style="thin">
            <color indexed="64"/>
          </left>
          <right style="thin">
            <color indexed="64"/>
          </right>
          <top style="thin">
            <color indexed="64"/>
          </top>
          <bottom style="thin">
            <color indexed="64"/>
          </bottom>
        </border>
      </dxf>
    </rfmt>
    <rfmt sheetId="4" sqref="P108" start="0" length="0">
      <dxf>
        <alignment horizontal="center" readingOrder="0"/>
        <border outline="0">
          <left style="thin">
            <color indexed="64"/>
          </left>
          <right style="thin">
            <color indexed="64"/>
          </right>
          <top style="thin">
            <color indexed="64"/>
          </top>
          <bottom style="thin">
            <color indexed="64"/>
          </bottom>
        </border>
      </dxf>
    </rfmt>
    <rfmt sheetId="4" sqref="Q108" start="0" length="0">
      <dxf>
        <alignment horizontal="center" readingOrder="0"/>
      </dxf>
    </rfmt>
  </rrc>
  <rrc rId="2554" sId="4" ref="A108:XFD108"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555" sId="4">
    <nc r="B108" t="inlineStr">
      <is>
        <t>COORDINADOR</t>
      </is>
    </nc>
  </rcc>
  <rcc rId="2556" sId="4">
    <nc r="C108">
      <f>(252+228)/200+(1080/300)*2</f>
    </nc>
  </rcc>
  <rcc rId="2557" sId="4">
    <nc r="D108" t="inlineStr">
      <is>
        <t>SONIA GOMEZ PORTOCARREÑO</t>
      </is>
    </nc>
  </rcc>
  <rcc rId="2558" sId="4">
    <nc r="E108">
      <v>27258712</v>
    </nc>
  </rcc>
  <rcc rId="2559" sId="4">
    <nc r="F108" t="inlineStr">
      <is>
        <t>LICENCIADO EN EDNOEDUCACION</t>
      </is>
    </nc>
  </rcc>
  <rcc rId="2560" sId="4">
    <nc r="G108" t="inlineStr">
      <is>
        <t>UNIVERSIDAD MARIANA</t>
      </is>
    </nc>
  </rcc>
  <rcc rId="2561" sId="4" numFmtId="19">
    <nc r="H108">
      <v>41145</v>
    </nc>
  </rcc>
  <rcc rId="2562" sId="4">
    <nc r="I108" t="inlineStr">
      <is>
        <t>NO</t>
      </is>
    </nc>
  </rcc>
  <rcc rId="2563" sId="4">
    <nc r="J108" t="inlineStr">
      <is>
        <t>COLEGION MUSICAL BRITANICO</t>
      </is>
    </nc>
  </rcc>
  <rcc rId="2564" sId="4">
    <nc r="K108" t="inlineStr">
      <is>
        <t>19/08/2008  12/12/2008</t>
      </is>
    </nc>
  </rcc>
  <rcc rId="2565" sId="4">
    <nc r="L108" t="inlineStr">
      <is>
        <t>COORDINADORA PEDAGOGICA</t>
      </is>
    </nc>
  </rcc>
  <rcc rId="2566" sId="4">
    <nc r="M108" t="inlineStr">
      <is>
        <t>SI</t>
      </is>
    </nc>
  </rcc>
  <rcc rId="2567" sId="4">
    <nc r="N108" t="inlineStr">
      <is>
        <t>SI</t>
      </is>
    </nc>
  </rcc>
  <rrc rId="2568" sId="4" ref="A109:XFD109"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569" sId="4">
    <nc r="B109" t="inlineStr">
      <is>
        <t>COORDINADOR</t>
      </is>
    </nc>
  </rcc>
  <rcc rId="2570" sId="4">
    <nc r="C109">
      <f>(252+228)/200+(1080/300)*2</f>
    </nc>
  </rcc>
  <rcc rId="2571" sId="4">
    <nc r="D109" t="inlineStr">
      <is>
        <t>SONIA GOMEZ PORTOCARREÑO</t>
      </is>
    </nc>
  </rcc>
  <rcc rId="2572" sId="4">
    <nc r="E109">
      <v>27258712</v>
    </nc>
  </rcc>
  <rcc rId="2573" sId="4">
    <nc r="F109" t="inlineStr">
      <is>
        <t>LICENCIADO EN EDNOEDUCACION</t>
      </is>
    </nc>
  </rcc>
  <rcc rId="2574" sId="4">
    <nc r="G109" t="inlineStr">
      <is>
        <t>UNIVERSIDAD MARIANA</t>
      </is>
    </nc>
  </rcc>
  <rcc rId="2575" sId="4" numFmtId="19">
    <nc r="H109">
      <v>41145</v>
    </nc>
  </rcc>
  <rcc rId="2576" sId="4">
    <nc r="I109" t="inlineStr">
      <is>
        <t>NO</t>
      </is>
    </nc>
  </rcc>
  <rcc rId="2577" sId="4">
    <nc r="J109" t="inlineStr">
      <is>
        <t>COLEGION MUSICAL BRITANICO</t>
      </is>
    </nc>
  </rcc>
  <rcc rId="2578" sId="4">
    <nc r="L109" t="inlineStr">
      <is>
        <t>COORDINADORA PEDAGOGICA</t>
      </is>
    </nc>
  </rcc>
  <rcc rId="2579" sId="4">
    <nc r="M109" t="inlineStr">
      <is>
        <t>SI</t>
      </is>
    </nc>
  </rcc>
  <rcc rId="2580" sId="4">
    <nc r="N109" t="inlineStr">
      <is>
        <t>SI</t>
      </is>
    </nc>
  </rcc>
  <rrc rId="2581" sId="4" ref="A109:XFD109"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582" sId="4" ref="A109:XFD109"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583" sId="4" ref="A109:XFD109"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584" sId="4">
    <nc r="B109" t="inlineStr">
      <is>
        <t>COORDINADOR</t>
      </is>
    </nc>
  </rcc>
  <rcc rId="2585" sId="4">
    <nc r="C109">
      <f>(252+228)/200+(1080/300)*2</f>
    </nc>
  </rcc>
  <rcc rId="2586" sId="4">
    <nc r="D109" t="inlineStr">
      <is>
        <t>SONIA GOMEZ PORTOCARREÑO</t>
      </is>
    </nc>
  </rcc>
  <rcc rId="2587" sId="4">
    <nc r="E109">
      <v>27258712</v>
    </nc>
  </rcc>
  <rcc rId="2588" sId="4">
    <nc r="F109" t="inlineStr">
      <is>
        <t>LICENCIADO EN EDNOEDUCACION</t>
      </is>
    </nc>
  </rcc>
  <rcc rId="2589" sId="4">
    <nc r="G109" t="inlineStr">
      <is>
        <t>UNIVERSIDAD MARIANA</t>
      </is>
    </nc>
  </rcc>
  <rcc rId="2590" sId="4" numFmtId="19">
    <nc r="H109">
      <v>41145</v>
    </nc>
  </rcc>
  <rcc rId="2591" sId="4">
    <nc r="I109" t="inlineStr">
      <is>
        <t>NO</t>
      </is>
    </nc>
  </rcc>
  <rcc rId="2592" sId="4">
    <nc r="J109" t="inlineStr">
      <is>
        <t>COLEGION MUSICAL BRITANICO</t>
      </is>
    </nc>
  </rcc>
  <rcc rId="2593" sId="4">
    <nc r="L109" t="inlineStr">
      <is>
        <t>COORDINADORA PEDAGOGICA</t>
      </is>
    </nc>
  </rcc>
  <rcc rId="2594" sId="4">
    <nc r="M109" t="inlineStr">
      <is>
        <t>SI</t>
      </is>
    </nc>
  </rcc>
  <rcc rId="2595" sId="4">
    <nc r="N109" t="inlineStr">
      <is>
        <t>SI</t>
      </is>
    </nc>
  </rcc>
  <rcc rId="2596" sId="4">
    <nc r="B110" t="inlineStr">
      <is>
        <t>COORDINADOR</t>
      </is>
    </nc>
  </rcc>
  <rcc rId="2597" sId="4">
    <nc r="C110">
      <f>(252+228)/200+(1080/300)*2</f>
    </nc>
  </rcc>
  <rcc rId="2598" sId="4">
    <nc r="D110" t="inlineStr">
      <is>
        <t>SONIA GOMEZ PORTOCARREÑO</t>
      </is>
    </nc>
  </rcc>
  <rcc rId="2599" sId="4">
    <nc r="E110">
      <v>27258712</v>
    </nc>
  </rcc>
  <rcc rId="2600" sId="4">
    <nc r="F110" t="inlineStr">
      <is>
        <t>LICENCIADO EN EDNOEDUCACION</t>
      </is>
    </nc>
  </rcc>
  <rcc rId="2601" sId="4">
    <nc r="G110" t="inlineStr">
      <is>
        <t>UNIVERSIDAD MARIANA</t>
      </is>
    </nc>
  </rcc>
  <rcc rId="2602" sId="4" numFmtId="19">
    <nc r="H110">
      <v>41145</v>
    </nc>
  </rcc>
  <rcc rId="2603" sId="4">
    <nc r="I110" t="inlineStr">
      <is>
        <t>NO</t>
      </is>
    </nc>
  </rcc>
  <rcc rId="2604" sId="4">
    <nc r="J110" t="inlineStr">
      <is>
        <t>COLEGION MUSICAL BRITANICO</t>
      </is>
    </nc>
  </rcc>
  <rcc rId="2605" sId="4">
    <nc r="L110" t="inlineStr">
      <is>
        <t>COORDINADORA PEDAGOGICA</t>
      </is>
    </nc>
  </rcc>
  <rcc rId="2606" sId="4">
    <nc r="M110" t="inlineStr">
      <is>
        <t>SI</t>
      </is>
    </nc>
  </rcc>
  <rcc rId="2607" sId="4">
    <nc r="N110" t="inlineStr">
      <is>
        <t>SI</t>
      </is>
    </nc>
  </rcc>
  <rcc rId="2608" sId="4">
    <nc r="B111" t="inlineStr">
      <is>
        <t>COORDINADOR</t>
      </is>
    </nc>
  </rcc>
  <rcc rId="2609" sId="4">
    <nc r="C111">
      <f>(252+228)/200+(1080/300)*2</f>
    </nc>
  </rcc>
  <rcc rId="2610" sId="4">
    <nc r="D111" t="inlineStr">
      <is>
        <t>SONIA GOMEZ PORTOCARREÑO</t>
      </is>
    </nc>
  </rcc>
  <rcc rId="2611" sId="4">
    <nc r="E111">
      <v>27258712</v>
    </nc>
  </rcc>
  <rcc rId="2612" sId="4">
    <nc r="F111" t="inlineStr">
      <is>
        <t>LICENCIADO EN EDNOEDUCACION</t>
      </is>
    </nc>
  </rcc>
  <rcc rId="2613" sId="4">
    <nc r="G111" t="inlineStr">
      <is>
        <t>UNIVERSIDAD MARIANA</t>
      </is>
    </nc>
  </rcc>
  <rcc rId="2614" sId="4" numFmtId="19">
    <nc r="H111">
      <v>41145</v>
    </nc>
  </rcc>
  <rcc rId="2615" sId="4">
    <nc r="I111" t="inlineStr">
      <is>
        <t>NO</t>
      </is>
    </nc>
  </rcc>
  <rcc rId="2616" sId="4">
    <nc r="J111" t="inlineStr">
      <is>
        <t>COLEGION MUSICAL BRITANICO</t>
      </is>
    </nc>
  </rcc>
  <rcc rId="2617" sId="4">
    <nc r="L111" t="inlineStr">
      <is>
        <t>COORDINADORA PEDAGOGICA</t>
      </is>
    </nc>
  </rcc>
  <rcc rId="2618" sId="4">
    <nc r="M111" t="inlineStr">
      <is>
        <t>SI</t>
      </is>
    </nc>
  </rcc>
  <rcc rId="2619" sId="4">
    <nc r="N111" t="inlineStr">
      <is>
        <t>SI</t>
      </is>
    </nc>
  </rcc>
  <rrc rId="2620" sId="4" ref="A107:XFD107" action="delete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fmt sheetId="4" xfDxf="1" sqref="A107:XFD107" start="0" length="0">
      <dxf>
        <alignment vertical="center" readingOrder="0"/>
      </dxf>
    </rfmt>
    <rcc rId="0" sId="4" dxf="1">
      <nc r="B107" t="inlineStr">
        <is>
          <t>COORDINADOR</t>
        </is>
      </nc>
      <ndxf>
        <alignment vertical="top" wrapText="1" readingOrder="0"/>
        <border outline="0">
          <left style="thin">
            <color indexed="64"/>
          </left>
          <right style="thin">
            <color indexed="64"/>
          </right>
          <top style="thin">
            <color indexed="64"/>
          </top>
          <bottom style="thin">
            <color indexed="64"/>
          </bottom>
        </border>
      </ndxf>
    </rcc>
    <rcc rId="0" sId="4" dxf="1">
      <nc r="C107">
        <f>(252+228)/200+(1080/300)*2</f>
      </nc>
      <ndxf>
        <alignment vertical="top" wrapText="1" readingOrder="0"/>
        <border outline="0">
          <left style="thin">
            <color indexed="64"/>
          </left>
          <right style="thin">
            <color indexed="64"/>
          </right>
          <top style="thin">
            <color indexed="64"/>
          </top>
          <bottom style="thin">
            <color indexed="64"/>
          </bottom>
        </border>
      </ndxf>
    </rcc>
    <rcc rId="0" sId="4" dxf="1">
      <nc r="D107" t="inlineStr">
        <is>
          <t>GEORGYNA LUNA CAICEDO</t>
        </is>
      </nc>
      <ndxf>
        <alignment vertical="top" readingOrder="0"/>
        <border outline="0">
          <left style="thin">
            <color indexed="64"/>
          </left>
          <right style="thin">
            <color indexed="64"/>
          </right>
          <top style="thin">
            <color indexed="64"/>
          </top>
          <bottom style="thin">
            <color indexed="64"/>
          </bottom>
        </border>
      </ndxf>
    </rcc>
    <rcc rId="0" sId="4" dxf="1">
      <nc r="E107">
        <v>34678848</v>
      </nc>
      <ndxf>
        <alignment vertical="top" readingOrder="0"/>
        <border outline="0">
          <left style="thin">
            <color indexed="64"/>
          </left>
          <right style="thin">
            <color indexed="64"/>
          </right>
          <top style="thin">
            <color indexed="64"/>
          </top>
          <bottom style="thin">
            <color indexed="64"/>
          </bottom>
        </border>
      </ndxf>
    </rcc>
    <rcc rId="0" sId="4" dxf="1">
      <nc r="F107" t="inlineStr">
        <is>
          <t>LICENCIADA EN EDUCACION PREESCOLAR</t>
        </is>
      </nc>
      <ndxf>
        <alignment vertical="top" readingOrder="0"/>
        <border outline="0">
          <left style="thin">
            <color indexed="64"/>
          </left>
          <right style="thin">
            <color indexed="64"/>
          </right>
          <top style="thin">
            <color indexed="64"/>
          </top>
          <bottom style="thin">
            <color indexed="64"/>
          </bottom>
        </border>
      </ndxf>
    </rcc>
    <rcc rId="0" sId="4" dxf="1">
      <nc r="G107" t="inlineStr">
        <is>
          <t>UNIVERSIDAD MARIANA</t>
        </is>
      </nc>
      <ndxf>
        <alignment vertical="top" readingOrder="0"/>
        <border outline="0">
          <left style="thin">
            <color indexed="64"/>
          </left>
          <right style="thin">
            <color indexed="64"/>
          </right>
          <top style="thin">
            <color indexed="64"/>
          </top>
          <bottom style="thin">
            <color indexed="64"/>
          </bottom>
        </border>
      </ndxf>
    </rcc>
    <rcc rId="0" sId="4" dxf="1" numFmtId="19">
      <nc r="H107">
        <v>38955</v>
      </nc>
      <ndxf>
        <numFmt numFmtId="19" formatCode="dd/mm/yyyy"/>
        <alignment vertical="top" readingOrder="0"/>
        <border outline="0">
          <left style="thin">
            <color indexed="64"/>
          </left>
          <right style="thin">
            <color indexed="64"/>
          </right>
          <top style="thin">
            <color indexed="64"/>
          </top>
          <bottom style="thin">
            <color indexed="64"/>
          </bottom>
        </border>
      </ndxf>
    </rcc>
    <rcc rId="0" sId="4" dxf="1">
      <nc r="I107" t="inlineStr">
        <is>
          <t>NO</t>
        </is>
      </nc>
      <ndxf>
        <alignment vertical="bottom" readingOrder="0"/>
        <border outline="0">
          <left style="thin">
            <color indexed="64"/>
          </left>
          <right style="thin">
            <color indexed="64"/>
          </right>
          <top style="thin">
            <color indexed="64"/>
          </top>
          <bottom style="thin">
            <color indexed="64"/>
          </bottom>
        </border>
      </ndxf>
    </rcc>
    <rcc rId="0" sId="4" dxf="1">
      <nc r="J107" t="inlineStr">
        <is>
          <t>COLEGION MUSICAL BRITANICO</t>
        </is>
      </nc>
      <ndxf>
        <alignment vertical="bottom" readingOrder="0"/>
        <border outline="0">
          <left style="thin">
            <color indexed="64"/>
          </left>
          <right style="thin">
            <color indexed="64"/>
          </right>
          <top style="thin">
            <color indexed="64"/>
          </top>
          <bottom style="thin">
            <color indexed="64"/>
          </bottom>
        </border>
      </ndxf>
    </rcc>
    <rcc rId="0" sId="4" dxf="1">
      <nc r="K107" t="inlineStr">
        <is>
          <t>19/08/2008  12/12/2008</t>
        </is>
      </nc>
      <ndxf>
        <alignment vertical="top" readingOrder="0"/>
        <border outline="0">
          <left style="thin">
            <color indexed="64"/>
          </left>
          <right style="thin">
            <color indexed="64"/>
          </right>
          <top style="thin">
            <color indexed="64"/>
          </top>
          <bottom style="thin">
            <color indexed="64"/>
          </bottom>
        </border>
      </ndxf>
    </rcc>
    <rcc rId="0" sId="4" dxf="1">
      <nc r="L107" t="inlineStr">
        <is>
          <t>COORDINADORA PEDAGOGICA</t>
        </is>
      </nc>
      <ndxf>
        <alignment vertical="top" readingOrder="0"/>
        <border outline="0">
          <left style="thin">
            <color indexed="64"/>
          </left>
          <right style="thin">
            <color indexed="64"/>
          </right>
          <top style="thin">
            <color indexed="64"/>
          </top>
          <bottom style="thin">
            <color indexed="64"/>
          </bottom>
        </border>
      </ndxf>
    </rcc>
    <rcc rId="0" sId="4" dxf="1">
      <nc r="M107" t="inlineStr">
        <is>
          <t>SI</t>
        </is>
      </nc>
      <ndxf>
        <border outline="0">
          <left style="thin">
            <color indexed="64"/>
          </left>
          <right style="thin">
            <color indexed="64"/>
          </right>
          <top style="thin">
            <color indexed="64"/>
          </top>
          <bottom style="thin">
            <color indexed="64"/>
          </bottom>
        </border>
      </ndxf>
    </rcc>
    <rcc rId="0" sId="4" dxf="1">
      <nc r="N107" t="inlineStr">
        <is>
          <t>SI</t>
        </is>
      </nc>
      <ndxf>
        <border outline="0">
          <left style="thin">
            <color indexed="64"/>
          </left>
          <right style="thin">
            <color indexed="64"/>
          </right>
          <top style="thin">
            <color indexed="64"/>
          </top>
          <bottom style="thin">
            <color indexed="64"/>
          </bottom>
        </border>
      </ndxf>
    </rcc>
    <rfmt sheetId="4" sqref="O107" start="0" length="0">
      <dxf>
        <border outline="0">
          <left style="thin">
            <color indexed="64"/>
          </left>
          <right style="thin">
            <color indexed="64"/>
          </right>
          <top style="thin">
            <color indexed="64"/>
          </top>
          <bottom style="thin">
            <color indexed="64"/>
          </bottom>
        </border>
      </dxf>
    </rfmt>
    <rfmt sheetId="4" sqref="P107" start="0" length="0">
      <dxf>
        <alignment horizontal="center" readingOrder="0"/>
        <border outline="0">
          <left style="thin">
            <color indexed="64"/>
          </left>
          <right style="thin">
            <color indexed="64"/>
          </right>
          <top style="thin">
            <color indexed="64"/>
          </top>
          <bottom style="thin">
            <color indexed="64"/>
          </bottom>
        </border>
      </dxf>
    </rfmt>
    <rfmt sheetId="4" sqref="Q107" start="0" length="0">
      <dxf>
        <alignment horizontal="center" readingOrder="0"/>
      </dxf>
    </rfmt>
  </rrc>
  <rcc rId="2621" sId="4">
    <nc r="K108" t="inlineStr">
      <is>
        <t>16/02/2009  28/08/2001</t>
      </is>
    </nc>
  </rcc>
  <rcc rId="2622" sId="4">
    <nc r="K109" t="inlineStr">
      <is>
        <t>10/01/2012  01/03/2012</t>
      </is>
    </nc>
  </rcc>
  <rcc rId="2623" sId="4">
    <nc r="K110" t="inlineStr">
      <is>
        <t>15/05/2012  30/09/2012</t>
      </is>
    </nc>
  </rcc>
  <rcc rId="2624" sId="4">
    <nc r="K111" t="inlineStr">
      <is>
        <t>21/11/2012 15/12/20012</t>
      </is>
    </nc>
  </rcc>
  <rcc rId="2625" sId="4">
    <nc r="B117" t="inlineStr">
      <is>
        <t>PROFESIONAL DE APOYO PSICOSOCIAL</t>
      </is>
    </nc>
  </rcc>
  <rcc rId="2626" sId="4">
    <nc r="D117" t="inlineStr">
      <is>
        <t>INGRID MARGARETH ROBI SANTACRUZ</t>
      </is>
    </nc>
  </rcc>
  <rcc rId="2627" sId="4">
    <nc r="E117">
      <v>36954238</v>
    </nc>
  </rcc>
  <rcc rId="2628" sId="4">
    <nc r="F117" t="inlineStr">
      <is>
        <t xml:space="preserve">PSICOLOGA </t>
      </is>
    </nc>
  </rcc>
  <rcc rId="2629" sId="4">
    <nc r="G117" t="inlineStr">
      <is>
        <t>UNIVERSIDAD NARIÑO</t>
      </is>
    </nc>
  </rcc>
  <rcc rId="2630" sId="4" numFmtId="19">
    <nc r="H117">
      <v>41083</v>
    </nc>
  </rcc>
  <rcc rId="2631" sId="4">
    <nc r="I117" t="inlineStr">
      <is>
        <t>SI</t>
      </is>
    </nc>
  </rcc>
  <rcc rId="2632" sId="4">
    <nc r="K117" t="inlineStr">
      <is>
        <t>01/03/2011  15/12/2011</t>
      </is>
    </nc>
  </rcc>
  <rcc rId="2633" sId="4">
    <nc r="L117" t="inlineStr">
      <is>
        <t>PROFESIONAL DE APOYO PSICOSOCIAL</t>
      </is>
    </nc>
  </rcc>
  <rrc rId="2634" sId="4" ref="A118:XFD118"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635" sId="4">
    <nc r="B118" t="inlineStr">
      <is>
        <t>PROFESIONAL DE APOYO PSICOSOCIAL</t>
      </is>
    </nc>
  </rcc>
  <rcc rId="2636" sId="4">
    <nc r="C118">
      <f>(252+228)/200+(1080/300)*2</f>
    </nc>
  </rcc>
  <rcc rId="2637" sId="4">
    <nc r="D118" t="inlineStr">
      <is>
        <t>INGRID MARGARETH ROBI SANTACRUZ</t>
      </is>
    </nc>
  </rcc>
  <rcc rId="2638" sId="4">
    <nc r="E118">
      <v>36954238</v>
    </nc>
  </rcc>
  <rcc rId="2639" sId="4">
    <nc r="F118" t="inlineStr">
      <is>
        <t xml:space="preserve">PSICOLOGA </t>
      </is>
    </nc>
  </rcc>
  <rcc rId="2640" sId="4">
    <nc r="G118" t="inlineStr">
      <is>
        <t>UNIVERSIDAD NARIÑO</t>
      </is>
    </nc>
  </rcc>
  <rcc rId="2641" sId="4" numFmtId="19">
    <nc r="H118">
      <v>41083</v>
    </nc>
  </rcc>
  <rcc rId="2642" sId="4">
    <nc r="I118" t="inlineStr">
      <is>
        <t>SI</t>
      </is>
    </nc>
  </rcc>
  <rcc rId="2643" sId="4">
    <nc r="J118" t="inlineStr">
      <is>
        <t>COLEGION MUSICAL BRITANICO</t>
      </is>
    </nc>
  </rcc>
  <rcc rId="2644" sId="4">
    <nc r="L118" t="inlineStr">
      <is>
        <t>PROFESIONAL DE APOYO PSICOSOCIAL</t>
      </is>
    </nc>
  </rcc>
  <rcc rId="2645" sId="4">
    <nc r="M118" t="inlineStr">
      <is>
        <t>SI</t>
      </is>
    </nc>
  </rcc>
  <rcc rId="2646" sId="4">
    <nc r="N118" t="inlineStr">
      <is>
        <t>SI</t>
      </is>
    </nc>
  </rcc>
  <rcc rId="2647" sId="4">
    <nc r="K118" t="inlineStr">
      <is>
        <t>27/03/2012  03/12/2012</t>
      </is>
    </nc>
  </rcc>
  <rcc rId="2648" sId="4">
    <nc r="D119" t="inlineStr">
      <is>
        <t>EDITH ISABEL MENESES PARRA</t>
      </is>
    </nc>
  </rcc>
  <rcc rId="2649" sId="4">
    <nc r="E119">
      <v>1085262160</v>
    </nc>
  </rcc>
  <rcc rId="2650" sId="4">
    <nc r="F119" t="inlineStr">
      <is>
        <t>PSICOLOGA</t>
      </is>
    </nc>
  </rcc>
  <rcc rId="2651" sId="4">
    <nc r="G119" t="inlineStr">
      <is>
        <t>UNIVERSIDAD DE NARIÑO</t>
      </is>
    </nc>
  </rcc>
  <rcc rId="2652" sId="4" numFmtId="19">
    <nc r="H119">
      <v>41265</v>
    </nc>
  </rcc>
  <rcc rId="2653" sId="4">
    <nc r="I119" t="inlineStr">
      <is>
        <t>NO</t>
      </is>
    </nc>
  </rcc>
  <rcc rId="2654" sId="4">
    <nc r="K119" t="inlineStr">
      <is>
        <t>01/03/2011  15/12/2012</t>
      </is>
    </nc>
  </rcc>
  <rcc rId="2655" sId="4">
    <nc r="P119" t="inlineStr">
      <is>
        <t>NO APORTA TARJETA PROFESIONAL</t>
      </is>
    </nc>
  </rcc>
  <rcc rId="2656" sId="4">
    <nc r="B120" t="inlineStr">
      <is>
        <t>PROFESIONAL DE APOYO PSICOSOCIAL</t>
      </is>
    </nc>
  </rcc>
  <rcc rId="2657" sId="4">
    <nc r="C120">
      <f>(252+228)/200+(1080/300)*2</f>
    </nc>
  </rcc>
  <rcc rId="2658" sId="4">
    <nc r="D120" t="inlineStr">
      <is>
        <t>EDITH ISABEL MENESES PARRA</t>
      </is>
    </nc>
  </rcc>
  <rcc rId="2659" sId="4">
    <nc r="E120">
      <v>1085262160</v>
    </nc>
  </rcc>
  <rcc rId="2660" sId="4">
    <nc r="F120" t="inlineStr">
      <is>
        <t>PSICOLOGA</t>
      </is>
    </nc>
  </rcc>
  <rcc rId="2661" sId="4">
    <nc r="G120" t="inlineStr">
      <is>
        <t>UNIVERSIDAD DE NARIÑO</t>
      </is>
    </nc>
  </rcc>
  <rcc rId="2662" sId="4" numFmtId="19">
    <nc r="H120">
      <v>41265</v>
    </nc>
  </rcc>
  <rcc rId="2663" sId="4">
    <nc r="I120" t="inlineStr">
      <is>
        <t>NO</t>
      </is>
    </nc>
  </rcc>
  <rcc rId="2664" sId="4">
    <nc r="J120" t="inlineStr">
      <is>
        <t>COLEGION MUSICAL BRITANICO</t>
      </is>
    </nc>
  </rcc>
  <rcc rId="2665" sId="4">
    <nc r="K120" t="inlineStr">
      <is>
        <t>01/03/2011  15/12/2012</t>
      </is>
    </nc>
  </rcc>
  <rcc rId="2666" sId="4">
    <nc r="L120" t="inlineStr">
      <is>
        <t>PROFESIONAL DE APOYO PSICOSOCIAL</t>
      </is>
    </nc>
  </rcc>
  <rcc rId="2667" sId="4">
    <nc r="M120" t="inlineStr">
      <is>
        <t>SI</t>
      </is>
    </nc>
  </rcc>
  <rcc rId="2668" sId="4">
    <nc r="N120" t="inlineStr">
      <is>
        <t>SI</t>
      </is>
    </nc>
  </rcc>
  <rcc rId="2669" sId="4">
    <nc r="P120" t="inlineStr">
      <is>
        <t>NO APORTA TARJETA PROFESIONAL</t>
      </is>
    </nc>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70" sId="4">
    <oc r="K120" t="inlineStr">
      <is>
        <t>01/03/2011  15/12/2012</t>
      </is>
    </oc>
    <nc r="K120" t="inlineStr">
      <is>
        <t>27/03/2012  03/12/2012</t>
      </is>
    </nc>
  </rcc>
  <rrc rId="2671" sId="4" ref="A121:XFD121"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672" sId="4" odxf="1" dxf="1">
    <nc r="B121"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673" sId="4" odxf="1" dxf="1">
    <nc r="C121">
      <f>(252+228)/200+(1080/300)*2</f>
    </nc>
    <odxf>
      <border outline="0">
        <left/>
        <right/>
        <top/>
        <bottom/>
      </border>
    </odxf>
    <ndxf>
      <border outline="0">
        <left style="thin">
          <color indexed="64"/>
        </left>
        <right style="thin">
          <color indexed="64"/>
        </right>
        <top style="thin">
          <color indexed="64"/>
        </top>
        <bottom style="thin">
          <color indexed="64"/>
        </bottom>
      </border>
    </ndxf>
  </rcc>
  <rfmt sheetId="4" sqref="D121" start="0" length="0">
    <dxf>
      <border outline="0">
        <left style="thin">
          <color indexed="64"/>
        </left>
        <right style="thin">
          <color indexed="64"/>
        </right>
        <top style="thin">
          <color indexed="64"/>
        </top>
        <bottom style="thin">
          <color indexed="64"/>
        </bottom>
      </border>
    </dxf>
  </rfmt>
  <rfmt sheetId="4" sqref="E121" start="0" length="0">
    <dxf>
      <border outline="0">
        <left style="thin">
          <color indexed="64"/>
        </left>
        <right style="thin">
          <color indexed="64"/>
        </right>
        <top style="thin">
          <color indexed="64"/>
        </top>
        <bottom style="thin">
          <color indexed="64"/>
        </bottom>
      </border>
    </dxf>
  </rfmt>
  <rcc rId="2674" sId="4" odxf="1" dxf="1">
    <nc r="F121"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675" sId="4" odxf="1" dxf="1">
    <nc r="G121" t="inlineStr">
      <is>
        <t>UNIVERSIDAD DE NARIÑO</t>
      </is>
    </nc>
    <odxf>
      <border outline="0">
        <left/>
        <right/>
        <top/>
        <bottom/>
      </border>
    </odxf>
    <ndxf>
      <border outline="0">
        <left style="thin">
          <color indexed="64"/>
        </left>
        <right style="thin">
          <color indexed="64"/>
        </right>
        <top style="thin">
          <color indexed="64"/>
        </top>
        <bottom style="thin">
          <color indexed="64"/>
        </bottom>
      </border>
    </ndxf>
  </rcc>
  <rfmt sheetId="4" sqref="H121" start="0" length="0">
    <dxf>
      <border outline="0">
        <left style="thin">
          <color indexed="64"/>
        </left>
        <right style="thin">
          <color indexed="64"/>
        </right>
        <top style="thin">
          <color indexed="64"/>
        </top>
        <bottom style="thin">
          <color indexed="64"/>
        </bottom>
      </border>
    </dxf>
  </rfmt>
  <rcc rId="2676" sId="4" odxf="1" dxf="1">
    <nc r="I121" t="inlineStr">
      <is>
        <t>NO</t>
      </is>
    </nc>
    <odxf>
      <border outline="0">
        <left/>
        <right/>
        <top/>
        <bottom/>
      </border>
    </odxf>
    <ndxf>
      <border outline="0">
        <left style="thin">
          <color indexed="64"/>
        </left>
        <right style="thin">
          <color indexed="64"/>
        </right>
        <top style="thin">
          <color indexed="64"/>
        </top>
        <bottom style="thin">
          <color indexed="64"/>
        </bottom>
      </border>
    </ndxf>
  </rcc>
  <rfmt sheetId="4" sqref="J121" start="0" length="0">
    <dxf>
      <border outline="0">
        <left style="thin">
          <color indexed="64"/>
        </left>
        <right style="thin">
          <color indexed="64"/>
        </right>
        <top style="thin">
          <color indexed="64"/>
        </top>
        <bottom style="thin">
          <color indexed="64"/>
        </bottom>
      </border>
    </dxf>
  </rfmt>
  <rfmt sheetId="4" sqref="K121" start="0" length="0">
    <dxf>
      <border outline="0">
        <left style="thin">
          <color indexed="64"/>
        </left>
        <right style="thin">
          <color indexed="64"/>
        </right>
        <top style="thin">
          <color indexed="64"/>
        </top>
        <bottom style="thin">
          <color indexed="64"/>
        </bottom>
      </border>
    </dxf>
  </rfmt>
  <rfmt sheetId="4" sqref="L121" start="0" length="0">
    <dxf>
      <border outline="0">
        <left style="thin">
          <color indexed="64"/>
        </left>
        <right style="thin">
          <color indexed="64"/>
        </right>
        <top style="thin">
          <color indexed="64"/>
        </top>
        <bottom style="thin">
          <color indexed="64"/>
        </bottom>
      </border>
    </dxf>
  </rfmt>
  <rcc rId="2677" sId="4" odxf="1" dxf="1">
    <nc r="M121" t="inlineStr">
      <is>
        <t>SI</t>
      </is>
    </nc>
    <odxf>
      <border outline="0">
        <left/>
        <right/>
        <top/>
        <bottom/>
      </border>
    </odxf>
    <ndxf>
      <border outline="0">
        <left style="thin">
          <color indexed="64"/>
        </left>
        <right style="thin">
          <color indexed="64"/>
        </right>
        <top style="thin">
          <color indexed="64"/>
        </top>
        <bottom style="thin">
          <color indexed="64"/>
        </bottom>
      </border>
    </ndxf>
  </rcc>
  <rcc rId="2678" sId="4" odxf="1" dxf="1">
    <nc r="N121"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21" start="0" length="0">
    <dxf>
      <border outline="0">
        <left style="thin">
          <color indexed="64"/>
        </left>
        <right style="thin">
          <color indexed="64"/>
        </right>
        <top style="thin">
          <color indexed="64"/>
        </top>
        <bottom style="thin">
          <color indexed="64"/>
        </bottom>
      </border>
    </dxf>
  </rfmt>
  <rcc rId="2679" sId="4" odxf="1" dxf="1">
    <nc r="P121" t="inlineStr">
      <is>
        <t>NO APORTA TARJETA PROFESIONAL</t>
      </is>
    </nc>
    <odxf>
      <border outline="0">
        <left/>
        <right/>
        <top/>
        <bottom/>
      </border>
    </odxf>
    <ndxf>
      <border outline="0">
        <left style="thin">
          <color indexed="64"/>
        </left>
        <right style="thin">
          <color indexed="64"/>
        </right>
        <top style="thin">
          <color indexed="64"/>
        </top>
        <bottom style="thin">
          <color indexed="64"/>
        </bottom>
      </border>
    </ndxf>
  </rcc>
  <rrc rId="2680" sId="4" ref="A122:XFD122"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681" sId="4" ref="A122:XFD122"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682" sId="4" ref="A122:XFD122"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683" sId="4" ref="A122:XFD122"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684" sId="4">
    <nc r="D121" t="inlineStr">
      <is>
        <t>MARITZA FERNANDA SANTACRUZ HERNANDEZ</t>
      </is>
    </nc>
  </rcc>
  <rcc rId="2685" sId="4">
    <nc r="E121">
      <v>1085272829</v>
    </nc>
  </rcc>
  <rcc rId="2686" sId="4" numFmtId="19">
    <nc r="H121">
      <v>40810</v>
    </nc>
  </rcc>
  <rcc rId="2687" sId="4">
    <nc r="J121" t="inlineStr">
      <is>
        <t>INSTITUCION EDUCATIVA TECNICO INDUSTRIAL</t>
      </is>
    </nc>
  </rcc>
  <rcc rId="2688" sId="4">
    <nc r="K121" t="inlineStr">
      <is>
        <t>01/03/2011  02/03/2012</t>
      </is>
    </nc>
  </rcc>
  <rcc rId="2689" sId="4">
    <nc r="L121" t="inlineStr">
      <is>
        <t>PSICOLOGA</t>
      </is>
    </nc>
  </rcc>
  <rcc rId="2690" sId="4" odxf="1" dxf="1">
    <nc r="B122"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691" sId="4" odxf="1" dxf="1">
    <nc r="C122">
      <f>(252+228)/200+(1080/300)*2</f>
    </nc>
    <odxf>
      <border outline="0">
        <left/>
        <right/>
        <top/>
        <bottom/>
      </border>
    </odxf>
    <ndxf>
      <border outline="0">
        <left style="thin">
          <color indexed="64"/>
        </left>
        <right style="thin">
          <color indexed="64"/>
        </right>
        <top style="thin">
          <color indexed="64"/>
        </top>
        <bottom style="thin">
          <color indexed="64"/>
        </bottom>
      </border>
    </ndxf>
  </rcc>
  <rfmt sheetId="4" sqref="D122" start="0" length="0">
    <dxf>
      <border outline="0">
        <left style="thin">
          <color indexed="64"/>
        </left>
        <right style="thin">
          <color indexed="64"/>
        </right>
        <top style="thin">
          <color indexed="64"/>
        </top>
        <bottom style="thin">
          <color indexed="64"/>
        </bottom>
      </border>
    </dxf>
  </rfmt>
  <rfmt sheetId="4" sqref="E122" start="0" length="0">
    <dxf>
      <border outline="0">
        <left style="thin">
          <color indexed="64"/>
        </left>
        <right style="thin">
          <color indexed="64"/>
        </right>
        <top style="thin">
          <color indexed="64"/>
        </top>
        <bottom style="thin">
          <color indexed="64"/>
        </bottom>
      </border>
    </dxf>
  </rfmt>
  <rcc rId="2692" sId="4" odxf="1" dxf="1">
    <nc r="F122" t="inlineStr">
      <is>
        <t>PSICOLOGA</t>
      </is>
    </nc>
    <odxf>
      <border outline="0">
        <left/>
        <right/>
        <top/>
        <bottom/>
      </border>
    </odxf>
    <ndxf>
      <border outline="0">
        <left style="thin">
          <color indexed="64"/>
        </left>
        <right style="thin">
          <color indexed="64"/>
        </right>
        <top style="thin">
          <color indexed="64"/>
        </top>
        <bottom style="thin">
          <color indexed="64"/>
        </bottom>
      </border>
    </ndxf>
  </rcc>
  <rfmt sheetId="4" sqref="G122" start="0" length="0">
    <dxf>
      <border outline="0">
        <left style="thin">
          <color indexed="64"/>
        </left>
        <right style="thin">
          <color indexed="64"/>
        </right>
        <top style="thin">
          <color indexed="64"/>
        </top>
        <bottom style="thin">
          <color indexed="64"/>
        </bottom>
      </border>
    </dxf>
  </rfmt>
  <rfmt sheetId="4" sqref="H122" start="0" length="0">
    <dxf>
      <border outline="0">
        <left style="thin">
          <color indexed="64"/>
        </left>
        <right style="thin">
          <color indexed="64"/>
        </right>
        <top style="thin">
          <color indexed="64"/>
        </top>
        <bottom style="thin">
          <color indexed="64"/>
        </bottom>
      </border>
    </dxf>
  </rfmt>
  <rfmt sheetId="4" sqref="I122" start="0" length="0">
    <dxf>
      <border outline="0">
        <left style="thin">
          <color indexed="64"/>
        </left>
        <right style="thin">
          <color indexed="64"/>
        </right>
        <top style="thin">
          <color indexed="64"/>
        </top>
        <bottom style="thin">
          <color indexed="64"/>
        </bottom>
      </border>
    </dxf>
  </rfmt>
  <rfmt sheetId="4" sqref="J122" start="0" length="0">
    <dxf>
      <border outline="0">
        <left style="thin">
          <color indexed="64"/>
        </left>
        <right style="thin">
          <color indexed="64"/>
        </right>
        <top style="thin">
          <color indexed="64"/>
        </top>
        <bottom style="thin">
          <color indexed="64"/>
        </bottom>
      </border>
    </dxf>
  </rfmt>
  <rfmt sheetId="4" sqref="K122" start="0" length="0">
    <dxf>
      <border outline="0">
        <left style="thin">
          <color indexed="64"/>
        </left>
        <right style="thin">
          <color indexed="64"/>
        </right>
        <top style="thin">
          <color indexed="64"/>
        </top>
        <bottom style="thin">
          <color indexed="64"/>
        </bottom>
      </border>
    </dxf>
  </rfmt>
  <rcc rId="2693" sId="4" odxf="1" dxf="1">
    <nc r="L122"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694" sId="4" odxf="1" dxf="1">
    <nc r="M122" t="inlineStr">
      <is>
        <t>SI</t>
      </is>
    </nc>
    <odxf>
      <border outline="0">
        <left/>
        <right/>
        <top/>
        <bottom/>
      </border>
    </odxf>
    <ndxf>
      <border outline="0">
        <left style="thin">
          <color indexed="64"/>
        </left>
        <right style="thin">
          <color indexed="64"/>
        </right>
        <top style="thin">
          <color indexed="64"/>
        </top>
        <bottom style="thin">
          <color indexed="64"/>
        </bottom>
      </border>
    </ndxf>
  </rcc>
  <rcc rId="2695" sId="4" odxf="1" dxf="1">
    <nc r="N122"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22" start="0" length="0">
    <dxf>
      <border outline="0">
        <left style="thin">
          <color indexed="64"/>
        </left>
        <right style="thin">
          <color indexed="64"/>
        </right>
        <top style="thin">
          <color indexed="64"/>
        </top>
        <bottom style="thin">
          <color indexed="64"/>
        </bottom>
      </border>
    </dxf>
  </rfmt>
  <rfmt sheetId="4" sqref="P122" start="0" length="0">
    <dxf>
      <border outline="0">
        <left style="thin">
          <color indexed="64"/>
        </left>
        <right style="thin">
          <color indexed="64"/>
        </right>
        <top style="thin">
          <color indexed="64"/>
        </top>
        <bottom style="thin">
          <color indexed="64"/>
        </bottom>
      </border>
    </dxf>
  </rfmt>
  <rcc rId="2696" sId="4">
    <nc r="D122" t="inlineStr">
      <is>
        <t>MARITZA JACKAELINE NARVAEZ ESTACIO</t>
      </is>
    </nc>
  </rcc>
  <rcc rId="2697" sId="4">
    <nc r="E122">
      <v>37084741</v>
    </nc>
  </rcc>
  <rcc rId="2698" sId="4">
    <nc r="G122" t="inlineStr">
      <is>
        <t>UNIVERSIDAD MARIANA</t>
      </is>
    </nc>
  </rcc>
  <rcc rId="2699" sId="4" numFmtId="19">
    <nc r="H122">
      <v>41390</v>
    </nc>
  </rcc>
  <rcc rId="2700" sId="4">
    <nc r="I122" t="inlineStr">
      <is>
        <t>SI</t>
      </is>
    </nc>
  </rcc>
  <rcc rId="2701" sId="4">
    <nc r="J122" t="inlineStr">
      <is>
        <t>COLEGION MUSICAL BRITANICO</t>
      </is>
    </nc>
  </rcc>
  <rcc rId="2702" sId="4">
    <nc r="K122" t="inlineStr">
      <is>
        <t>01/03/2011  13/12/2011</t>
      </is>
    </nc>
  </rcc>
  <rcc rId="2703" sId="4" odxf="1" dxf="1">
    <nc r="B123"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704" sId="4" odxf="1" dxf="1">
    <nc r="C123">
      <f>(252+228)/200+(1080/300)*2</f>
    </nc>
    <odxf>
      <border outline="0">
        <left/>
        <right/>
        <top/>
        <bottom/>
      </border>
    </odxf>
    <ndxf>
      <border outline="0">
        <left style="thin">
          <color indexed="64"/>
        </left>
        <right style="thin">
          <color indexed="64"/>
        </right>
        <top style="thin">
          <color indexed="64"/>
        </top>
        <bottom style="thin">
          <color indexed="64"/>
        </bottom>
      </border>
    </ndxf>
  </rcc>
  <rcc rId="2705" sId="4" odxf="1" dxf="1">
    <nc r="D123" t="inlineStr">
      <is>
        <t>MARITZA JACKAELINE NARVAEZ ESTACIO</t>
      </is>
    </nc>
    <odxf>
      <border outline="0">
        <left/>
        <right/>
        <top/>
        <bottom/>
      </border>
    </odxf>
    <ndxf>
      <border outline="0">
        <left style="thin">
          <color indexed="64"/>
        </left>
        <right style="thin">
          <color indexed="64"/>
        </right>
        <top style="thin">
          <color indexed="64"/>
        </top>
        <bottom style="thin">
          <color indexed="64"/>
        </bottom>
      </border>
    </ndxf>
  </rcc>
  <rcc rId="2706" sId="4" odxf="1" dxf="1">
    <nc r="E123">
      <v>37084741</v>
    </nc>
    <odxf>
      <border outline="0">
        <left/>
        <right/>
        <top/>
        <bottom/>
      </border>
    </odxf>
    <ndxf>
      <border outline="0">
        <left style="thin">
          <color indexed="64"/>
        </left>
        <right style="thin">
          <color indexed="64"/>
        </right>
        <top style="thin">
          <color indexed="64"/>
        </top>
        <bottom style="thin">
          <color indexed="64"/>
        </bottom>
      </border>
    </ndxf>
  </rcc>
  <rcc rId="2707" sId="4" odxf="1" dxf="1">
    <nc r="F123"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708" sId="4" odxf="1" dxf="1">
    <nc r="G123" t="inlineStr">
      <is>
        <t>UNIVERSIDAD MARIANA</t>
      </is>
    </nc>
    <odxf>
      <border outline="0">
        <left/>
        <right/>
        <top/>
        <bottom/>
      </border>
    </odxf>
    <ndxf>
      <border outline="0">
        <left style="thin">
          <color indexed="64"/>
        </left>
        <right style="thin">
          <color indexed="64"/>
        </right>
        <top style="thin">
          <color indexed="64"/>
        </top>
        <bottom style="thin">
          <color indexed="64"/>
        </bottom>
      </border>
    </ndxf>
  </rcc>
  <rcc rId="2709" sId="4" odxf="1" dxf="1" numFmtId="19">
    <nc r="H123">
      <v>41390</v>
    </nc>
    <odxf>
      <border outline="0">
        <left/>
        <right/>
        <top/>
        <bottom/>
      </border>
    </odxf>
    <ndxf>
      <border outline="0">
        <left style="thin">
          <color indexed="64"/>
        </left>
        <right style="thin">
          <color indexed="64"/>
        </right>
        <top style="thin">
          <color indexed="64"/>
        </top>
        <bottom style="thin">
          <color indexed="64"/>
        </bottom>
      </border>
    </ndxf>
  </rcc>
  <rcc rId="2710" sId="4" odxf="1" dxf="1">
    <nc r="I123" t="inlineStr">
      <is>
        <t>SI</t>
      </is>
    </nc>
    <odxf>
      <border outline="0">
        <left/>
        <right/>
        <top/>
        <bottom/>
      </border>
    </odxf>
    <ndxf>
      <border outline="0">
        <left style="thin">
          <color indexed="64"/>
        </left>
        <right style="thin">
          <color indexed="64"/>
        </right>
        <top style="thin">
          <color indexed="64"/>
        </top>
        <bottom style="thin">
          <color indexed="64"/>
        </bottom>
      </border>
    </ndxf>
  </rcc>
  <rcc rId="2711" sId="4" odxf="1" dxf="1">
    <nc r="J123" t="inlineStr">
      <is>
        <t>COLEGION MUSICAL BRITANICO</t>
      </is>
    </nc>
    <odxf>
      <border outline="0">
        <left/>
        <right/>
        <top/>
        <bottom/>
      </border>
    </odxf>
    <ndxf>
      <border outline="0">
        <left style="thin">
          <color indexed="64"/>
        </left>
        <right style="thin">
          <color indexed="64"/>
        </right>
        <top style="thin">
          <color indexed="64"/>
        </top>
        <bottom style="thin">
          <color indexed="64"/>
        </bottom>
      </border>
    </ndxf>
  </rcc>
  <rfmt sheetId="4" sqref="K123" start="0" length="0">
    <dxf>
      <border outline="0">
        <left style="thin">
          <color indexed="64"/>
        </left>
        <right style="thin">
          <color indexed="64"/>
        </right>
        <top style="thin">
          <color indexed="64"/>
        </top>
        <bottom style="thin">
          <color indexed="64"/>
        </bottom>
      </border>
    </dxf>
  </rfmt>
  <rcc rId="2712" sId="4" odxf="1" dxf="1">
    <nc r="L123"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713" sId="4" odxf="1" dxf="1">
    <nc r="M123" t="inlineStr">
      <is>
        <t>SI</t>
      </is>
    </nc>
    <odxf>
      <border outline="0">
        <left/>
        <right/>
        <top/>
        <bottom/>
      </border>
    </odxf>
    <ndxf>
      <border outline="0">
        <left style="thin">
          <color indexed="64"/>
        </left>
        <right style="thin">
          <color indexed="64"/>
        </right>
        <top style="thin">
          <color indexed="64"/>
        </top>
        <bottom style="thin">
          <color indexed="64"/>
        </bottom>
      </border>
    </ndxf>
  </rcc>
  <rcc rId="2714" sId="4" odxf="1" dxf="1">
    <nc r="N123"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23" start="0" length="0">
    <dxf>
      <border outline="0">
        <left style="thin">
          <color indexed="64"/>
        </left>
        <right style="thin">
          <color indexed="64"/>
        </right>
        <top style="thin">
          <color indexed="64"/>
        </top>
        <bottom style="thin">
          <color indexed="64"/>
        </bottom>
      </border>
    </dxf>
  </rfmt>
  <rfmt sheetId="4" sqref="P123" start="0" length="0">
    <dxf>
      <border outline="0">
        <left style="thin">
          <color indexed="64"/>
        </left>
        <right style="thin">
          <color indexed="64"/>
        </right>
        <top style="thin">
          <color indexed="64"/>
        </top>
        <bottom style="thin">
          <color indexed="64"/>
        </bottom>
      </border>
    </dxf>
  </rfmt>
  <rcc rId="2715" sId="4">
    <nc r="K123" t="inlineStr">
      <is>
        <t>27/03/2012  03/12/2012</t>
      </is>
    </nc>
  </rcc>
  <rcc rId="2716" sId="4" odxf="1" dxf="1">
    <nc r="B124"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717" sId="4" odxf="1" dxf="1">
    <nc r="C124">
      <f>(252+228)/200+(1080/300)*2</f>
    </nc>
    <odxf>
      <border outline="0">
        <left/>
        <right/>
        <top/>
        <bottom/>
      </border>
    </odxf>
    <ndxf>
      <border outline="0">
        <left style="thin">
          <color indexed="64"/>
        </left>
        <right style="thin">
          <color indexed="64"/>
        </right>
        <top style="thin">
          <color indexed="64"/>
        </top>
        <bottom style="thin">
          <color indexed="64"/>
        </bottom>
      </border>
    </ndxf>
  </rcc>
  <rfmt sheetId="4" sqref="D124" start="0" length="0">
    <dxf>
      <border outline="0">
        <left style="thin">
          <color indexed="64"/>
        </left>
        <right style="thin">
          <color indexed="64"/>
        </right>
        <top style="thin">
          <color indexed="64"/>
        </top>
        <bottom style="thin">
          <color indexed="64"/>
        </bottom>
      </border>
    </dxf>
  </rfmt>
  <rfmt sheetId="4" sqref="E124" start="0" length="0">
    <dxf>
      <border outline="0">
        <left style="thin">
          <color indexed="64"/>
        </left>
        <right style="thin">
          <color indexed="64"/>
        </right>
        <top style="thin">
          <color indexed="64"/>
        </top>
        <bottom style="thin">
          <color indexed="64"/>
        </bottom>
      </border>
    </dxf>
  </rfmt>
  <rcc rId="2718" sId="4" odxf="1" dxf="1">
    <nc r="F124"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719" sId="4" odxf="1" dxf="1">
    <nc r="G124" t="inlineStr">
      <is>
        <t>UNIVERSIDAD MARIANA</t>
      </is>
    </nc>
    <odxf>
      <border outline="0">
        <left/>
        <right/>
        <top/>
        <bottom/>
      </border>
    </odxf>
    <ndxf>
      <border outline="0">
        <left style="thin">
          <color indexed="64"/>
        </left>
        <right style="thin">
          <color indexed="64"/>
        </right>
        <top style="thin">
          <color indexed="64"/>
        </top>
        <bottom style="thin">
          <color indexed="64"/>
        </bottom>
      </border>
    </ndxf>
  </rcc>
  <rfmt sheetId="4" sqref="H124" start="0" length="0">
    <dxf>
      <border outline="0">
        <left style="thin">
          <color indexed="64"/>
        </left>
        <right style="thin">
          <color indexed="64"/>
        </right>
        <top style="thin">
          <color indexed="64"/>
        </top>
        <bottom style="thin">
          <color indexed="64"/>
        </bottom>
      </border>
    </dxf>
  </rfmt>
  <rfmt sheetId="4" sqref="I124" start="0" length="0">
    <dxf>
      <border outline="0">
        <left style="thin">
          <color indexed="64"/>
        </left>
        <right style="thin">
          <color indexed="64"/>
        </right>
        <top style="thin">
          <color indexed="64"/>
        </top>
        <bottom style="thin">
          <color indexed="64"/>
        </bottom>
      </border>
    </dxf>
  </rfmt>
  <rfmt sheetId="4" sqref="J124" start="0" length="0">
    <dxf>
      <border outline="0">
        <left style="thin">
          <color indexed="64"/>
        </left>
        <right style="thin">
          <color indexed="64"/>
        </right>
        <top style="thin">
          <color indexed="64"/>
        </top>
        <bottom style="thin">
          <color indexed="64"/>
        </bottom>
      </border>
    </dxf>
  </rfmt>
  <rfmt sheetId="4" sqref="K124" start="0" length="0">
    <dxf>
      <border outline="0">
        <left style="thin">
          <color indexed="64"/>
        </left>
        <right style="thin">
          <color indexed="64"/>
        </right>
        <top style="thin">
          <color indexed="64"/>
        </top>
        <bottom style="thin">
          <color indexed="64"/>
        </bottom>
      </border>
    </dxf>
  </rfmt>
  <rcc rId="2720" sId="4" odxf="1" dxf="1">
    <nc r="L124"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721" sId="4" odxf="1" dxf="1">
    <nc r="M124" t="inlineStr">
      <is>
        <t>SI</t>
      </is>
    </nc>
    <odxf>
      <border outline="0">
        <left/>
        <right/>
        <top/>
        <bottom/>
      </border>
    </odxf>
    <ndxf>
      <border outline="0">
        <left style="thin">
          <color indexed="64"/>
        </left>
        <right style="thin">
          <color indexed="64"/>
        </right>
        <top style="thin">
          <color indexed="64"/>
        </top>
        <bottom style="thin">
          <color indexed="64"/>
        </bottom>
      </border>
    </ndxf>
  </rcc>
  <rcc rId="2722" sId="4" odxf="1" dxf="1">
    <nc r="N124"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24" start="0" length="0">
    <dxf>
      <border outline="0">
        <left style="thin">
          <color indexed="64"/>
        </left>
        <right style="thin">
          <color indexed="64"/>
        </right>
        <top style="thin">
          <color indexed="64"/>
        </top>
        <bottom style="thin">
          <color indexed="64"/>
        </bottom>
      </border>
    </dxf>
  </rfmt>
  <rfmt sheetId="4" sqref="P124" start="0" length="0">
    <dxf>
      <border outline="0">
        <left style="thin">
          <color indexed="64"/>
        </left>
        <right style="thin">
          <color indexed="64"/>
        </right>
        <top style="thin">
          <color indexed="64"/>
        </top>
        <bottom style="thin">
          <color indexed="64"/>
        </bottom>
      </border>
    </dxf>
  </rfmt>
  <rfmt sheetId="4" sqref="B124">
    <dxf>
      <fill>
        <patternFill patternType="solid">
          <bgColor theme="4"/>
        </patternFill>
      </fill>
    </dxf>
  </rfmt>
  <rrc rId="2723" sId="4" ref="A112:XFD112"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724" sId="4">
    <nc r="B112" t="inlineStr">
      <is>
        <t>COORDINADOR</t>
      </is>
    </nc>
  </rcc>
  <rcc rId="2725" sId="4">
    <nc r="C112">
      <f>(252+228)/200+(1080/300)*2</f>
    </nc>
  </rcc>
  <rcc rId="2726" sId="4">
    <nc r="I112" t="inlineStr">
      <is>
        <t>NO</t>
      </is>
    </nc>
  </rcc>
  <rcc rId="2727" sId="4">
    <nc r="J112" t="inlineStr">
      <is>
        <t>COLEGION MUSICAL BRITANICO</t>
      </is>
    </nc>
  </rcc>
  <rcc rId="2728" sId="4">
    <nc r="M112" t="inlineStr">
      <is>
        <t>SI</t>
      </is>
    </nc>
  </rcc>
  <rcc rId="2729" sId="4">
    <nc r="N112" t="inlineStr">
      <is>
        <t>SI</t>
      </is>
    </nc>
  </rcc>
  <rcc rId="2730" sId="4">
    <nc r="D112" t="inlineStr">
      <is>
        <t>WILSON SINISTERRA CAMPAZ</t>
      </is>
    </nc>
  </rcc>
  <rcc rId="2731" sId="4">
    <nc r="E112">
      <v>10385287</v>
    </nc>
  </rcc>
  <rcc rId="2732" sId="4">
    <nc r="F112" t="inlineStr">
      <is>
        <t>LICENCIADO EN EDUCACION BASICA PRIMARIA</t>
      </is>
    </nc>
  </rcc>
  <rcc rId="2733" sId="4" numFmtId="19">
    <nc r="H112">
      <v>34943</v>
    </nc>
  </rcc>
  <rcc rId="2734" sId="4">
    <nc r="K112" t="inlineStr">
      <is>
        <t>01/03/2011  15/12/2011</t>
      </is>
    </nc>
  </rcc>
  <rcc rId="2735" sId="4">
    <nc r="L112" t="inlineStr">
      <is>
        <t>COORDINADOR ZONAL</t>
      </is>
    </nc>
  </rcc>
  <rcc rId="2736" sId="4">
    <nc r="P112" t="inlineStr">
      <is>
        <t xml:space="preserve">NO APORTA DIPLOMA PROFESIONAL </t>
      </is>
    </nc>
  </rcc>
  <rrc rId="2737" sId="4" ref="A113:XFD113" action="delete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fmt sheetId="4" xfDxf="1" sqref="A113:XFD113" start="0" length="0">
      <dxf>
        <alignment vertical="center" readingOrder="0"/>
      </dxf>
    </rfmt>
    <rcc rId="0" sId="4" dxf="1">
      <nc r="B113" t="inlineStr">
        <is>
          <t>PROFESIONAL DE APOYO PSICOSOCIAL</t>
        </is>
      </nc>
      <ndxf>
        <alignment vertical="top" wrapText="1" readingOrder="0"/>
        <border outline="0">
          <left style="thin">
            <color indexed="64"/>
          </left>
          <right style="thin">
            <color indexed="64"/>
          </right>
          <top style="thin">
            <color indexed="64"/>
          </top>
          <bottom style="thin">
            <color indexed="64"/>
          </bottom>
        </border>
      </ndxf>
    </rcc>
    <rcc rId="0" sId="4" dxf="1">
      <nc r="C113">
        <f>(252+228)/200+(1080/300)*2</f>
      </nc>
      <ndxf>
        <alignment vertical="top" wrapText="1" readingOrder="0"/>
        <border outline="0">
          <left style="thin">
            <color indexed="64"/>
          </left>
          <right style="thin">
            <color indexed="64"/>
          </right>
          <top style="thin">
            <color indexed="64"/>
          </top>
          <bottom style="thin">
            <color indexed="64"/>
          </bottom>
        </border>
      </ndxf>
    </rcc>
    <rcc rId="0" sId="4" dxf="1">
      <nc r="D113" t="inlineStr">
        <is>
          <t>YISELY RAMIREZ ESPINOSA</t>
        </is>
      </nc>
      <ndxf>
        <alignment vertical="top" readingOrder="0"/>
        <border outline="0">
          <left style="thin">
            <color indexed="64"/>
          </left>
          <right style="thin">
            <color indexed="64"/>
          </right>
          <top style="thin">
            <color indexed="64"/>
          </top>
          <bottom style="thin">
            <color indexed="64"/>
          </bottom>
        </border>
      </ndxf>
    </rcc>
    <rcc rId="0" sId="4" dxf="1">
      <nc r="E113">
        <v>1004510219</v>
      </nc>
      <ndxf>
        <alignment vertical="top" readingOrder="0"/>
        <border outline="0">
          <left style="thin">
            <color indexed="64"/>
          </left>
          <right style="thin">
            <color indexed="64"/>
          </right>
          <top style="thin">
            <color indexed="64"/>
          </top>
          <bottom style="thin">
            <color indexed="64"/>
          </bottom>
        </border>
      </ndxf>
    </rcc>
    <rcc rId="0" sId="4" dxf="1">
      <nc r="F113" t="inlineStr">
        <is>
          <t>TRABAJADORA SOCIAL</t>
        </is>
      </nc>
      <ndxf>
        <alignment vertical="top" readingOrder="0"/>
        <border outline="0">
          <left style="thin">
            <color indexed="64"/>
          </left>
          <right style="thin">
            <color indexed="64"/>
          </right>
          <top style="thin">
            <color indexed="64"/>
          </top>
          <bottom style="thin">
            <color indexed="64"/>
          </bottom>
        </border>
      </ndxf>
    </rcc>
    <rcc rId="0" sId="4" dxf="1">
      <nc r="G113" t="inlineStr">
        <is>
          <t>UNIVERSIDAD DEL VALLE</t>
        </is>
      </nc>
      <ndxf>
        <alignment vertical="top" readingOrder="0"/>
        <border outline="0">
          <left style="thin">
            <color indexed="64"/>
          </left>
          <right style="thin">
            <color indexed="64"/>
          </right>
          <top style="thin">
            <color indexed="64"/>
          </top>
          <bottom style="thin">
            <color indexed="64"/>
          </bottom>
        </border>
      </ndxf>
    </rcc>
    <rcc rId="0" sId="4" dxf="1" numFmtId="19">
      <nc r="H113">
        <v>40495</v>
      </nc>
      <ndxf>
        <numFmt numFmtId="19" formatCode="dd/mm/yyyy"/>
        <alignment vertical="top" readingOrder="0"/>
        <border outline="0">
          <left style="thin">
            <color indexed="64"/>
          </left>
          <right style="thin">
            <color indexed="64"/>
          </right>
          <top style="thin">
            <color indexed="64"/>
          </top>
          <bottom style="thin">
            <color indexed="64"/>
          </bottom>
        </border>
      </ndxf>
    </rcc>
    <rcc rId="0" sId="4" dxf="1">
      <nc r="I113" t="inlineStr">
        <is>
          <t>SI</t>
        </is>
      </nc>
      <ndxf>
        <alignment vertical="bottom" readingOrder="0"/>
        <border outline="0">
          <left style="thin">
            <color indexed="64"/>
          </left>
          <right style="thin">
            <color indexed="64"/>
          </right>
          <top style="thin">
            <color indexed="64"/>
          </top>
          <bottom style="thin">
            <color indexed="64"/>
          </bottom>
        </border>
      </ndxf>
    </rcc>
    <rcc rId="0" sId="4" dxf="1">
      <nc r="J113" t="inlineStr">
        <is>
          <t>COLEGION MUSICAL BRITANICO</t>
        </is>
      </nc>
      <ndxf>
        <alignment vertical="bottom" readingOrder="0"/>
        <border outline="0">
          <left style="thin">
            <color indexed="64"/>
          </left>
          <right style="thin">
            <color indexed="64"/>
          </right>
          <top style="thin">
            <color indexed="64"/>
          </top>
          <bottom style="thin">
            <color indexed="64"/>
          </bottom>
        </border>
      </ndxf>
    </rcc>
    <rcc rId="0" sId="4" dxf="1">
      <nc r="K113" t="inlineStr">
        <is>
          <t>21/07/2008  12/12/2008</t>
        </is>
      </nc>
      <ndxf>
        <alignment vertical="top" readingOrder="0"/>
        <border outline="0">
          <left style="thin">
            <color indexed="64"/>
          </left>
          <right style="thin">
            <color indexed="64"/>
          </right>
          <top style="thin">
            <color indexed="64"/>
          </top>
          <bottom style="thin">
            <color indexed="64"/>
          </bottom>
        </border>
      </ndxf>
    </rcc>
    <rcc rId="0" sId="4" dxf="1">
      <nc r="L113" t="inlineStr">
        <is>
          <t>PROFESIONAL DE APOYO PSICOSOCIAL</t>
        </is>
      </nc>
      <ndxf>
        <alignment vertical="top" readingOrder="0"/>
        <border outline="0">
          <left style="thin">
            <color indexed="64"/>
          </left>
          <right style="thin">
            <color indexed="64"/>
          </right>
          <top style="thin">
            <color indexed="64"/>
          </top>
          <bottom style="thin">
            <color indexed="64"/>
          </bottom>
        </border>
      </ndxf>
    </rcc>
    <rcc rId="0" sId="4" dxf="1">
      <nc r="M113" t="inlineStr">
        <is>
          <t>SI</t>
        </is>
      </nc>
      <ndxf>
        <border outline="0">
          <left style="thin">
            <color indexed="64"/>
          </left>
          <right style="thin">
            <color indexed="64"/>
          </right>
          <top style="thin">
            <color indexed="64"/>
          </top>
          <bottom style="thin">
            <color indexed="64"/>
          </bottom>
        </border>
      </ndxf>
    </rcc>
    <rcc rId="0" sId="4" dxf="1">
      <nc r="N113" t="inlineStr">
        <is>
          <t>SI</t>
        </is>
      </nc>
      <ndxf>
        <border outline="0">
          <left style="thin">
            <color indexed="64"/>
          </left>
          <right style="thin">
            <color indexed="64"/>
          </right>
          <top style="thin">
            <color indexed="64"/>
          </top>
          <bottom style="thin">
            <color indexed="64"/>
          </bottom>
        </border>
      </ndxf>
    </rcc>
    <rfmt sheetId="4" sqref="O113" start="0" length="0">
      <dxf>
        <border outline="0">
          <left style="thin">
            <color indexed="64"/>
          </left>
          <right style="thin">
            <color indexed="64"/>
          </right>
          <top style="thin">
            <color indexed="64"/>
          </top>
          <bottom style="thin">
            <color indexed="64"/>
          </bottom>
        </border>
      </dxf>
    </rfmt>
    <rfmt sheetId="4" sqref="P113" start="0" length="0">
      <dxf>
        <alignment horizontal="center" readingOrder="0"/>
        <border outline="0">
          <left style="thin">
            <color indexed="64"/>
          </left>
          <right style="thin">
            <color indexed="64"/>
          </right>
          <top style="thin">
            <color indexed="64"/>
          </top>
          <bottom style="thin">
            <color indexed="64"/>
          </bottom>
        </border>
      </dxf>
    </rfmt>
    <rfmt sheetId="4" sqref="Q113" start="0" length="0">
      <dxf>
        <alignment horizontal="center" readingOrder="0"/>
        <border outline="0">
          <left style="thin">
            <color indexed="64"/>
          </left>
          <right style="thin">
            <color indexed="64"/>
          </right>
          <top style="thin">
            <color indexed="64"/>
          </top>
          <bottom style="thin">
            <color indexed="64"/>
          </bottom>
        </border>
      </dxf>
    </rfmt>
  </rrc>
  <rrc rId="2738" sId="4" ref="A113:XFD113"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739" sId="4">
    <nc r="B113" t="inlineStr">
      <is>
        <t>COORDINADOR</t>
      </is>
    </nc>
  </rcc>
  <rcc rId="2740" sId="4">
    <nc r="C113">
      <f>(252+228)/200+(1080/300)*2</f>
    </nc>
  </rcc>
  <rcc rId="2741" sId="4">
    <nc r="D113" t="inlineStr">
      <is>
        <t>WILSON SINISTERRA CAMPAZ</t>
      </is>
    </nc>
  </rcc>
  <rcc rId="2742" sId="4">
    <nc r="E113">
      <v>10385287</v>
    </nc>
  </rcc>
  <rcc rId="2743" sId="4">
    <nc r="F113" t="inlineStr">
      <is>
        <t>LICENCIADO EN EDUCACION BASICA PRIMARIA</t>
      </is>
    </nc>
  </rcc>
  <rcc rId="2744" sId="4" numFmtId="19">
    <nc r="H113">
      <v>34943</v>
    </nc>
  </rcc>
  <rcc rId="2745" sId="4">
    <nc r="I113" t="inlineStr">
      <is>
        <t>NO</t>
      </is>
    </nc>
  </rcc>
  <rcc rId="2746" sId="4">
    <nc r="J113" t="inlineStr">
      <is>
        <t>COLEGION MUSICAL BRITANICO</t>
      </is>
    </nc>
  </rcc>
  <rcc rId="2747" sId="4">
    <nc r="L113" t="inlineStr">
      <is>
        <t>COORDINADOR ZONAL</t>
      </is>
    </nc>
  </rcc>
  <rcc rId="2748" sId="4">
    <nc r="M113" t="inlineStr">
      <is>
        <t>SI</t>
      </is>
    </nc>
  </rcc>
  <rcc rId="2749" sId="4">
    <nc r="N113" t="inlineStr">
      <is>
        <t>SI</t>
      </is>
    </nc>
  </rcc>
  <rcc rId="2750" sId="4">
    <nc r="P113" t="inlineStr">
      <is>
        <t xml:space="preserve">NO APORTA DIPLOMA PROFESIONAL </t>
      </is>
    </nc>
  </rcc>
  <rrc rId="2751" sId="4" ref="A114:XFD114"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752" sId="4">
    <nc r="B114" t="inlineStr">
      <is>
        <t>COORDINADOR</t>
      </is>
    </nc>
  </rcc>
  <rcc rId="2753" sId="4">
    <nc r="C114">
      <f>(252+228)/200+(1080/300)*2</f>
    </nc>
  </rcc>
  <rcc rId="2754" sId="4">
    <nc r="D114" t="inlineStr">
      <is>
        <t>WILSON SINISTERRA CAMPAZ</t>
      </is>
    </nc>
  </rcc>
  <rcc rId="2755" sId="4">
    <nc r="E114">
      <v>10385287</v>
    </nc>
  </rcc>
  <rcc rId="2756" sId="4">
    <nc r="F114" t="inlineStr">
      <is>
        <t>LICENCIADO EN EDUCACION BASICA PRIMARIA</t>
      </is>
    </nc>
  </rcc>
  <rcc rId="2757" sId="4" numFmtId="19">
    <nc r="H114">
      <v>34943</v>
    </nc>
  </rcc>
  <rcc rId="2758" sId="4">
    <nc r="I114" t="inlineStr">
      <is>
        <t>NO</t>
      </is>
    </nc>
  </rcc>
  <rcc rId="2759" sId="4">
    <nc r="J114" t="inlineStr">
      <is>
        <t>COLEGION MUSICAL BRITANICO</t>
      </is>
    </nc>
  </rcc>
  <rcc rId="2760" sId="4">
    <nc r="L114" t="inlineStr">
      <is>
        <t>COORDINADOR ZONAL</t>
      </is>
    </nc>
  </rcc>
  <rcc rId="2761" sId="4">
    <nc r="M114" t="inlineStr">
      <is>
        <t>SI</t>
      </is>
    </nc>
  </rcc>
  <rcc rId="2762" sId="4">
    <nc r="N114" t="inlineStr">
      <is>
        <t>SI</t>
      </is>
    </nc>
  </rcc>
  <rcc rId="2763" sId="4">
    <nc r="P114" t="inlineStr">
      <is>
        <t xml:space="preserve">NO APORTA DIPLOMA PROFESIONAL </t>
      </is>
    </nc>
  </rcc>
  <rcc rId="2764" sId="4">
    <nc r="K113" t="inlineStr">
      <is>
        <t>27/03/2012  03/12/2012</t>
      </is>
    </nc>
  </rcc>
  <rcc rId="2765" sId="4">
    <nc r="K114" t="inlineStr">
      <is>
        <t>15/04/2013  20/12/2013</t>
      </is>
    </nc>
  </rcc>
  <rcc rId="2766" sId="4">
    <nc r="D126" t="inlineStr">
      <is>
        <t>SILVIA MELISSA RODRIGUEZ ERAZO</t>
      </is>
    </nc>
  </rcc>
  <rcc rId="2767" sId="4">
    <nc r="E126">
      <v>59312046</v>
    </nc>
  </rcc>
  <rcc rId="2768" sId="4" numFmtId="19">
    <nc r="H126">
      <v>39304</v>
    </nc>
  </rcc>
  <rcc rId="2769" sId="4">
    <nc r="I126" t="inlineStr">
      <is>
        <t>NO</t>
      </is>
    </nc>
  </rcc>
  <rcc rId="2770" sId="4">
    <nc r="J126" t="inlineStr">
      <is>
        <t>FUNDACION PROINCO</t>
      </is>
    </nc>
  </rcc>
  <rcc rId="2771" sId="4">
    <nc r="K126" t="inlineStr">
      <is>
        <t>05/08/2014  30/08/2014</t>
      </is>
    </nc>
  </rcc>
  <rcc rId="2772" sId="4">
    <nc r="P126" t="inlineStr">
      <is>
        <t>NO APORTA TARJETA PROFESIONAL</t>
      </is>
    </nc>
  </rcc>
  <rcc rId="2773" sId="4" odxf="1" dxf="1">
    <nc r="B127" t="inlineStr">
      <is>
        <t>PROFESIONAL DE APOYO PSICOSOCIAL</t>
      </is>
    </nc>
    <odxf>
      <fill>
        <patternFill patternType="none">
          <bgColor indexed="65"/>
        </patternFill>
      </fill>
      <border outline="0">
        <left/>
        <right/>
        <top/>
        <bottom/>
      </border>
    </odxf>
    <ndxf>
      <fill>
        <patternFill patternType="solid">
          <bgColor theme="4"/>
        </patternFill>
      </fill>
      <border outline="0">
        <left style="thin">
          <color indexed="64"/>
        </left>
        <right style="thin">
          <color indexed="64"/>
        </right>
        <top style="thin">
          <color indexed="64"/>
        </top>
        <bottom style="thin">
          <color indexed="64"/>
        </bottom>
      </border>
    </ndxf>
  </rcc>
  <rcc rId="2774" sId="4" odxf="1" dxf="1">
    <nc r="C127">
      <f>(252+228)/200+(1080/300)*2</f>
    </nc>
    <odxf>
      <border outline="0">
        <left/>
        <right/>
        <top/>
        <bottom/>
      </border>
    </odxf>
    <ndxf>
      <border outline="0">
        <left style="thin">
          <color indexed="64"/>
        </left>
        <right style="thin">
          <color indexed="64"/>
        </right>
        <top style="thin">
          <color indexed="64"/>
        </top>
        <bottom style="thin">
          <color indexed="64"/>
        </bottom>
      </border>
    </ndxf>
  </rcc>
  <rcc rId="2775" sId="4" odxf="1" dxf="1">
    <nc r="D127" t="inlineStr">
      <is>
        <t>SILVIA MELISSA RODRIGUEZ ERAZO</t>
      </is>
    </nc>
    <odxf>
      <border outline="0">
        <left/>
        <right/>
        <top/>
        <bottom/>
      </border>
    </odxf>
    <ndxf>
      <border outline="0">
        <left style="thin">
          <color indexed="64"/>
        </left>
        <right style="thin">
          <color indexed="64"/>
        </right>
        <top style="thin">
          <color indexed="64"/>
        </top>
        <bottom style="thin">
          <color indexed="64"/>
        </bottom>
      </border>
    </ndxf>
  </rcc>
  <rcc rId="2776" sId="4" odxf="1" dxf="1">
    <nc r="E127">
      <v>59312046</v>
    </nc>
    <odxf>
      <border outline="0">
        <left/>
        <right/>
        <top/>
        <bottom/>
      </border>
    </odxf>
    <ndxf>
      <border outline="0">
        <left style="thin">
          <color indexed="64"/>
        </left>
        <right style="thin">
          <color indexed="64"/>
        </right>
        <top style="thin">
          <color indexed="64"/>
        </top>
        <bottom style="thin">
          <color indexed="64"/>
        </bottom>
      </border>
    </ndxf>
  </rcc>
  <rcc rId="2777" sId="4" odxf="1" dxf="1">
    <nc r="F127"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778" sId="4" odxf="1" dxf="1">
    <nc r="G127" t="inlineStr">
      <is>
        <t>UNIVERSIDAD MARIANA</t>
      </is>
    </nc>
    <odxf>
      <border outline="0">
        <left/>
        <right/>
        <top/>
        <bottom/>
      </border>
    </odxf>
    <ndxf>
      <border outline="0">
        <left style="thin">
          <color indexed="64"/>
        </left>
        <right style="thin">
          <color indexed="64"/>
        </right>
        <top style="thin">
          <color indexed="64"/>
        </top>
        <bottom style="thin">
          <color indexed="64"/>
        </bottom>
      </border>
    </ndxf>
  </rcc>
  <rcc rId="2779" sId="4" odxf="1" dxf="1" numFmtId="19">
    <nc r="H127">
      <v>39304</v>
    </nc>
    <odxf>
      <border outline="0">
        <left/>
        <right/>
        <top/>
        <bottom/>
      </border>
    </odxf>
    <ndxf>
      <border outline="0">
        <left style="thin">
          <color indexed="64"/>
        </left>
        <right style="thin">
          <color indexed="64"/>
        </right>
        <top style="thin">
          <color indexed="64"/>
        </top>
        <bottom style="thin">
          <color indexed="64"/>
        </bottom>
      </border>
    </ndxf>
  </rcc>
  <rcc rId="2780" sId="4" odxf="1" dxf="1">
    <nc r="I127" t="inlineStr">
      <is>
        <t>NO</t>
      </is>
    </nc>
    <odxf>
      <border outline="0">
        <left/>
        <right/>
        <top/>
        <bottom/>
      </border>
    </odxf>
    <ndxf>
      <border outline="0">
        <left style="thin">
          <color indexed="64"/>
        </left>
        <right style="thin">
          <color indexed="64"/>
        </right>
        <top style="thin">
          <color indexed="64"/>
        </top>
        <bottom style="thin">
          <color indexed="64"/>
        </bottom>
      </border>
    </ndxf>
  </rcc>
  <rcc rId="2781" sId="4" odxf="1" dxf="1">
    <nc r="J127" t="inlineStr">
      <is>
        <t>FUNDACION PROINCO</t>
      </is>
    </nc>
    <odxf>
      <border outline="0">
        <left/>
        <right/>
        <top/>
        <bottom/>
      </border>
    </odxf>
    <ndxf>
      <border outline="0">
        <left style="thin">
          <color indexed="64"/>
        </left>
        <right style="thin">
          <color indexed="64"/>
        </right>
        <top style="thin">
          <color indexed="64"/>
        </top>
        <bottom style="thin">
          <color indexed="64"/>
        </bottom>
      </border>
    </ndxf>
  </rcc>
  <rfmt sheetId="4" sqref="K127" start="0" length="0">
    <dxf>
      <border outline="0">
        <left style="thin">
          <color indexed="64"/>
        </left>
        <right style="thin">
          <color indexed="64"/>
        </right>
        <top style="thin">
          <color indexed="64"/>
        </top>
        <bottom style="thin">
          <color indexed="64"/>
        </bottom>
      </border>
    </dxf>
  </rfmt>
  <rcc rId="2782" sId="4" odxf="1" dxf="1">
    <nc r="L127"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783" sId="4" odxf="1" dxf="1">
    <nc r="M127" t="inlineStr">
      <is>
        <t>SI</t>
      </is>
    </nc>
    <odxf>
      <border outline="0">
        <left/>
        <right/>
        <top/>
        <bottom/>
      </border>
    </odxf>
    <ndxf>
      <border outline="0">
        <left style="thin">
          <color indexed="64"/>
        </left>
        <right style="thin">
          <color indexed="64"/>
        </right>
        <top style="thin">
          <color indexed="64"/>
        </top>
        <bottom style="thin">
          <color indexed="64"/>
        </bottom>
      </border>
    </ndxf>
  </rcc>
  <rcc rId="2784" sId="4" odxf="1" dxf="1">
    <nc r="N127"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27" start="0" length="0">
    <dxf>
      <border outline="0">
        <left style="thin">
          <color indexed="64"/>
        </left>
        <right style="thin">
          <color indexed="64"/>
        </right>
        <top style="thin">
          <color indexed="64"/>
        </top>
        <bottom style="thin">
          <color indexed="64"/>
        </bottom>
      </border>
    </dxf>
  </rfmt>
  <rcc rId="2785" sId="4" odxf="1" dxf="1">
    <nc r="P127" t="inlineStr">
      <is>
        <t>NO APORTA TARJETA PROFESIONAL</t>
      </is>
    </nc>
    <odxf>
      <border outline="0">
        <left/>
        <right/>
        <top/>
        <bottom/>
      </border>
    </odxf>
    <ndxf>
      <border outline="0">
        <left style="thin">
          <color indexed="64"/>
        </left>
        <right style="thin">
          <color indexed="64"/>
        </right>
        <top style="thin">
          <color indexed="64"/>
        </top>
        <bottom style="thin">
          <color indexed="64"/>
        </bottom>
      </border>
    </ndxf>
  </rcc>
  <rcc rId="2786" sId="4">
    <nc r="K127" t="inlineStr">
      <is>
        <t>01/09/2014  23/10/2014</t>
      </is>
    </nc>
  </rcc>
  <rcc rId="2787" sId="4" odxf="1" dxf="1">
    <nc r="B128" t="inlineStr">
      <is>
        <t>PROFESIONAL DE APOYO PSICOSOCIAL</t>
      </is>
    </nc>
    <odxf>
      <fill>
        <patternFill patternType="none">
          <bgColor indexed="65"/>
        </patternFill>
      </fill>
      <alignment vertical="center" wrapText="0" readingOrder="0"/>
      <border outline="0">
        <left/>
        <right/>
        <top/>
        <bottom/>
      </border>
    </odxf>
    <ndxf>
      <fill>
        <patternFill patternType="solid">
          <bgColor theme="4"/>
        </patternFill>
      </fill>
      <alignment vertical="top" wrapText="1" readingOrder="0"/>
      <border outline="0">
        <left style="thin">
          <color indexed="64"/>
        </left>
        <right style="thin">
          <color indexed="64"/>
        </right>
        <top style="thin">
          <color indexed="64"/>
        </top>
        <bottom style="thin">
          <color indexed="64"/>
        </bottom>
      </border>
    </ndxf>
  </rcc>
  <rcc rId="2788" sId="4" odxf="1" dxf="1">
    <nc r="C128">
      <f>(252+228)/200+(1080/300)*2</f>
    </nc>
    <odxf>
      <alignment vertical="center" wrapText="0" readingOrder="0"/>
      <border outline="0">
        <left/>
        <right/>
        <top/>
        <bottom/>
      </border>
    </odxf>
    <ndxf>
      <alignment vertical="top" wrapText="1" readingOrder="0"/>
      <border outline="0">
        <left style="thin">
          <color indexed="64"/>
        </left>
        <right style="thin">
          <color indexed="64"/>
        </right>
        <top style="thin">
          <color indexed="64"/>
        </top>
        <bottom style="thin">
          <color indexed="64"/>
        </bottom>
      </border>
    </ndxf>
  </rcc>
  <rcc rId="2789" sId="4" odxf="1" dxf="1">
    <nc r="D128" t="inlineStr">
      <is>
        <t>SILVIA MELISSA RODRIGUEZ ERAZO</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2790" sId="4" odxf="1" dxf="1">
    <nc r="E128">
      <v>59312046</v>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2791" sId="4" odxf="1" dxf="1">
    <nc r="F128" t="inlineStr">
      <is>
        <t>PSICOLOGA</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2792" sId="4" odxf="1" dxf="1">
    <nc r="G128" t="inlineStr">
      <is>
        <t>UNIVERSIDAD MARIANA</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2793" sId="4" odxf="1" dxf="1" numFmtId="19">
    <nc r="H128">
      <v>39304</v>
    </nc>
    <odxf>
      <numFmt numFmtId="0" formatCode="General"/>
      <alignment vertical="center" readingOrder="0"/>
      <border outline="0">
        <left/>
        <right/>
        <top/>
        <bottom/>
      </border>
    </odxf>
    <ndxf>
      <numFmt numFmtId="19" formatCode="dd/mm/yyyy"/>
      <alignment vertical="top" readingOrder="0"/>
      <border outline="0">
        <left style="thin">
          <color indexed="64"/>
        </left>
        <right style="thin">
          <color indexed="64"/>
        </right>
        <top style="thin">
          <color indexed="64"/>
        </top>
        <bottom style="thin">
          <color indexed="64"/>
        </bottom>
      </border>
    </ndxf>
  </rcc>
  <rcc rId="2794" sId="4" odxf="1" dxf="1">
    <nc r="I128" t="inlineStr">
      <is>
        <t>NO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2795" sId="4" odxf="1" dxf="1">
    <nc r="J128" t="inlineStr">
      <is>
        <t>FUNDACION PROINCO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fmt sheetId="4" sqref="K128" start="0" length="0">
    <dxf>
      <alignment vertical="top" readingOrder="0"/>
      <border outline="0">
        <left style="thin">
          <color indexed="64"/>
        </left>
        <right style="thin">
          <color indexed="64"/>
        </right>
        <top style="thin">
          <color indexed="64"/>
        </top>
        <bottom style="thin">
          <color indexed="64"/>
        </bottom>
      </border>
    </dxf>
  </rfmt>
  <rfmt sheetId="4" sqref="L128" start="0" length="0">
    <dxf>
      <alignment vertical="top" readingOrder="0"/>
      <border outline="0">
        <left style="thin">
          <color indexed="64"/>
        </left>
        <right style="thin">
          <color indexed="64"/>
        </right>
        <top style="thin">
          <color indexed="64"/>
        </top>
        <bottom style="thin">
          <color indexed="64"/>
        </bottom>
      </border>
    </dxf>
  </rfmt>
  <rcc rId="2796" sId="4" odxf="1" dxf="1">
    <nc r="M128" t="inlineStr">
      <is>
        <t>SI</t>
      </is>
    </nc>
    <odxf>
      <border outline="0">
        <left/>
        <right/>
        <top/>
        <bottom/>
      </border>
    </odxf>
    <ndxf>
      <border outline="0">
        <left style="thin">
          <color indexed="64"/>
        </left>
        <right style="thin">
          <color indexed="64"/>
        </right>
        <top style="thin">
          <color indexed="64"/>
        </top>
        <bottom style="thin">
          <color indexed="64"/>
        </bottom>
      </border>
    </ndxf>
  </rcc>
  <rcc rId="2797" sId="4" odxf="1" dxf="1">
    <nc r="N128"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28" start="0" length="0">
    <dxf>
      <border outline="0">
        <left style="thin">
          <color indexed="64"/>
        </left>
        <right style="thin">
          <color indexed="64"/>
        </right>
        <top style="thin">
          <color indexed="64"/>
        </top>
        <bottom style="thin">
          <color indexed="64"/>
        </bottom>
      </border>
    </dxf>
  </rfmt>
  <rcc rId="2798" sId="4" odxf="1" dxf="1">
    <nc r="P128" t="inlineStr">
      <is>
        <t>NO APORTA TARJETA PROFESIONAL</t>
      </is>
    </nc>
    <odxf>
      <alignment horizontal="general" readingOrder="0"/>
      <border outline="0">
        <left/>
        <right/>
        <top/>
        <bottom/>
      </border>
    </odxf>
    <ndxf>
      <alignment horizontal="center" readingOrder="0"/>
      <border outline="0">
        <left style="thin">
          <color indexed="64"/>
        </left>
        <right style="thin">
          <color indexed="64"/>
        </right>
        <top style="thin">
          <color indexed="64"/>
        </top>
        <bottom style="thin">
          <color indexed="64"/>
        </bottom>
      </border>
    </ndxf>
  </rcc>
  <rfmt sheetId="4" sqref="Q128" start="0" length="0">
    <dxf>
      <alignment horizontal="center" readingOrder="0"/>
    </dxf>
  </rfmt>
  <rcc rId="2799" sId="4">
    <nc r="K128" t="inlineStr">
      <is>
        <t>16/03/2014  31/07/2014</t>
      </is>
    </nc>
  </rcc>
  <rcc rId="2800" sId="4">
    <nc r="L128" t="inlineStr">
      <is>
        <t>EDUCADORA FAMILIAR</t>
      </is>
    </nc>
  </rcc>
  <rrc rId="2801" sId="4" ref="A129:XFD129"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802" sId="4" odxf="1" dxf="1">
    <nc r="B129"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803" sId="4" odxf="1" dxf="1">
    <nc r="C129">
      <f>(252+228)/200+(1080/300)*2</f>
    </nc>
    <odxf>
      <border outline="0">
        <left/>
        <right/>
        <top/>
        <bottom/>
      </border>
    </odxf>
    <ndxf>
      <border outline="0">
        <left style="thin">
          <color indexed="64"/>
        </left>
        <right style="thin">
          <color indexed="64"/>
        </right>
        <top style="thin">
          <color indexed="64"/>
        </top>
        <bottom style="thin">
          <color indexed="64"/>
        </bottom>
      </border>
    </ndxf>
  </rcc>
  <rcc rId="2804" sId="4" odxf="1" dxf="1">
    <nc r="D129" t="inlineStr">
      <is>
        <t>SILVIA MELISSA RODRIGUEZ ERAZO</t>
      </is>
    </nc>
    <odxf>
      <border outline="0">
        <left/>
        <right/>
        <top/>
        <bottom/>
      </border>
    </odxf>
    <ndxf>
      <border outline="0">
        <left style="thin">
          <color indexed="64"/>
        </left>
        <right style="thin">
          <color indexed="64"/>
        </right>
        <top style="thin">
          <color indexed="64"/>
        </top>
        <bottom style="thin">
          <color indexed="64"/>
        </bottom>
      </border>
    </ndxf>
  </rcc>
  <rcc rId="2805" sId="4" odxf="1" dxf="1">
    <nc r="E129">
      <v>59312046</v>
    </nc>
    <odxf>
      <border outline="0">
        <left/>
        <right/>
        <top/>
        <bottom/>
      </border>
    </odxf>
    <ndxf>
      <border outline="0">
        <left style="thin">
          <color indexed="64"/>
        </left>
        <right style="thin">
          <color indexed="64"/>
        </right>
        <top style="thin">
          <color indexed="64"/>
        </top>
        <bottom style="thin">
          <color indexed="64"/>
        </bottom>
      </border>
    </ndxf>
  </rcc>
  <rcc rId="2806" sId="4" odxf="1" dxf="1">
    <nc r="F129"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807" sId="4" odxf="1" dxf="1">
    <nc r="G129" t="inlineStr">
      <is>
        <t>UNIVERSIDAD MARIANA</t>
      </is>
    </nc>
    <odxf>
      <border outline="0">
        <left/>
        <right/>
        <top/>
        <bottom/>
      </border>
    </odxf>
    <ndxf>
      <border outline="0">
        <left style="thin">
          <color indexed="64"/>
        </left>
        <right style="thin">
          <color indexed="64"/>
        </right>
        <top style="thin">
          <color indexed="64"/>
        </top>
        <bottom style="thin">
          <color indexed="64"/>
        </bottom>
      </border>
    </ndxf>
  </rcc>
  <rcc rId="2808" sId="4" odxf="1" dxf="1" numFmtId="19">
    <nc r="H129">
      <v>39304</v>
    </nc>
    <odxf>
      <border outline="0">
        <left/>
        <right/>
        <top/>
        <bottom/>
      </border>
    </odxf>
    <ndxf>
      <border outline="0">
        <left style="thin">
          <color indexed="64"/>
        </left>
        <right style="thin">
          <color indexed="64"/>
        </right>
        <top style="thin">
          <color indexed="64"/>
        </top>
        <bottom style="thin">
          <color indexed="64"/>
        </bottom>
      </border>
    </ndxf>
  </rcc>
  <rcc rId="2809" sId="4" odxf="1" dxf="1">
    <nc r="I129" t="inlineStr">
      <is>
        <t>NO</t>
      </is>
    </nc>
    <odxf>
      <border outline="0">
        <left/>
        <right/>
        <top/>
        <bottom/>
      </border>
    </odxf>
    <ndxf>
      <border outline="0">
        <left style="thin">
          <color indexed="64"/>
        </left>
        <right style="thin">
          <color indexed="64"/>
        </right>
        <top style="thin">
          <color indexed="64"/>
        </top>
        <bottom style="thin">
          <color indexed="64"/>
        </bottom>
      </border>
    </ndxf>
  </rcc>
  <rfmt sheetId="4" sqref="J129" start="0" length="0">
    <dxf>
      <border outline="0">
        <left style="thin">
          <color indexed="64"/>
        </left>
        <right style="thin">
          <color indexed="64"/>
        </right>
        <top style="thin">
          <color indexed="64"/>
        </top>
        <bottom style="thin">
          <color indexed="64"/>
        </bottom>
      </border>
    </dxf>
  </rfmt>
  <rfmt sheetId="4" sqref="K129" start="0" length="0">
    <dxf>
      <border outline="0">
        <left style="thin">
          <color indexed="64"/>
        </left>
        <right style="thin">
          <color indexed="64"/>
        </right>
        <top style="thin">
          <color indexed="64"/>
        </top>
        <bottom style="thin">
          <color indexed="64"/>
        </bottom>
      </border>
    </dxf>
  </rfmt>
  <rcc rId="2810" sId="4" odxf="1" dxf="1">
    <nc r="L129" t="inlineStr">
      <is>
        <t>EDUCADORA FAMILIAR</t>
      </is>
    </nc>
    <odxf>
      <border outline="0">
        <left/>
        <right/>
        <top/>
        <bottom/>
      </border>
    </odxf>
    <ndxf>
      <border outline="0">
        <left style="thin">
          <color indexed="64"/>
        </left>
        <right style="thin">
          <color indexed="64"/>
        </right>
        <top style="thin">
          <color indexed="64"/>
        </top>
        <bottom style="thin">
          <color indexed="64"/>
        </bottom>
      </border>
    </ndxf>
  </rcc>
  <rcc rId="2811" sId="4" odxf="1" dxf="1">
    <nc r="M129" t="inlineStr">
      <is>
        <t>SI</t>
      </is>
    </nc>
    <odxf>
      <border outline="0">
        <left/>
        <right/>
        <top/>
        <bottom/>
      </border>
    </odxf>
    <ndxf>
      <border outline="0">
        <left style="thin">
          <color indexed="64"/>
        </left>
        <right style="thin">
          <color indexed="64"/>
        </right>
        <top style="thin">
          <color indexed="64"/>
        </top>
        <bottom style="thin">
          <color indexed="64"/>
        </bottom>
      </border>
    </ndxf>
  </rcc>
  <rcc rId="2812" sId="4" odxf="1" dxf="1">
    <nc r="N129"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29" start="0" length="0">
    <dxf>
      <border outline="0">
        <left style="thin">
          <color indexed="64"/>
        </left>
        <right style="thin">
          <color indexed="64"/>
        </right>
        <top style="thin">
          <color indexed="64"/>
        </top>
        <bottom style="thin">
          <color indexed="64"/>
        </bottom>
      </border>
    </dxf>
  </rfmt>
  <rcc rId="2813" sId="4" odxf="1" dxf="1">
    <nc r="P129" t="inlineStr">
      <is>
        <t>NO APORTA TARJETA PROFESIONAL</t>
      </is>
    </nc>
    <odxf>
      <border outline="0">
        <left/>
        <right/>
        <top/>
        <bottom/>
      </border>
    </odxf>
    <ndxf>
      <border outline="0">
        <left style="thin">
          <color indexed="64"/>
        </left>
        <right style="thin">
          <color indexed="64"/>
        </right>
        <top style="thin">
          <color indexed="64"/>
        </top>
        <bottom style="thin">
          <color indexed="64"/>
        </bottom>
      </border>
    </ndxf>
  </rcc>
  <rcc rId="2814" sId="4">
    <nc r="J129" t="inlineStr">
      <is>
        <t>REDCOM</t>
      </is>
    </nc>
  </rcc>
  <rfmt sheetId="4" sqref="K129" start="0" length="0">
    <dxf>
      <numFmt numFmtId="19" formatCode="dd/mm/yyyy"/>
    </dxf>
  </rfmt>
  <rcc rId="2815" sId="4" numFmtId="19">
    <nc r="K129" t="inlineStr">
      <is>
        <t>16/01/2014  31/03/2014</t>
      </is>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2E15FCF-BF07-4F75-BC8B-D1F713E64E37}" action="delete"/>
  <rdn rId="0" localSheetId="2" customView="1" name="Z_A2E15FCF_BF07_4F75_BC8B_D1F713E64E37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2E15FCF_BF07_4F75_BC8B_D1F713E64E37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2E15FCF_BF07_4F75_BC8B_D1F713E64E37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2E15FCF_BF07_4F75_BC8B_D1F713E64E37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2E15FCF_BF07_4F75_BC8B_D1F713E64E37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2E15FCF_BF07_4F75_BC8B_D1F713E64E37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2E15FCF_BF07_4F75_BC8B_D1F713E64E37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A2E15FCF-BF07-4F75-BC8B-D1F713E64E37}"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823" sId="4" ref="A130:XFD130"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824" sId="4" odxf="1" dxf="1">
    <nc r="B130"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825" sId="4" odxf="1" dxf="1">
    <nc r="C130">
      <f>(252+228)/200+(1080/300)*2</f>
    </nc>
    <odxf>
      <border outline="0">
        <left/>
        <right/>
        <top/>
        <bottom/>
      </border>
    </odxf>
    <ndxf>
      <border outline="0">
        <left style="thin">
          <color indexed="64"/>
        </left>
        <right style="thin">
          <color indexed="64"/>
        </right>
        <top style="thin">
          <color indexed="64"/>
        </top>
        <bottom style="thin">
          <color indexed="64"/>
        </bottom>
      </border>
    </ndxf>
  </rcc>
  <rfmt sheetId="4" sqref="D130" start="0" length="0">
    <dxf>
      <border outline="0">
        <left style="thin">
          <color indexed="64"/>
        </left>
        <right style="thin">
          <color indexed="64"/>
        </right>
        <top style="thin">
          <color indexed="64"/>
        </top>
        <bottom style="thin">
          <color indexed="64"/>
        </bottom>
      </border>
    </dxf>
  </rfmt>
  <rfmt sheetId="4" sqref="E130" start="0" length="0">
    <dxf>
      <border outline="0">
        <left style="thin">
          <color indexed="64"/>
        </left>
        <right style="thin">
          <color indexed="64"/>
        </right>
        <top style="thin">
          <color indexed="64"/>
        </top>
        <bottom style="thin">
          <color indexed="64"/>
        </bottom>
      </border>
    </dxf>
  </rfmt>
  <rcc rId="2826" sId="4" odxf="1" dxf="1">
    <nc r="F130"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827" sId="4" odxf="1" dxf="1">
    <nc r="G130" t="inlineStr">
      <is>
        <t>UNIVERSIDAD MARIANA</t>
      </is>
    </nc>
    <odxf>
      <border outline="0">
        <left/>
        <right/>
        <top/>
        <bottom/>
      </border>
    </odxf>
    <ndxf>
      <border outline="0">
        <left style="thin">
          <color indexed="64"/>
        </left>
        <right style="thin">
          <color indexed="64"/>
        </right>
        <top style="thin">
          <color indexed="64"/>
        </top>
        <bottom style="thin">
          <color indexed="64"/>
        </bottom>
      </border>
    </ndxf>
  </rcc>
  <rfmt sheetId="4" sqref="H130" start="0" length="0">
    <dxf>
      <border outline="0">
        <left style="thin">
          <color indexed="64"/>
        </left>
        <right style="thin">
          <color indexed="64"/>
        </right>
        <top style="thin">
          <color indexed="64"/>
        </top>
        <bottom style="thin">
          <color indexed="64"/>
        </bottom>
      </border>
    </dxf>
  </rfmt>
  <rfmt sheetId="4" sqref="I130" start="0" length="0">
    <dxf>
      <border outline="0">
        <left style="thin">
          <color indexed="64"/>
        </left>
        <right style="thin">
          <color indexed="64"/>
        </right>
        <top style="thin">
          <color indexed="64"/>
        </top>
        <bottom style="thin">
          <color indexed="64"/>
        </bottom>
      </border>
    </dxf>
  </rfmt>
  <rfmt sheetId="4" sqref="J130" start="0" length="0">
    <dxf>
      <border outline="0">
        <left style="thin">
          <color indexed="64"/>
        </left>
        <right style="thin">
          <color indexed="64"/>
        </right>
        <top style="thin">
          <color indexed="64"/>
        </top>
        <bottom style="thin">
          <color indexed="64"/>
        </bottom>
      </border>
    </dxf>
  </rfmt>
  <rfmt sheetId="4" sqref="K130" start="0" length="0">
    <dxf>
      <border outline="0">
        <left style="thin">
          <color indexed="64"/>
        </left>
        <right style="thin">
          <color indexed="64"/>
        </right>
        <top style="thin">
          <color indexed="64"/>
        </top>
        <bottom style="thin">
          <color indexed="64"/>
        </bottom>
      </border>
    </dxf>
  </rfmt>
  <rfmt sheetId="4" sqref="L130" start="0" length="0">
    <dxf>
      <border outline="0">
        <left style="thin">
          <color indexed="64"/>
        </left>
        <right style="thin">
          <color indexed="64"/>
        </right>
        <top style="thin">
          <color indexed="64"/>
        </top>
        <bottom style="thin">
          <color indexed="64"/>
        </bottom>
      </border>
    </dxf>
  </rfmt>
  <rfmt sheetId="4" sqref="M130" start="0" length="0">
    <dxf>
      <border outline="0">
        <left style="thin">
          <color indexed="64"/>
        </left>
        <right style="thin">
          <color indexed="64"/>
        </right>
        <top style="thin">
          <color indexed="64"/>
        </top>
        <bottom style="thin">
          <color indexed="64"/>
        </bottom>
      </border>
    </dxf>
  </rfmt>
  <rcc rId="2828" sId="4" odxf="1" dxf="1">
    <nc r="N130"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30" start="0" length="0">
    <dxf>
      <border outline="0">
        <left style="thin">
          <color indexed="64"/>
        </left>
        <right style="thin">
          <color indexed="64"/>
        </right>
        <top style="thin">
          <color indexed="64"/>
        </top>
        <bottom style="thin">
          <color indexed="64"/>
        </bottom>
      </border>
    </dxf>
  </rfmt>
  <rfmt sheetId="4" sqref="P130" start="0" length="0">
    <dxf>
      <border outline="0">
        <left style="thin">
          <color indexed="64"/>
        </left>
        <right style="thin">
          <color indexed="64"/>
        </right>
        <top style="thin">
          <color indexed="64"/>
        </top>
        <bottom style="thin">
          <color indexed="64"/>
        </bottom>
      </border>
    </dxf>
  </rfmt>
  <rcc rId="2829" sId="4">
    <nc r="D130" t="inlineStr">
      <is>
        <t>MRISTEL DELGADO BARRERA</t>
      </is>
    </nc>
  </rcc>
  <rcc rId="2830" sId="4">
    <nc r="E130">
      <v>59706176</v>
    </nc>
  </rcc>
  <rcc rId="2831" sId="4" numFmtId="19">
    <nc r="H130">
      <v>38940</v>
    </nc>
  </rcc>
  <rcc rId="2832" sId="4">
    <nc r="I130" t="inlineStr">
      <is>
        <t>SI</t>
      </is>
    </nc>
  </rcc>
  <rcc rId="2833" sId="4">
    <nc r="J130" t="inlineStr">
      <is>
        <t>COLEGION MUSICAL BRITANICO</t>
      </is>
    </nc>
  </rcc>
  <rcc rId="2834" sId="4">
    <nc r="K130" t="inlineStr">
      <is>
        <t>27/03/2012  03/12/2012</t>
      </is>
    </nc>
  </rcc>
  <rcc rId="2835" sId="4">
    <nc r="L130" t="inlineStr">
      <is>
        <t>PROFESIONAL DE APOYO PSICOSOCIAL</t>
      </is>
    </nc>
  </rcc>
  <rcc rId="2836" sId="4">
    <nc r="M130" t="inlineStr">
      <is>
        <t>NO</t>
      </is>
    </nc>
  </rcc>
  <rcc rId="2837" sId="4">
    <nc r="P130" t="inlineStr">
      <is>
        <t>NO CUENTA FORMATO 8</t>
      </is>
    </nc>
  </rcc>
  <rcc rId="2838" sId="4" odxf="1" dxf="1">
    <nc r="B131" t="inlineStr">
      <is>
        <t>PROFESIONAL DE APOYO PSICOSOCIAL</t>
      </is>
    </nc>
    <odxf>
      <fill>
        <patternFill patternType="none">
          <bgColor indexed="65"/>
        </patternFill>
      </fill>
      <alignment vertical="center" wrapText="0" readingOrder="0"/>
      <border outline="0">
        <left/>
        <right/>
        <top/>
        <bottom/>
      </border>
    </odxf>
    <ndxf>
      <fill>
        <patternFill patternType="solid">
          <bgColor theme="4"/>
        </patternFill>
      </fill>
      <alignment vertical="top" wrapText="1" readingOrder="0"/>
      <border outline="0">
        <left style="thin">
          <color indexed="64"/>
        </left>
        <right style="thin">
          <color indexed="64"/>
        </right>
        <top style="thin">
          <color indexed="64"/>
        </top>
        <bottom style="thin">
          <color indexed="64"/>
        </bottom>
      </border>
    </ndxf>
  </rcc>
  <rcc rId="2839" sId="4" odxf="1" dxf="1">
    <nc r="C131">
      <f>(252+228)/200+(1080/300)*2</f>
    </nc>
    <odxf>
      <alignment vertical="center" wrapText="0" readingOrder="0"/>
      <border outline="0">
        <left/>
        <right/>
        <top/>
        <bottom/>
      </border>
    </odxf>
    <ndxf>
      <alignment vertical="top" wrapText="1" readingOrder="0"/>
      <border outline="0">
        <left style="thin">
          <color indexed="64"/>
        </left>
        <right style="thin">
          <color indexed="64"/>
        </right>
        <top style="thin">
          <color indexed="64"/>
        </top>
        <bottom style="thin">
          <color indexed="64"/>
        </bottom>
      </border>
    </ndxf>
  </rcc>
  <rcc rId="2840" sId="4" odxf="1" dxf="1">
    <nc r="D131" t="inlineStr">
      <is>
        <t>MRISTEL DELGADO BARRERA</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2841" sId="4" odxf="1" dxf="1">
    <nc r="E131">
      <v>59706176</v>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2842" sId="4" odxf="1" dxf="1">
    <nc r="F131" t="inlineStr">
      <is>
        <t>PSICOLOGA</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2843" sId="4" odxf="1" dxf="1">
    <nc r="G131" t="inlineStr">
      <is>
        <t>UNIVERSIDAD MARIANA</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2844" sId="4" odxf="1" dxf="1" numFmtId="19">
    <nc r="H131">
      <v>38940</v>
    </nc>
    <odxf>
      <numFmt numFmtId="0" formatCode="General"/>
      <alignment vertical="center" readingOrder="0"/>
      <border outline="0">
        <left/>
        <right/>
        <top/>
        <bottom/>
      </border>
    </odxf>
    <ndxf>
      <numFmt numFmtId="19" formatCode="dd/mm/yyyy"/>
      <alignment vertical="top" readingOrder="0"/>
      <border outline="0">
        <left style="thin">
          <color indexed="64"/>
        </left>
        <right style="thin">
          <color indexed="64"/>
        </right>
        <top style="thin">
          <color indexed="64"/>
        </top>
        <bottom style="thin">
          <color indexed="64"/>
        </bottom>
      </border>
    </ndxf>
  </rcc>
  <rcc rId="2845" sId="4" odxf="1" dxf="1">
    <nc r="I131" t="inlineStr">
      <is>
        <t>SI</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2846" sId="4" odxf="1" dxf="1">
    <nc r="J131" t="inlineStr">
      <is>
        <t>COLEGION MUSICAL BRITANICO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fmt sheetId="4" sqref="K131" start="0" length="0">
    <dxf>
      <numFmt numFmtId="19" formatCode="dd/mm/yyyy"/>
      <alignment vertical="top" readingOrder="0"/>
      <border outline="0">
        <left style="thin">
          <color indexed="64"/>
        </left>
        <right style="thin">
          <color indexed="64"/>
        </right>
        <top style="thin">
          <color indexed="64"/>
        </top>
        <bottom style="thin">
          <color indexed="64"/>
        </bottom>
      </border>
    </dxf>
  </rfmt>
  <rcc rId="2847" sId="4" odxf="1" dxf="1">
    <nc r="L131" t="inlineStr">
      <is>
        <t>PROFESIONAL DE APOYO PSICOSOCIAL</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2848" sId="4" odxf="1" dxf="1">
    <nc r="M131" t="inlineStr">
      <is>
        <t>NO</t>
      </is>
    </nc>
    <odxf>
      <border outline="0">
        <left/>
        <right/>
        <top/>
        <bottom/>
      </border>
    </odxf>
    <ndxf>
      <border outline="0">
        <left style="thin">
          <color indexed="64"/>
        </left>
        <right style="thin">
          <color indexed="64"/>
        </right>
        <top style="thin">
          <color indexed="64"/>
        </top>
        <bottom style="thin">
          <color indexed="64"/>
        </bottom>
      </border>
    </ndxf>
  </rcc>
  <rcc rId="2849" sId="4" odxf="1" dxf="1">
    <nc r="N131"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31" start="0" length="0">
    <dxf>
      <border outline="0">
        <left style="thin">
          <color indexed="64"/>
        </left>
        <right style="thin">
          <color indexed="64"/>
        </right>
        <top style="thin">
          <color indexed="64"/>
        </top>
        <bottom style="thin">
          <color indexed="64"/>
        </bottom>
      </border>
    </dxf>
  </rfmt>
  <rcc rId="2850" sId="4" odxf="1" dxf="1">
    <nc r="P131" t="inlineStr">
      <is>
        <t>NO CUENTA FORMATO 8</t>
      </is>
    </nc>
    <odxf>
      <alignment horizontal="general" readingOrder="0"/>
      <border outline="0">
        <left/>
        <right/>
        <top/>
        <bottom/>
      </border>
    </odxf>
    <ndxf>
      <alignment horizontal="center" readingOrder="0"/>
      <border outline="0">
        <left style="thin">
          <color indexed="64"/>
        </left>
        <right style="thin">
          <color indexed="64"/>
        </right>
        <top style="thin">
          <color indexed="64"/>
        </top>
        <bottom style="thin">
          <color indexed="64"/>
        </bottom>
      </border>
    </ndxf>
  </rcc>
  <rfmt sheetId="4" sqref="Q131" start="0" length="0">
    <dxf>
      <alignment horizontal="center" readingOrder="0"/>
    </dxf>
  </rfmt>
  <rcc rId="2851" sId="4">
    <nc r="K131" t="inlineStr">
      <is>
        <t>15/03/2013  20/12/2013</t>
      </is>
    </nc>
  </rcc>
  <rcc rId="2852" sId="4" odxf="1" dxf="1">
    <oc r="B132" t="inlineStr">
      <is>
        <t>Propuesta Técnica - Habilitante</t>
      </is>
    </oc>
    <nc r="B132" t="inlineStr">
      <is>
        <t>PROFESIONAL DE APOYO PSICOSOCIAL</t>
      </is>
    </nc>
    <odxf>
      <font>
        <b/>
        <sz val="20"/>
        <color auto="1"/>
      </font>
      <fill>
        <patternFill>
          <bgColor theme="4" tint="0.79998168889431442"/>
        </patternFill>
      </fill>
      <alignment horizontal="center" vertical="center" wrapText="0" readingOrder="0"/>
      <border outline="0">
        <left style="medium">
          <color indexed="57"/>
        </left>
        <right/>
        <top style="medium">
          <color indexed="57"/>
        </top>
        <bottom style="medium">
          <color indexed="57"/>
        </bottom>
      </border>
    </odxf>
    <ndxf>
      <font>
        <b val="0"/>
        <sz val="11"/>
        <color theme="1"/>
        <name val="Calibri"/>
        <scheme val="minor"/>
      </font>
      <fill>
        <patternFill>
          <bgColor theme="4"/>
        </patternFill>
      </fill>
      <alignment horizontal="general" vertical="top" wrapText="1" readingOrder="0"/>
      <border outline="0">
        <left style="thin">
          <color indexed="64"/>
        </left>
        <right style="thin">
          <color indexed="64"/>
        </right>
        <top style="thin">
          <color indexed="64"/>
        </top>
        <bottom style="thin">
          <color indexed="64"/>
        </bottom>
      </border>
    </ndxf>
  </rcc>
  <rcc rId="2853" sId="4" odxf="1" dxf="1">
    <nc r="C132">
      <f>(252+228)/200+(1080/300)*2</f>
    </nc>
    <odxf>
      <font>
        <b/>
        <sz val="20"/>
        <color auto="1"/>
      </font>
      <fill>
        <patternFill patternType="solid">
          <bgColor theme="4" tint="0.79998168889431442"/>
        </patternFill>
      </fill>
      <alignment horizontal="center" vertical="center" wrapText="0" readingOrder="0"/>
      <border outline="0">
        <left/>
        <right/>
        <top style="medium">
          <color indexed="57"/>
        </top>
        <bottom style="medium">
          <color indexed="57"/>
        </bottom>
      </border>
    </odxf>
    <ndxf>
      <font>
        <b val="0"/>
        <sz val="11"/>
        <color theme="1"/>
        <name val="Calibri"/>
        <scheme val="minor"/>
      </font>
      <fill>
        <patternFill patternType="none">
          <bgColor indexed="65"/>
        </patternFill>
      </fill>
      <alignment horizontal="general" vertical="top" wrapText="1" readingOrder="0"/>
      <border outline="0">
        <left style="thin">
          <color indexed="64"/>
        </left>
        <right style="thin">
          <color indexed="64"/>
        </right>
        <top style="thin">
          <color indexed="64"/>
        </top>
        <bottom style="thin">
          <color indexed="64"/>
        </bottom>
      </border>
    </ndxf>
  </rcc>
  <rfmt sheetId="4" sqref="D132" start="0" length="0">
    <dxf>
      <font>
        <b val="0"/>
        <sz val="11"/>
        <color theme="1"/>
        <name val="Calibri"/>
        <scheme val="minor"/>
      </font>
      <fill>
        <patternFill patternType="none">
          <bgColor indexed="65"/>
        </patternFill>
      </fill>
      <alignment horizontal="general" vertical="top" readingOrder="0"/>
      <border outline="0">
        <left style="thin">
          <color indexed="64"/>
        </left>
        <right style="thin">
          <color indexed="64"/>
        </right>
        <top style="thin">
          <color indexed="64"/>
        </top>
        <bottom style="thin">
          <color indexed="64"/>
        </bottom>
      </border>
    </dxf>
  </rfmt>
  <rfmt sheetId="4" sqref="E132" start="0" length="0">
    <dxf>
      <font>
        <b val="0"/>
        <sz val="11"/>
        <color theme="1"/>
        <name val="Calibri"/>
        <scheme val="minor"/>
      </font>
      <fill>
        <patternFill patternType="none">
          <bgColor indexed="65"/>
        </patternFill>
      </fill>
      <alignment horizontal="general" vertical="top" readingOrder="0"/>
      <border outline="0">
        <left style="thin">
          <color indexed="64"/>
        </left>
        <right style="thin">
          <color indexed="64"/>
        </right>
        <top style="thin">
          <color indexed="64"/>
        </top>
        <bottom style="thin">
          <color indexed="64"/>
        </bottom>
      </border>
    </dxf>
  </rfmt>
  <rfmt sheetId="4" sqref="F132" start="0" length="0">
    <dxf>
      <font>
        <b val="0"/>
        <sz val="11"/>
        <color theme="1"/>
        <name val="Calibri"/>
        <scheme val="minor"/>
      </font>
      <fill>
        <patternFill patternType="none">
          <bgColor indexed="65"/>
        </patternFill>
      </fill>
      <alignment horizontal="general" vertical="top" readingOrder="0"/>
      <border outline="0">
        <left style="thin">
          <color indexed="64"/>
        </left>
        <right style="thin">
          <color indexed="64"/>
        </right>
        <top style="thin">
          <color indexed="64"/>
        </top>
        <bottom style="thin">
          <color indexed="64"/>
        </bottom>
      </border>
    </dxf>
  </rfmt>
  <rfmt sheetId="4" sqref="G132" start="0" length="0">
    <dxf>
      <font>
        <b val="0"/>
        <sz val="11"/>
        <color theme="1"/>
        <name val="Calibri"/>
        <scheme val="minor"/>
      </font>
      <fill>
        <patternFill patternType="none">
          <bgColor indexed="65"/>
        </patternFill>
      </fill>
      <alignment horizontal="general" vertical="top" readingOrder="0"/>
      <border outline="0">
        <left style="thin">
          <color indexed="64"/>
        </left>
        <right style="thin">
          <color indexed="64"/>
        </right>
        <top style="thin">
          <color indexed="64"/>
        </top>
        <bottom style="thin">
          <color indexed="64"/>
        </bottom>
      </border>
    </dxf>
  </rfmt>
  <rfmt sheetId="4" sqref="H132" start="0" length="0">
    <dxf>
      <font>
        <b val="0"/>
        <sz val="11"/>
        <color theme="1"/>
        <name val="Calibri"/>
        <scheme val="minor"/>
      </font>
      <numFmt numFmtId="19" formatCode="dd/mm/yyyy"/>
      <fill>
        <patternFill patternType="none">
          <bgColor indexed="65"/>
        </patternFill>
      </fill>
      <alignment horizontal="general" vertical="top" readingOrder="0"/>
      <border outline="0">
        <left style="thin">
          <color indexed="64"/>
        </left>
        <right style="thin">
          <color indexed="64"/>
        </right>
        <top style="thin">
          <color indexed="64"/>
        </top>
        <bottom style="thin">
          <color indexed="64"/>
        </bottom>
      </border>
    </dxf>
  </rfmt>
  <rfmt sheetId="4" sqref="I132" start="0" length="0">
    <dxf>
      <font>
        <b val="0"/>
        <sz val="11"/>
        <color theme="1"/>
        <name val="Calibri"/>
        <scheme val="minor"/>
      </font>
      <fill>
        <patternFill patternType="none">
          <bgColor indexed="65"/>
        </patternFill>
      </fill>
      <alignment horizontal="general" vertical="bottom" readingOrder="0"/>
      <border outline="0">
        <left style="thin">
          <color indexed="64"/>
        </left>
        <right style="thin">
          <color indexed="64"/>
        </right>
        <top style="thin">
          <color indexed="64"/>
        </top>
        <bottom style="thin">
          <color indexed="64"/>
        </bottom>
      </border>
    </dxf>
  </rfmt>
  <rcc rId="2854" sId="4" odxf="1" dxf="1">
    <nc r="J132" t="inlineStr">
      <is>
        <t>COLEGION MUSICAL BRITANICO</t>
      </is>
    </nc>
    <odxf>
      <font>
        <b/>
        <sz val="20"/>
        <color auto="1"/>
      </font>
      <fill>
        <patternFill patternType="solid">
          <bgColor theme="4" tint="0.79998168889431442"/>
        </patternFill>
      </fill>
      <alignment horizontal="center" vertical="center" readingOrder="0"/>
      <border outline="0">
        <left/>
        <right/>
        <top style="medium">
          <color indexed="57"/>
        </top>
        <bottom style="medium">
          <color indexed="57"/>
        </bottom>
      </border>
    </odxf>
    <ndxf>
      <font>
        <b val="0"/>
        <sz val="11"/>
        <color theme="1"/>
        <name val="Calibri"/>
        <scheme val="minor"/>
      </font>
      <fill>
        <patternFill patternType="none">
          <bgColor indexed="65"/>
        </patternFill>
      </fill>
      <alignment horizontal="general" vertical="bottom" readingOrder="0"/>
      <border outline="0">
        <left style="thin">
          <color indexed="64"/>
        </left>
        <right style="thin">
          <color indexed="64"/>
        </right>
        <top style="thin">
          <color indexed="64"/>
        </top>
        <bottom style="thin">
          <color indexed="64"/>
        </bottom>
      </border>
    </ndxf>
  </rcc>
  <rfmt sheetId="4" sqref="K132" start="0" length="0">
    <dxf>
      <font>
        <b val="0"/>
        <sz val="11"/>
        <color theme="1"/>
        <name val="Calibri"/>
        <scheme val="minor"/>
      </font>
      <numFmt numFmtId="19" formatCode="dd/mm/yyyy"/>
      <fill>
        <patternFill patternType="none">
          <bgColor indexed="65"/>
        </patternFill>
      </fill>
      <alignment horizontal="general" vertical="top" readingOrder="0"/>
      <border outline="0">
        <left style="thin">
          <color indexed="64"/>
        </left>
        <right style="thin">
          <color indexed="64"/>
        </right>
        <top style="thin">
          <color indexed="64"/>
        </top>
        <bottom style="thin">
          <color indexed="64"/>
        </bottom>
      </border>
    </dxf>
  </rfmt>
  <rfmt sheetId="4" sqref="L132" start="0" length="0">
    <dxf>
      <font>
        <b val="0"/>
        <sz val="11"/>
        <color theme="1"/>
        <name val="Calibri"/>
        <scheme val="minor"/>
      </font>
      <fill>
        <patternFill patternType="none">
          <bgColor indexed="65"/>
        </patternFill>
      </fill>
      <alignment horizontal="general" vertical="top" readingOrder="0"/>
      <border outline="0">
        <left style="thin">
          <color indexed="64"/>
        </left>
        <right style="thin">
          <color indexed="64"/>
        </right>
        <top style="thin">
          <color indexed="64"/>
        </top>
        <bottom style="thin">
          <color indexed="64"/>
        </bottom>
      </border>
    </dxf>
  </rfmt>
  <rfmt sheetId="4" sqref="M132" start="0" length="0">
    <dxf>
      <font>
        <b val="0"/>
        <sz val="11"/>
        <color theme="1"/>
        <name val="Calibri"/>
        <scheme val="minor"/>
      </font>
      <fill>
        <patternFill patternType="none">
          <bgColor indexed="65"/>
        </patternFill>
      </fill>
      <alignment horizontal="general" readingOrder="0"/>
      <border outline="0">
        <left style="thin">
          <color indexed="64"/>
        </left>
        <right style="thin">
          <color indexed="64"/>
        </right>
        <top style="thin">
          <color indexed="64"/>
        </top>
        <bottom style="thin">
          <color indexed="64"/>
        </bottom>
      </border>
    </dxf>
  </rfmt>
  <rcc rId="2855" sId="4" odxf="1" dxf="1">
    <nc r="N132" t="inlineStr">
      <is>
        <t>SI</t>
      </is>
    </nc>
    <odxf>
      <font>
        <b/>
        <sz val="20"/>
        <color auto="1"/>
      </font>
      <fill>
        <patternFill patternType="solid">
          <bgColor theme="4" tint="0.79998168889431442"/>
        </patternFill>
      </fill>
      <alignment horizontal="center" readingOrder="0"/>
      <border outline="0">
        <left/>
        <right style="medium">
          <color indexed="57"/>
        </right>
        <top style="medium">
          <color indexed="57"/>
        </top>
        <bottom style="medium">
          <color indexed="57"/>
        </bottom>
      </border>
    </odxf>
    <ndxf>
      <font>
        <b val="0"/>
        <sz val="11"/>
        <color theme="1"/>
        <name val="Calibri"/>
        <scheme val="minor"/>
      </font>
      <fill>
        <patternFill patternType="none">
          <bgColor indexed="65"/>
        </patternFill>
      </fill>
      <alignment horizontal="general" readingOrder="0"/>
      <border outline="0">
        <left style="thin">
          <color indexed="64"/>
        </left>
        <right style="thin">
          <color indexed="64"/>
        </right>
        <top style="thin">
          <color indexed="64"/>
        </top>
        <bottom style="thin">
          <color indexed="64"/>
        </bottom>
      </border>
    </ndxf>
  </rcc>
  <rfmt sheetId="4" sqref="O132" start="0" length="0">
    <dxf>
      <border outline="0">
        <left style="thin">
          <color indexed="64"/>
        </left>
        <right style="thin">
          <color indexed="64"/>
        </right>
        <top style="thin">
          <color indexed="64"/>
        </top>
        <bottom style="thin">
          <color indexed="64"/>
        </bottom>
      </border>
    </dxf>
  </rfmt>
  <rfmt sheetId="4" sqref="P132" start="0" length="0">
    <dxf>
      <alignment horizontal="center" readingOrder="0"/>
      <border outline="0">
        <left style="thin">
          <color indexed="64"/>
        </left>
        <right style="thin">
          <color indexed="64"/>
        </right>
        <top style="thin">
          <color indexed="64"/>
        </top>
        <bottom style="thin">
          <color indexed="64"/>
        </bottom>
      </border>
    </dxf>
  </rfmt>
  <rfmt sheetId="4" sqref="Q132" start="0" length="0">
    <dxf>
      <alignment horizontal="center" readingOrder="0"/>
    </dxf>
  </rfmt>
  <rcc rId="2856" sId="4">
    <nc r="I132" t="inlineStr">
      <is>
        <t>NO</t>
      </is>
    </nc>
  </rcc>
  <rcc rId="2857" sId="4">
    <nc r="M132" t="inlineStr">
      <is>
        <t>SI</t>
      </is>
    </nc>
  </rcc>
  <rfmt sheetId="4" sqref="B126:B131">
    <dxf>
      <fill>
        <patternFill patternType="none">
          <bgColor auto="1"/>
        </patternFill>
      </fill>
    </dxf>
  </rfmt>
  <rrc rId="2858" sId="4" ref="A115:XFD115"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fmt sheetId="4" sqref="B115" start="0" length="0">
    <dxf>
      <fill>
        <patternFill patternType="solid">
          <bgColor theme="4"/>
        </patternFill>
      </fill>
    </dxf>
  </rfmt>
  <rcc rId="2859" sId="4">
    <nc r="D115" t="inlineStr">
      <is>
        <t>MENELIO ORTIZ VALENCIA</t>
      </is>
    </nc>
  </rcc>
  <rcc rId="2860" sId="4">
    <nc r="E115">
      <v>10385350</v>
    </nc>
  </rcc>
  <rcc rId="2861" sId="4">
    <nc r="F115" t="inlineStr">
      <is>
        <t>LICENCIADO EN EDUCACION BASICA PRIMARIA</t>
      </is>
    </nc>
  </rcc>
  <rcc rId="2862" sId="4">
    <nc r="G115" t="inlineStr">
      <is>
        <t>PONTIFICIA UNIVERSIDAD JAVERIANA</t>
      </is>
    </nc>
  </rcc>
  <rcc rId="2863" sId="4" numFmtId="19">
    <nc r="H115">
      <v>34964</v>
    </nc>
  </rcc>
  <rcc rId="2864" sId="4">
    <nc r="I115" t="inlineStr">
      <is>
        <t>NO</t>
      </is>
    </nc>
  </rcc>
  <rcc rId="2865" sId="4">
    <nc r="J115" t="inlineStr">
      <is>
        <t>COLEGION MUSICAL BRITANICO</t>
      </is>
    </nc>
  </rcc>
  <rcc rId="2866" sId="4" odxf="1" dxf="1">
    <nc r="K115" t="inlineStr">
      <is>
        <t>19/08/2008  12/12/2008</t>
      </is>
    </nc>
    <odxf>
      <numFmt numFmtId="0" formatCode="General"/>
    </odxf>
    <ndxf>
      <numFmt numFmtId="19" formatCode="dd/mm/yyyy"/>
    </ndxf>
  </rcc>
  <rcc rId="2867" sId="4">
    <nc r="L115" t="inlineStr">
      <is>
        <t>COORDINADOR PEDAGOGICO</t>
      </is>
    </nc>
  </rcc>
  <rcc rId="2868" sId="4">
    <nc r="M115" t="inlineStr">
      <is>
        <t>SI</t>
      </is>
    </nc>
  </rcc>
  <rcc rId="2869" sId="4">
    <nc r="N115" t="inlineStr">
      <is>
        <t>SI</t>
      </is>
    </nc>
  </rcc>
  <rcc rId="2870" sId="4">
    <nc r="B115" t="inlineStr">
      <is>
        <t>COORDINADOR</t>
      </is>
    </nc>
  </rcc>
  <rfmt sheetId="4" sqref="B115">
    <dxf>
      <fill>
        <patternFill patternType="none">
          <bgColor auto="1"/>
        </patternFill>
      </fill>
    </dxf>
  </rfmt>
  <rrc rId="2871" sId="4" ref="A116:XFD116"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872" sId="4">
    <nc r="B116" t="inlineStr">
      <is>
        <t>COORDINADOR</t>
      </is>
    </nc>
  </rcc>
  <rcc rId="2873" sId="4">
    <nc r="D116" t="inlineStr">
      <is>
        <t>MENELIO ORTIZ VALENCIA</t>
      </is>
    </nc>
  </rcc>
  <rcc rId="2874" sId="4">
    <nc r="E116">
      <v>10385350</v>
    </nc>
  </rcc>
  <rcc rId="2875" sId="4">
    <nc r="F116" t="inlineStr">
      <is>
        <t>LICENCIADO EN EDUCACION BASICA PRIMARIA</t>
      </is>
    </nc>
  </rcc>
  <rcc rId="2876" sId="4">
    <nc r="G116" t="inlineStr">
      <is>
        <t>PONTIFICIA UNIVERSIDAD JAVERIANA</t>
      </is>
    </nc>
  </rcc>
  <rcc rId="2877" sId="4" numFmtId="19">
    <nc r="H116">
      <v>34964</v>
    </nc>
  </rcc>
  <rcc rId="2878" sId="4">
    <nc r="I116" t="inlineStr">
      <is>
        <t>NO</t>
      </is>
    </nc>
  </rcc>
  <rcc rId="2879" sId="4">
    <nc r="J116" t="inlineStr">
      <is>
        <t>COLEGION MUSICAL BRITANICO</t>
      </is>
    </nc>
  </rcc>
  <rcc rId="2880" sId="4">
    <nc r="L116" t="inlineStr">
      <is>
        <t>COORDINADOR PEDAGOGICO</t>
      </is>
    </nc>
  </rcc>
  <rcc rId="2881" sId="4">
    <nc r="M116" t="inlineStr">
      <is>
        <t>SI</t>
      </is>
    </nc>
  </rcc>
  <rcc rId="2882" sId="4">
    <nc r="N116" t="inlineStr">
      <is>
        <t>SI</t>
      </is>
    </nc>
  </rcc>
  <rrc rId="2883" sId="4" ref="A116:XFD116"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rc rId="2884" sId="4" ref="A116:XFD116"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885" sId="4">
    <nc r="B116" t="inlineStr">
      <is>
        <t>COORDINADOR</t>
      </is>
    </nc>
  </rcc>
  <rcc rId="2886" sId="4">
    <nc r="D116" t="inlineStr">
      <is>
        <t>MENELIO ORTIZ VALENCIA</t>
      </is>
    </nc>
  </rcc>
  <rcc rId="2887" sId="4">
    <nc r="E116">
      <v>10385350</v>
    </nc>
  </rcc>
  <rcc rId="2888" sId="4">
    <nc r="F116" t="inlineStr">
      <is>
        <t>LICENCIADO EN EDUCACION BASICA PRIMARIA</t>
      </is>
    </nc>
  </rcc>
  <rcc rId="2889" sId="4">
    <nc r="G116" t="inlineStr">
      <is>
        <t>PONTIFICIA UNIVERSIDAD JAVERIANA</t>
      </is>
    </nc>
  </rcc>
  <rcc rId="2890" sId="4" numFmtId="19">
    <nc r="H116">
      <v>34964</v>
    </nc>
  </rcc>
  <rcc rId="2891" sId="4">
    <nc r="I116" t="inlineStr">
      <is>
        <t>NO</t>
      </is>
    </nc>
  </rcc>
  <rcc rId="2892" sId="4">
    <nc r="J116" t="inlineStr">
      <is>
        <t>COLEGION MUSICAL BRITANICO</t>
      </is>
    </nc>
  </rcc>
  <rcc rId="2893" sId="4">
    <nc r="L116" t="inlineStr">
      <is>
        <t>COORDINADOR PEDAGOGICO</t>
      </is>
    </nc>
  </rcc>
  <rcc rId="2894" sId="4">
    <nc r="M116" t="inlineStr">
      <is>
        <t>SI</t>
      </is>
    </nc>
  </rcc>
  <rcc rId="2895" sId="4">
    <nc r="N116" t="inlineStr">
      <is>
        <t>SI</t>
      </is>
    </nc>
  </rcc>
  <rcc rId="2896" sId="4">
    <nc r="B117" t="inlineStr">
      <is>
        <t>COORDINADOR</t>
      </is>
    </nc>
  </rcc>
  <rcc rId="2897" sId="4">
    <nc r="D117" t="inlineStr">
      <is>
        <t>MENELIO ORTIZ VALENCIA</t>
      </is>
    </nc>
  </rcc>
  <rcc rId="2898" sId="4">
    <nc r="E117">
      <v>10385350</v>
    </nc>
  </rcc>
  <rcc rId="2899" sId="4">
    <nc r="F117" t="inlineStr">
      <is>
        <t>LICENCIADO EN EDUCACION BASICA PRIMARIA</t>
      </is>
    </nc>
  </rcc>
  <rcc rId="2900" sId="4">
    <nc r="G117" t="inlineStr">
      <is>
        <t>PONTIFICIA UNIVERSIDAD JAVERIANA</t>
      </is>
    </nc>
  </rcc>
  <rcc rId="2901" sId="4" numFmtId="19">
    <nc r="H117">
      <v>34964</v>
    </nc>
  </rcc>
  <rcc rId="2902" sId="4">
    <nc r="I117" t="inlineStr">
      <is>
        <t>NO</t>
      </is>
    </nc>
  </rcc>
  <rcc rId="2903" sId="4">
    <nc r="J117" t="inlineStr">
      <is>
        <t>COLEGION MUSICAL BRITANICO</t>
      </is>
    </nc>
  </rcc>
  <rcc rId="2904" sId="4">
    <nc r="L117" t="inlineStr">
      <is>
        <t>COORDINADOR PEDAGOGICO</t>
      </is>
    </nc>
  </rcc>
  <rcc rId="2905" sId="4">
    <nc r="M117" t="inlineStr">
      <is>
        <t>SI</t>
      </is>
    </nc>
  </rcc>
  <rcc rId="2906" sId="4">
    <nc r="N117" t="inlineStr">
      <is>
        <t>SI</t>
      </is>
    </nc>
  </rcc>
  <rcc rId="2907" sId="4">
    <nc r="K116" t="inlineStr">
      <is>
        <t>16/02/2009  28/08/2009</t>
      </is>
    </nc>
  </rcc>
  <rcc rId="2908" sId="4">
    <nc r="K117" t="inlineStr">
      <is>
        <t xml:space="preserve">18/04/2011  02/12/2011 </t>
      </is>
    </nc>
  </rcc>
  <rcc rId="2909" sId="4">
    <nc r="K118" t="inlineStr">
      <is>
        <t>27/02/2012  14/12/2012</t>
      </is>
    </nc>
  </rcc>
  <rcc rId="2910" sId="4">
    <nc r="D136" t="inlineStr">
      <is>
        <t>ELIZABETH ROJAS MUÑOZ</t>
      </is>
    </nc>
  </rcc>
  <rcc rId="2911" sId="4">
    <nc r="E136">
      <v>108520100</v>
    </nc>
  </rcc>
  <rcc rId="2912" sId="4">
    <nc r="F136" t="inlineStr">
      <is>
        <t>PSICOLOGA</t>
      </is>
    </nc>
  </rcc>
  <rcc rId="2913" sId="4">
    <nc r="G136" t="inlineStr">
      <is>
        <t>UNIVERSIDAD DE NARIÑO</t>
      </is>
    </nc>
  </rcc>
  <rcc rId="2914" sId="4" numFmtId="19">
    <nc r="H136">
      <v>41741</v>
    </nc>
  </rcc>
  <rcc rId="2915" sId="4">
    <nc r="K136" t="inlineStr">
      <is>
        <t>27/03/2012 03/12/2012</t>
      </is>
    </nc>
  </rcc>
  <rcc rId="2916" sId="4">
    <nc r="L136" t="inlineStr">
      <is>
        <t>PROFESIONAL DE APOYO PSICOSOCIAL</t>
      </is>
    </nc>
  </rcc>
  <rcc rId="2917" sId="4">
    <nc r="P136" t="inlineStr">
      <is>
        <t>NO APORTA TARJETA PROFESIONAL</t>
      </is>
    </nc>
  </rcc>
  <rrc rId="2918" sId="4" ref="A137:XFD137"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919" sId="4" odxf="1" dxf="1">
    <nc r="B137"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920" sId="4" odxf="1" dxf="1">
    <nc r="C137">
      <f>(252+228)/200+(1080/300)*2</f>
    </nc>
    <odxf>
      <border outline="0">
        <left/>
        <right/>
        <top/>
        <bottom/>
      </border>
    </odxf>
    <ndxf>
      <border outline="0">
        <left style="thin">
          <color indexed="64"/>
        </left>
        <right style="thin">
          <color indexed="64"/>
        </right>
        <top style="thin">
          <color indexed="64"/>
        </top>
        <bottom style="thin">
          <color indexed="64"/>
        </bottom>
      </border>
    </ndxf>
  </rcc>
  <rcc rId="2921" sId="4" odxf="1" dxf="1">
    <nc r="D137" t="inlineStr">
      <is>
        <t>ELIZABETH ROJAS MUÑOZ</t>
      </is>
    </nc>
    <odxf>
      <border outline="0">
        <left/>
        <right/>
        <top/>
        <bottom/>
      </border>
    </odxf>
    <ndxf>
      <border outline="0">
        <left style="thin">
          <color indexed="64"/>
        </left>
        <right style="thin">
          <color indexed="64"/>
        </right>
        <top style="thin">
          <color indexed="64"/>
        </top>
        <bottom style="thin">
          <color indexed="64"/>
        </bottom>
      </border>
    </ndxf>
  </rcc>
  <rcc rId="2922" sId="4" odxf="1" dxf="1">
    <nc r="E137">
      <v>108520100</v>
    </nc>
    <odxf>
      <border outline="0">
        <left/>
        <right/>
        <top/>
        <bottom/>
      </border>
    </odxf>
    <ndxf>
      <border outline="0">
        <left style="thin">
          <color indexed="64"/>
        </left>
        <right style="thin">
          <color indexed="64"/>
        </right>
        <top style="thin">
          <color indexed="64"/>
        </top>
        <bottom style="thin">
          <color indexed="64"/>
        </bottom>
      </border>
    </ndxf>
  </rcc>
  <rcc rId="2923" sId="4" odxf="1" dxf="1">
    <nc r="F137"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2924" sId="4" odxf="1" dxf="1">
    <nc r="G137" t="inlineStr">
      <is>
        <t>UNIVERSIDAD DE NARIÑO</t>
      </is>
    </nc>
    <odxf>
      <border outline="0">
        <left/>
        <right/>
        <top/>
        <bottom/>
      </border>
    </odxf>
    <ndxf>
      <border outline="0">
        <left style="thin">
          <color indexed="64"/>
        </left>
        <right style="thin">
          <color indexed="64"/>
        </right>
        <top style="thin">
          <color indexed="64"/>
        </top>
        <bottom style="thin">
          <color indexed="64"/>
        </bottom>
      </border>
    </ndxf>
  </rcc>
  <rcc rId="2925" sId="4" odxf="1" dxf="1" numFmtId="19">
    <nc r="H137">
      <v>41741</v>
    </nc>
    <odxf>
      <border outline="0">
        <left/>
        <right/>
        <top/>
        <bottom/>
      </border>
    </odxf>
    <ndxf>
      <border outline="0">
        <left style="thin">
          <color indexed="64"/>
        </left>
        <right style="thin">
          <color indexed="64"/>
        </right>
        <top style="thin">
          <color indexed="64"/>
        </top>
        <bottom style="thin">
          <color indexed="64"/>
        </bottom>
      </border>
    </ndxf>
  </rcc>
  <rcc rId="2926" sId="4" odxf="1" dxf="1">
    <nc r="I137" t="inlineStr">
      <is>
        <t>NO</t>
      </is>
    </nc>
    <odxf>
      <border outline="0">
        <left/>
        <right/>
        <top/>
        <bottom/>
      </border>
    </odxf>
    <ndxf>
      <border outline="0">
        <left style="thin">
          <color indexed="64"/>
        </left>
        <right style="thin">
          <color indexed="64"/>
        </right>
        <top style="thin">
          <color indexed="64"/>
        </top>
        <bottom style="thin">
          <color indexed="64"/>
        </bottom>
      </border>
    </ndxf>
  </rcc>
  <rcc rId="2927" sId="4" odxf="1" dxf="1">
    <nc r="J137" t="inlineStr">
      <is>
        <t>COLEGION MUSICAL BRITANICO</t>
      </is>
    </nc>
    <odxf>
      <border outline="0">
        <left/>
        <right/>
        <top/>
        <bottom/>
      </border>
    </odxf>
    <ndxf>
      <border outline="0">
        <left style="thin">
          <color indexed="64"/>
        </left>
        <right style="thin">
          <color indexed="64"/>
        </right>
        <top style="thin">
          <color indexed="64"/>
        </top>
        <bottom style="thin">
          <color indexed="64"/>
        </bottom>
      </border>
    </ndxf>
  </rcc>
  <rfmt sheetId="4" sqref="K137" start="0" length="0">
    <dxf>
      <border outline="0">
        <left style="thin">
          <color indexed="64"/>
        </left>
        <right style="thin">
          <color indexed="64"/>
        </right>
        <top style="thin">
          <color indexed="64"/>
        </top>
        <bottom style="thin">
          <color indexed="64"/>
        </bottom>
      </border>
    </dxf>
  </rfmt>
  <rcc rId="2928" sId="4" odxf="1" dxf="1">
    <nc r="L137"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929" sId="4" odxf="1" dxf="1">
    <nc r="M137" t="inlineStr">
      <is>
        <t>SI</t>
      </is>
    </nc>
    <odxf>
      <border outline="0">
        <left/>
        <right/>
        <top/>
        <bottom/>
      </border>
    </odxf>
    <ndxf>
      <border outline="0">
        <left style="thin">
          <color indexed="64"/>
        </left>
        <right style="thin">
          <color indexed="64"/>
        </right>
        <top style="thin">
          <color indexed="64"/>
        </top>
        <bottom style="thin">
          <color indexed="64"/>
        </bottom>
      </border>
    </ndxf>
  </rcc>
  <rcc rId="2930" sId="4" odxf="1" dxf="1">
    <nc r="N137"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37" start="0" length="0">
    <dxf>
      <border outline="0">
        <left style="thin">
          <color indexed="64"/>
        </left>
        <right style="thin">
          <color indexed="64"/>
        </right>
        <top style="thin">
          <color indexed="64"/>
        </top>
        <bottom style="thin">
          <color indexed="64"/>
        </bottom>
      </border>
    </dxf>
  </rfmt>
  <rcc rId="2931" sId="4" odxf="1" dxf="1">
    <nc r="P137" t="inlineStr">
      <is>
        <t>NO APORTA TARJETA PROFESIONAL</t>
      </is>
    </nc>
    <odxf>
      <border outline="0">
        <left/>
        <right/>
        <top/>
        <bottom/>
      </border>
    </odxf>
    <ndxf>
      <border outline="0">
        <left style="thin">
          <color indexed="64"/>
        </left>
        <right style="thin">
          <color indexed="64"/>
        </right>
        <top style="thin">
          <color indexed="64"/>
        </top>
        <bottom style="thin">
          <color indexed="64"/>
        </bottom>
      </border>
    </ndxf>
  </rcc>
  <rcc rId="2932" sId="4">
    <nc r="K137" t="inlineStr">
      <is>
        <t>15/04/2013  20/12/2013</t>
      </is>
    </nc>
  </rcc>
  <rfmt sheetId="4" sqref="B136:B137">
    <dxf>
      <fill>
        <patternFill patternType="none">
          <bgColor auto="1"/>
        </patternFill>
      </fill>
    </dxf>
  </rfmt>
  <rrc rId="2933" sId="4" ref="A138:XFD138"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934" sId="4" odxf="1" dxf="1">
    <nc r="B138"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935" sId="4" odxf="1" dxf="1">
    <nc r="C138">
      <f>(252+228)/200+(1080/300)*2</f>
    </nc>
    <odxf>
      <border outline="0">
        <left/>
        <right/>
        <top/>
        <bottom/>
      </border>
    </odxf>
    <ndxf>
      <border outline="0">
        <left style="thin">
          <color indexed="64"/>
        </left>
        <right style="thin">
          <color indexed="64"/>
        </right>
        <top style="thin">
          <color indexed="64"/>
        </top>
        <bottom style="thin">
          <color indexed="64"/>
        </bottom>
      </border>
    </ndxf>
  </rcc>
  <rfmt sheetId="4" sqref="D138" start="0" length="0">
    <dxf>
      <border outline="0">
        <left style="thin">
          <color indexed="64"/>
        </left>
        <right style="thin">
          <color indexed="64"/>
        </right>
        <top style="thin">
          <color indexed="64"/>
        </top>
        <bottom style="thin">
          <color indexed="64"/>
        </bottom>
      </border>
    </dxf>
  </rfmt>
  <rfmt sheetId="4" sqref="E138" start="0" length="0">
    <dxf>
      <border outline="0">
        <left style="thin">
          <color indexed="64"/>
        </left>
        <right style="thin">
          <color indexed="64"/>
        </right>
        <top style="thin">
          <color indexed="64"/>
        </top>
        <bottom style="thin">
          <color indexed="64"/>
        </bottom>
      </border>
    </dxf>
  </rfmt>
  <rfmt sheetId="4" sqref="F138" start="0" length="0">
    <dxf>
      <border outline="0">
        <left style="thin">
          <color indexed="64"/>
        </left>
        <right style="thin">
          <color indexed="64"/>
        </right>
        <top style="thin">
          <color indexed="64"/>
        </top>
        <bottom style="thin">
          <color indexed="64"/>
        </bottom>
      </border>
    </dxf>
  </rfmt>
  <rfmt sheetId="4" sqref="G138" start="0" length="0">
    <dxf>
      <border outline="0">
        <left style="thin">
          <color indexed="64"/>
        </left>
        <right style="thin">
          <color indexed="64"/>
        </right>
        <top style="thin">
          <color indexed="64"/>
        </top>
        <bottom style="thin">
          <color indexed="64"/>
        </bottom>
      </border>
    </dxf>
  </rfmt>
  <rfmt sheetId="4" sqref="H138" start="0" length="0">
    <dxf>
      <border outline="0">
        <left style="thin">
          <color indexed="64"/>
        </left>
        <right style="thin">
          <color indexed="64"/>
        </right>
        <top style="thin">
          <color indexed="64"/>
        </top>
        <bottom style="thin">
          <color indexed="64"/>
        </bottom>
      </border>
    </dxf>
  </rfmt>
  <rcc rId="2936" sId="4" odxf="1" dxf="1">
    <nc r="I138" t="inlineStr">
      <is>
        <t>NO</t>
      </is>
    </nc>
    <odxf>
      <border outline="0">
        <left/>
        <right/>
        <top/>
        <bottom/>
      </border>
    </odxf>
    <ndxf>
      <border outline="0">
        <left style="thin">
          <color indexed="64"/>
        </left>
        <right style="thin">
          <color indexed="64"/>
        </right>
        <top style="thin">
          <color indexed="64"/>
        </top>
        <bottom style="thin">
          <color indexed="64"/>
        </bottom>
      </border>
    </ndxf>
  </rcc>
  <rcc rId="2937" sId="4" odxf="1" dxf="1">
    <nc r="J138" t="inlineStr">
      <is>
        <t>COLEGION MUSICAL BRITANICO</t>
      </is>
    </nc>
    <odxf>
      <border outline="0">
        <left/>
        <right/>
        <top/>
        <bottom/>
      </border>
    </odxf>
    <ndxf>
      <border outline="0">
        <left style="thin">
          <color indexed="64"/>
        </left>
        <right style="thin">
          <color indexed="64"/>
        </right>
        <top style="thin">
          <color indexed="64"/>
        </top>
        <bottom style="thin">
          <color indexed="64"/>
        </bottom>
      </border>
    </ndxf>
  </rcc>
  <rfmt sheetId="4" sqref="K138" start="0" length="0">
    <dxf>
      <border outline="0">
        <left style="thin">
          <color indexed="64"/>
        </left>
        <right style="thin">
          <color indexed="64"/>
        </right>
        <top style="thin">
          <color indexed="64"/>
        </top>
        <bottom style="thin">
          <color indexed="64"/>
        </bottom>
      </border>
    </dxf>
  </rfmt>
  <rfmt sheetId="4" sqref="L138" start="0" length="0">
    <dxf>
      <border outline="0">
        <left style="thin">
          <color indexed="64"/>
        </left>
        <right style="thin">
          <color indexed="64"/>
        </right>
        <top style="thin">
          <color indexed="64"/>
        </top>
        <bottom style="thin">
          <color indexed="64"/>
        </bottom>
      </border>
    </dxf>
  </rfmt>
  <rcc rId="2938" sId="4" odxf="1" dxf="1">
    <nc r="M138" t="inlineStr">
      <is>
        <t>SI</t>
      </is>
    </nc>
    <odxf>
      <border outline="0">
        <left/>
        <right/>
        <top/>
        <bottom/>
      </border>
    </odxf>
    <ndxf>
      <border outline="0">
        <left style="thin">
          <color indexed="64"/>
        </left>
        <right style="thin">
          <color indexed="64"/>
        </right>
        <top style="thin">
          <color indexed="64"/>
        </top>
        <bottom style="thin">
          <color indexed="64"/>
        </bottom>
      </border>
    </ndxf>
  </rcc>
  <rcc rId="2939" sId="4" odxf="1" dxf="1">
    <nc r="N138"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38" start="0" length="0">
    <dxf>
      <border outline="0">
        <left style="thin">
          <color indexed="64"/>
        </left>
        <right style="thin">
          <color indexed="64"/>
        </right>
        <top style="thin">
          <color indexed="64"/>
        </top>
        <bottom style="thin">
          <color indexed="64"/>
        </bottom>
      </border>
    </dxf>
  </rfmt>
  <rcc rId="2940" sId="4" odxf="1" dxf="1">
    <nc r="P138" t="inlineStr">
      <is>
        <t>NO APORTA TARJETA PROFESIONAL</t>
      </is>
    </nc>
    <odxf>
      <border outline="0">
        <left/>
        <right/>
        <top/>
        <bottom/>
      </border>
    </odxf>
    <ndxf>
      <border outline="0">
        <left style="thin">
          <color indexed="64"/>
        </left>
        <right style="thin">
          <color indexed="64"/>
        </right>
        <top style="thin">
          <color indexed="64"/>
        </top>
        <bottom style="thin">
          <color indexed="64"/>
        </bottom>
      </border>
    </ndxf>
  </rcc>
  <rcc rId="2941" sId="4">
    <nc r="D138" t="inlineStr">
      <is>
        <t>MARTHA CECILIA ORDOÑEZ BASTIDAS</t>
      </is>
    </nc>
  </rcc>
  <rcc rId="2942" sId="4">
    <nc r="E138">
      <v>59793456</v>
    </nc>
  </rcc>
  <rcc rId="2943" sId="4">
    <nc r="F138" t="inlineStr">
      <is>
        <t>PSICOLOGA SOCIAL COMUNITARIA</t>
      </is>
    </nc>
  </rcc>
  <rcc rId="2944" sId="4">
    <nc r="G138" t="inlineStr">
      <is>
        <t>UNIVERSIDAD NACIONAL ABIERTA Y A DISTANCIA</t>
      </is>
    </nc>
  </rcc>
  <rcc rId="2945" sId="4" numFmtId="19">
    <nc r="H138">
      <v>38331</v>
    </nc>
  </rcc>
  <rcc rId="2946" sId="4">
    <nc r="K138" t="inlineStr">
      <is>
        <t>01/03/2011  15/12/2011</t>
      </is>
    </nc>
  </rcc>
  <rcc rId="2947" sId="4">
    <nc r="L138" t="inlineStr">
      <is>
        <t>APOYO PSICOSOCIAL</t>
      </is>
    </nc>
  </rcc>
  <rrc rId="2948" sId="4" ref="A139:XFD139" action="insertRow">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rrc>
  <rcc rId="2949" sId="4" odxf="1" dxf="1">
    <nc r="B139"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2950" sId="4" odxf="1" dxf="1">
    <nc r="C139">
      <f>(252+228)/200+(1080/300)*2</f>
    </nc>
    <odxf>
      <border outline="0">
        <left/>
        <right/>
        <top/>
        <bottom/>
      </border>
    </odxf>
    <ndxf>
      <border outline="0">
        <left style="thin">
          <color indexed="64"/>
        </left>
        <right style="thin">
          <color indexed="64"/>
        </right>
        <top style="thin">
          <color indexed="64"/>
        </top>
        <bottom style="thin">
          <color indexed="64"/>
        </bottom>
      </border>
    </ndxf>
  </rcc>
  <rcc rId="2951" sId="4" odxf="1" dxf="1">
    <nc r="D139" t="inlineStr">
      <is>
        <t>MARTHA CECILIA ORDOÑEZ BASTIDAS</t>
      </is>
    </nc>
    <odxf>
      <border outline="0">
        <left/>
        <right/>
        <top/>
        <bottom/>
      </border>
    </odxf>
    <ndxf>
      <border outline="0">
        <left style="thin">
          <color indexed="64"/>
        </left>
        <right style="thin">
          <color indexed="64"/>
        </right>
        <top style="thin">
          <color indexed="64"/>
        </top>
        <bottom style="thin">
          <color indexed="64"/>
        </bottom>
      </border>
    </ndxf>
  </rcc>
  <rcc rId="2952" sId="4" odxf="1" dxf="1">
    <nc r="E139">
      <v>59793456</v>
    </nc>
    <odxf>
      <border outline="0">
        <left/>
        <right/>
        <top/>
        <bottom/>
      </border>
    </odxf>
    <ndxf>
      <border outline="0">
        <left style="thin">
          <color indexed="64"/>
        </left>
        <right style="thin">
          <color indexed="64"/>
        </right>
        <top style="thin">
          <color indexed="64"/>
        </top>
        <bottom style="thin">
          <color indexed="64"/>
        </bottom>
      </border>
    </ndxf>
  </rcc>
  <rcc rId="2953" sId="4" odxf="1" dxf="1">
    <nc r="F139" t="inlineStr">
      <is>
        <t>PSICOLOGA SOCIAL COMUNITARIA</t>
      </is>
    </nc>
    <odxf>
      <border outline="0">
        <left/>
        <right/>
        <top/>
        <bottom/>
      </border>
    </odxf>
    <ndxf>
      <border outline="0">
        <left style="thin">
          <color indexed="64"/>
        </left>
        <right style="thin">
          <color indexed="64"/>
        </right>
        <top style="thin">
          <color indexed="64"/>
        </top>
        <bottom style="thin">
          <color indexed="64"/>
        </bottom>
      </border>
    </ndxf>
  </rcc>
  <rcc rId="2954" sId="4" odxf="1" dxf="1">
    <nc r="G139" t="inlineStr">
      <is>
        <t>UNIVERSIDAD NACIONAL ABIERTA Y A DISTANCIA</t>
      </is>
    </nc>
    <odxf>
      <border outline="0">
        <left/>
        <right/>
        <top/>
        <bottom/>
      </border>
    </odxf>
    <ndxf>
      <border outline="0">
        <left style="thin">
          <color indexed="64"/>
        </left>
        <right style="thin">
          <color indexed="64"/>
        </right>
        <top style="thin">
          <color indexed="64"/>
        </top>
        <bottom style="thin">
          <color indexed="64"/>
        </bottom>
      </border>
    </ndxf>
  </rcc>
  <rcc rId="2955" sId="4" odxf="1" dxf="1" numFmtId="19">
    <nc r="H139">
      <v>38331</v>
    </nc>
    <odxf>
      <border outline="0">
        <left/>
        <right/>
        <top/>
        <bottom/>
      </border>
    </odxf>
    <ndxf>
      <border outline="0">
        <left style="thin">
          <color indexed="64"/>
        </left>
        <right style="thin">
          <color indexed="64"/>
        </right>
        <top style="thin">
          <color indexed="64"/>
        </top>
        <bottom style="thin">
          <color indexed="64"/>
        </bottom>
      </border>
    </ndxf>
  </rcc>
  <rcc rId="2956" sId="4" odxf="1" dxf="1">
    <nc r="I139" t="inlineStr">
      <is>
        <t>NO</t>
      </is>
    </nc>
    <odxf>
      <border outline="0">
        <left/>
        <right/>
        <top/>
        <bottom/>
      </border>
    </odxf>
    <ndxf>
      <border outline="0">
        <left style="thin">
          <color indexed="64"/>
        </left>
        <right style="thin">
          <color indexed="64"/>
        </right>
        <top style="thin">
          <color indexed="64"/>
        </top>
        <bottom style="thin">
          <color indexed="64"/>
        </bottom>
      </border>
    </ndxf>
  </rcc>
  <rcc rId="2957" sId="4" odxf="1" dxf="1">
    <nc r="J139" t="inlineStr">
      <is>
        <t>COLEGION MUSICAL BRITANICO</t>
      </is>
    </nc>
    <odxf>
      <border outline="0">
        <left/>
        <right/>
        <top/>
        <bottom/>
      </border>
    </odxf>
    <ndxf>
      <border outline="0">
        <left style="thin">
          <color indexed="64"/>
        </left>
        <right style="thin">
          <color indexed="64"/>
        </right>
        <top style="thin">
          <color indexed="64"/>
        </top>
        <bottom style="thin">
          <color indexed="64"/>
        </bottom>
      </border>
    </ndxf>
  </rcc>
  <rfmt sheetId="4" sqref="K139" start="0" length="0">
    <dxf>
      <border outline="0">
        <left style="thin">
          <color indexed="64"/>
        </left>
        <right style="thin">
          <color indexed="64"/>
        </right>
        <top style="thin">
          <color indexed="64"/>
        </top>
        <bottom style="thin">
          <color indexed="64"/>
        </bottom>
      </border>
    </dxf>
  </rfmt>
  <rcc rId="2958" sId="4" odxf="1" dxf="1">
    <nc r="L139" t="inlineStr">
      <is>
        <t>APOYO PSICOSOCIAL</t>
      </is>
    </nc>
    <odxf>
      <border outline="0">
        <left/>
        <right/>
        <top/>
        <bottom/>
      </border>
    </odxf>
    <ndxf>
      <border outline="0">
        <left style="thin">
          <color indexed="64"/>
        </left>
        <right style="thin">
          <color indexed="64"/>
        </right>
        <top style="thin">
          <color indexed="64"/>
        </top>
        <bottom style="thin">
          <color indexed="64"/>
        </bottom>
      </border>
    </ndxf>
  </rcc>
  <rcc rId="2959" sId="4" odxf="1" dxf="1">
    <nc r="M139" t="inlineStr">
      <is>
        <t>SI</t>
      </is>
    </nc>
    <odxf>
      <border outline="0">
        <left/>
        <right/>
        <top/>
        <bottom/>
      </border>
    </odxf>
    <ndxf>
      <border outline="0">
        <left style="thin">
          <color indexed="64"/>
        </left>
        <right style="thin">
          <color indexed="64"/>
        </right>
        <top style="thin">
          <color indexed="64"/>
        </top>
        <bottom style="thin">
          <color indexed="64"/>
        </bottom>
      </border>
    </ndxf>
  </rcc>
  <rcc rId="2960" sId="4" odxf="1" dxf="1">
    <nc r="N139"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O139" start="0" length="0">
    <dxf>
      <border outline="0">
        <left style="thin">
          <color indexed="64"/>
        </left>
        <right style="thin">
          <color indexed="64"/>
        </right>
        <top style="thin">
          <color indexed="64"/>
        </top>
        <bottom style="thin">
          <color indexed="64"/>
        </bottom>
      </border>
    </dxf>
  </rfmt>
  <rcc rId="2961" sId="4" odxf="1" dxf="1">
    <nc r="P139" t="inlineStr">
      <is>
        <t>NO APORTA TARJETA PROFESIONAL</t>
      </is>
    </nc>
    <odxf>
      <border outline="0">
        <left/>
        <right/>
        <top/>
        <bottom/>
      </border>
    </odxf>
    <ndxf>
      <border outline="0">
        <left style="thin">
          <color indexed="64"/>
        </left>
        <right style="thin">
          <color indexed="64"/>
        </right>
        <top style="thin">
          <color indexed="64"/>
        </top>
        <bottom style="thin">
          <color indexed="64"/>
        </bottom>
      </border>
    </ndxf>
  </rcc>
  <rcc rId="2962" sId="4">
    <nc r="K139" t="inlineStr">
      <is>
        <t>27/03/2012  03/12/2012</t>
      </is>
    </nc>
  </rcc>
  <rcc rId="2963" sId="4">
    <oc r="C102">
      <f>(252+228)/200+(1080/300)*2</f>
    </oc>
    <nc r="C102">
      <f>(252+228)/200+(1080/300)</f>
    </nc>
  </rcc>
  <rcc rId="2964" sId="4">
    <oc r="C103">
      <f>(252+228)/200+(1080/300)*2</f>
    </oc>
    <nc r="C103">
      <f>(252+228)/200+(1080/300)</f>
    </nc>
  </rcc>
  <rcc rId="2965" sId="4">
    <oc r="C104">
      <f>(252+228)/200+(1080/300)*2</f>
    </oc>
    <nc r="C104">
      <f>(252+228)/200+(1080/300)</f>
    </nc>
  </rcc>
  <rcc rId="2966" sId="4">
    <oc r="C105">
      <f>(252+228)/200+(1080/300)*2</f>
    </oc>
    <nc r="C105">
      <f>(252+228)/200+(1080/300)</f>
    </nc>
  </rcc>
  <rcc rId="2967" sId="4">
    <oc r="C106">
      <f>(252+228)/200+(1080/300)*2</f>
    </oc>
    <nc r="C106">
      <f>(252+228)/200+(1080/300)</f>
    </nc>
  </rcc>
  <rcc rId="2968" sId="4">
    <oc r="C107">
      <f>(252+228)/200+(1080/300)*2</f>
    </oc>
    <nc r="C107">
      <f>(252+228)/200+(1080/300)</f>
    </nc>
  </rcc>
  <rcc rId="2969" sId="4">
    <oc r="C108">
      <f>(252+228)/200+(1080/300)*2</f>
    </oc>
    <nc r="C108">
      <f>(252+228)/200+(1080/300)</f>
    </nc>
  </rcc>
  <rcc rId="2970" sId="4">
    <oc r="C109">
      <f>(252+228)/200+(1080/300)*2</f>
    </oc>
    <nc r="C109">
      <f>(252+228)/200+(1080/300)</f>
    </nc>
  </rcc>
  <rcc rId="2971" sId="4">
    <oc r="C110">
      <f>(252+228)/200+(1080/300)*2</f>
    </oc>
    <nc r="C110">
      <f>(252+228)/200+(1080/300)</f>
    </nc>
  </rcc>
  <rcc rId="2972" sId="4">
    <oc r="C111">
      <f>(252+228)/200+(1080/300)*2</f>
    </oc>
    <nc r="C111">
      <f>(252+228)/200+(1080/300)</f>
    </nc>
  </rcc>
  <rcc rId="2973" sId="4">
    <oc r="C112">
      <f>(252+228)/200+(1080/300)*2</f>
    </oc>
    <nc r="C112">
      <f>(252+228)/200+(1080/300)</f>
    </nc>
  </rcc>
  <rcc rId="2974" sId="4">
    <oc r="C113">
      <f>(252+228)/200+(1080/300)*2</f>
    </oc>
    <nc r="C113">
      <f>(252+228)/200+(1080/300)</f>
    </nc>
  </rcc>
  <rcc rId="2975" sId="4">
    <oc r="C114">
      <f>(252+228)/200+(1080/300)*2</f>
    </oc>
    <nc r="C114">
      <f>(252+228)/200+(1080/300)</f>
    </nc>
  </rcc>
  <rcc rId="2976" sId="4">
    <nc r="C115">
      <f>(252+228)/200+(1080/300)</f>
    </nc>
  </rcc>
  <rcc rId="2977" sId="4">
    <nc r="C116">
      <f>(252+228)/200+(1080/300)</f>
    </nc>
  </rcc>
  <rcc rId="2978" sId="4">
    <nc r="C117">
      <f>(252+228)/200+(1080/300)</f>
    </nc>
  </rcc>
  <rcc rId="2979" sId="4">
    <nc r="C118">
      <f>(252+228)/200+(1080/300)</f>
    </nc>
  </rcc>
  <rcc rId="2980" sId="4">
    <oc r="O98" t="inlineStr">
      <is>
        <t>NO</t>
      </is>
    </oc>
    <nc r="O98" t="inlineStr">
      <is>
        <t>SI</t>
      </is>
    </nc>
  </rcc>
  <rcc rId="2981" sId="4">
    <oc r="O99" t="inlineStr">
      <is>
        <t>NO</t>
      </is>
    </oc>
    <nc r="O99" t="inlineStr">
      <is>
        <t>SI</t>
      </is>
    </nc>
  </rcc>
  <rcc rId="2982" sId="4">
    <oc r="O100" t="inlineStr">
      <is>
        <t>NO</t>
      </is>
    </oc>
    <nc r="O100" t="inlineStr">
      <is>
        <t>SI</t>
      </is>
    </nc>
  </rcc>
  <rcc rId="2983" sId="4">
    <oc r="O101" t="inlineStr">
      <is>
        <t>NO</t>
      </is>
    </oc>
    <nc r="O101" t="inlineStr">
      <is>
        <t>SI</t>
      </is>
    </nc>
  </rcc>
  <rcc rId="2984" sId="4">
    <nc r="O102" t="inlineStr">
      <is>
        <t>SI</t>
      </is>
    </nc>
  </rcc>
  <rcc rId="2985" sId="4">
    <nc r="O103" t="inlineStr">
      <is>
        <t>SI</t>
      </is>
    </nc>
  </rcc>
  <rcc rId="2986" sId="4">
    <nc r="O104" t="inlineStr">
      <is>
        <t>SI</t>
      </is>
    </nc>
  </rcc>
  <rcc rId="2987" sId="4">
    <nc r="O105" t="inlineStr">
      <is>
        <t>SI</t>
      </is>
    </nc>
  </rcc>
  <rcc rId="2988" sId="4">
    <nc r="O106" t="inlineStr">
      <is>
        <t>SI</t>
      </is>
    </nc>
  </rcc>
  <rcc rId="2989" sId="4">
    <nc r="O107" t="inlineStr">
      <is>
        <t>SI</t>
      </is>
    </nc>
  </rcc>
  <rcc rId="2990" sId="4">
    <nc r="O108" t="inlineStr">
      <is>
        <t>SI</t>
      </is>
    </nc>
  </rcc>
  <rcc rId="2991" sId="4">
    <nc r="O109" t="inlineStr">
      <is>
        <t>SI</t>
      </is>
    </nc>
  </rcc>
  <rcc rId="2992" sId="4">
    <nc r="O110" t="inlineStr">
      <is>
        <t>SI</t>
      </is>
    </nc>
  </rcc>
  <rcc rId="2993" sId="4">
    <nc r="O111" t="inlineStr">
      <is>
        <t>SI</t>
      </is>
    </nc>
  </rcc>
  <rcc rId="2994" sId="4">
    <nc r="O112" t="inlineStr">
      <is>
        <t>SI</t>
      </is>
    </nc>
  </rcc>
  <rcc rId="2995" sId="4">
    <nc r="O113" t="inlineStr">
      <is>
        <t>SI</t>
      </is>
    </nc>
  </rcc>
  <rcc rId="2996" sId="4">
    <nc r="O114" t="inlineStr">
      <is>
        <t>SI</t>
      </is>
    </nc>
  </rcc>
  <rcc rId="2997" sId="4">
    <nc r="O115" t="inlineStr">
      <is>
        <t>SI</t>
      </is>
    </nc>
  </rcc>
  <rcc rId="2998" sId="4">
    <nc r="O116" t="inlineStr">
      <is>
        <t>SI</t>
      </is>
    </nc>
  </rcc>
  <rcc rId="2999" sId="4">
    <nc r="O117" t="inlineStr">
      <is>
        <t>SI</t>
      </is>
    </nc>
  </rcc>
  <rcc rId="3000" sId="4">
    <nc r="O118" t="inlineStr">
      <is>
        <t>SI</t>
      </is>
    </nc>
  </rcc>
  <rcc rId="3001" sId="4">
    <nc r="O119" t="inlineStr">
      <is>
        <t>SI</t>
      </is>
    </nc>
  </rcc>
  <rcc rId="3002" sId="4">
    <nc r="O120" t="inlineStr">
      <is>
        <t>SI</t>
      </is>
    </nc>
  </rcc>
  <rcc rId="3003" sId="4">
    <nc r="O121" t="inlineStr">
      <is>
        <t>SI</t>
      </is>
    </nc>
  </rcc>
  <rcc rId="3004" sId="4" odxf="1" dxf="1">
    <oc r="O122" t="inlineStr">
      <is>
        <t>NO</t>
      </is>
    </oc>
    <nc r="O122" t="inlineStr">
      <is>
        <t>SI</t>
      </is>
    </nc>
    <odxf/>
    <ndxf/>
  </rcc>
  <rcc rId="3005" sId="4">
    <nc r="O123" t="inlineStr">
      <is>
        <t>SI</t>
      </is>
    </nc>
  </rcc>
  <rcc rId="3006" sId="4">
    <nc r="O124" t="inlineStr">
      <is>
        <t>SI</t>
      </is>
    </nc>
  </rcc>
  <rcc rId="3007" sId="4">
    <nc r="O125" t="inlineStr">
      <is>
        <t>SI</t>
      </is>
    </nc>
  </rcc>
  <rcc rId="3008" sId="4">
    <nc r="O126" t="inlineStr">
      <is>
        <t>SI</t>
      </is>
    </nc>
  </rcc>
  <rcc rId="3009" sId="4">
    <nc r="O127" t="inlineStr">
      <is>
        <t>SI</t>
      </is>
    </nc>
  </rcc>
  <rcc rId="3010" sId="4">
    <nc r="O128" t="inlineStr">
      <is>
        <t>SI</t>
      </is>
    </nc>
  </rcc>
  <rcc rId="3011" sId="4">
    <nc r="O129" t="inlineStr">
      <is>
        <t>SI</t>
      </is>
    </nc>
  </rcc>
  <rcc rId="3012" sId="4">
    <nc r="O130" t="inlineStr">
      <is>
        <t>SI</t>
      </is>
    </nc>
  </rcc>
  <rcc rId="3013" sId="4">
    <nc r="O131" t="inlineStr">
      <is>
        <t>SI</t>
      </is>
    </nc>
  </rcc>
  <rcc rId="3014" sId="4">
    <nc r="O132" t="inlineStr">
      <is>
        <t>SI</t>
      </is>
    </nc>
  </rcc>
  <rcc rId="3015" sId="4">
    <nc r="O133" t="inlineStr">
      <is>
        <t>SI</t>
      </is>
    </nc>
  </rcc>
  <rcc rId="3016" sId="4">
    <nc r="O134" t="inlineStr">
      <is>
        <t>SI</t>
      </is>
    </nc>
  </rcc>
  <rcc rId="3017" sId="4">
    <nc r="O135" t="inlineStr">
      <is>
        <t>SI</t>
      </is>
    </nc>
  </rcc>
  <rcc rId="3018" sId="4">
    <nc r="O136" t="inlineStr">
      <is>
        <t>SI</t>
      </is>
    </nc>
  </rcc>
  <rcc rId="3019" sId="4">
    <nc r="O137" t="inlineStr">
      <is>
        <t>SI</t>
      </is>
    </nc>
  </rcc>
  <rcc rId="3020" sId="4">
    <nc r="O138" t="inlineStr">
      <is>
        <t>SI</t>
      </is>
    </nc>
  </rcc>
  <rcc rId="3021" sId="4">
    <nc r="O139" t="inlineStr">
      <is>
        <t>SI</t>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22" sId="4">
    <nc r="C33" t="inlineStr">
      <is>
        <t>X</t>
      </is>
    </nc>
  </rcc>
  <rfmt sheetId="4" sqref="C33">
    <dxf>
      <alignment horizontal="center" readingOrder="0"/>
    </dxf>
  </rfmt>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23" sId="5">
    <nc r="D113" t="inlineStr">
      <is>
        <t>ALVARO EFREN ERASO POPAYAN</t>
      </is>
    </nc>
  </rcc>
  <rcc rId="3024" sId="5">
    <nc r="E113">
      <v>98345087</v>
    </nc>
  </rcc>
  <rcc rId="3025" sId="5">
    <nc r="F113" t="inlineStr">
      <is>
        <t>LICENCIADO EN COMERCIO Y CONTADURIA</t>
      </is>
    </nc>
  </rcc>
  <rcc rId="3026" sId="5">
    <nc r="G113" t="inlineStr">
      <is>
        <t>UNIVERSIDAD MARIANA</t>
      </is>
    </nc>
  </rcc>
  <rcc rId="3027" sId="5" odxf="1" dxf="1" numFmtId="19">
    <nc r="H113">
      <v>37148</v>
    </nc>
    <odxf>
      <numFmt numFmtId="0" formatCode="General"/>
    </odxf>
    <ndxf>
      <numFmt numFmtId="19" formatCode="dd/mm/yyyy"/>
    </ndxf>
  </rcc>
  <rcc rId="3028" sId="5">
    <nc r="I113" t="inlineStr">
      <is>
        <t>NO</t>
      </is>
    </nc>
  </rcc>
  <rcc rId="3029" sId="5">
    <oc r="J113" t="inlineStr">
      <is>
        <t>EMPRESA</t>
      </is>
    </oc>
    <nc r="J113" t="inlineStr">
      <is>
        <t>COLEGIO MUSICAL BRITANICO</t>
      </is>
    </nc>
  </rcc>
  <rcc rId="3030" sId="5">
    <oc r="K113" t="inlineStr">
      <is>
        <t>FECHA DE INICIO Y TERMINACIÓN</t>
      </is>
    </oc>
    <nc r="K113" t="inlineStr">
      <is>
        <t>21/07/2008  12/12/2008</t>
      </is>
    </nc>
  </rcc>
  <rcc rId="3031" sId="5">
    <oc r="L113" t="inlineStr">
      <is>
        <t xml:space="preserve">FUNCIONES </t>
      </is>
    </oc>
    <nc r="L113" t="inlineStr">
      <is>
        <t>COORDINADOR PEDAGOGICO</t>
      </is>
    </nc>
  </rcc>
  <rcc rId="3032" sId="5">
    <nc r="M113" t="inlineStr">
      <is>
        <t>SI</t>
      </is>
    </nc>
  </rcc>
  <rcc rId="3033" sId="5">
    <nc r="N113" t="inlineStr">
      <is>
        <t>SI</t>
      </is>
    </nc>
  </rcc>
  <rrc rId="3034" sId="5" ref="A114:XFD114"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035" sId="5">
    <nc r="B114" t="inlineStr">
      <is>
        <t>COORDINADOR</t>
      </is>
    </nc>
  </rcc>
  <rcc rId="3036" sId="5">
    <nc r="D114" t="inlineStr">
      <is>
        <t>ALVARO EFREN ERASO POPAYAN</t>
      </is>
    </nc>
  </rcc>
  <rcc rId="3037" sId="5">
    <nc r="E114">
      <v>98345087</v>
    </nc>
  </rcc>
  <rcc rId="3038" sId="5">
    <nc r="F114" t="inlineStr">
      <is>
        <t>LICENCIADO EN COMERCIO Y CONTADURIA</t>
      </is>
    </nc>
  </rcc>
  <rcc rId="3039" sId="5">
    <nc r="G114" t="inlineStr">
      <is>
        <t>UNIVERSIDAD MARIANA</t>
      </is>
    </nc>
  </rcc>
  <rcc rId="3040" sId="5" numFmtId="19">
    <nc r="H114">
      <v>37148</v>
    </nc>
  </rcc>
  <rcc rId="3041" sId="5">
    <nc r="I114" t="inlineStr">
      <is>
        <t>NO</t>
      </is>
    </nc>
  </rcc>
  <rcc rId="3042" sId="5">
    <nc r="J114" t="inlineStr">
      <is>
        <t>COLEGIO MUSICAL BRITANICO</t>
      </is>
    </nc>
  </rcc>
  <rcc rId="3043" sId="5">
    <nc r="L114" t="inlineStr">
      <is>
        <t>COORDINADOR PEDAGOGICO</t>
      </is>
    </nc>
  </rcc>
  <rcc rId="3044" sId="5">
    <nc r="M114" t="inlineStr">
      <is>
        <t>SI</t>
      </is>
    </nc>
  </rcc>
  <rcc rId="3045" sId="5">
    <nc r="N114" t="inlineStr">
      <is>
        <t>SI</t>
      </is>
    </nc>
  </rcc>
  <rrc rId="3046" sId="5" ref="A114:XFD114"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rc rId="3047" sId="5" ref="A114:XFD114"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rc rId="3048" sId="5" ref="A114:XFD114"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049" sId="5">
    <nc r="B114" t="inlineStr">
      <is>
        <t>COORDINADOR</t>
      </is>
    </nc>
  </rcc>
  <rcc rId="3050" sId="5">
    <nc r="D114" t="inlineStr">
      <is>
        <t>ALVARO EFREN ERASO POPAYAN</t>
      </is>
    </nc>
  </rcc>
  <rcc rId="3051" sId="5">
    <nc r="E114">
      <v>98345087</v>
    </nc>
  </rcc>
  <rcc rId="3052" sId="5">
    <nc r="F114" t="inlineStr">
      <is>
        <t>LICENCIADO EN COMERCIO Y CONTADURIA</t>
      </is>
    </nc>
  </rcc>
  <rcc rId="3053" sId="5">
    <nc r="G114" t="inlineStr">
      <is>
        <t>UNIVERSIDAD MARIANA</t>
      </is>
    </nc>
  </rcc>
  <rcc rId="3054" sId="5" numFmtId="19">
    <nc r="H114">
      <v>37148</v>
    </nc>
  </rcc>
  <rcc rId="3055" sId="5">
    <nc r="I114" t="inlineStr">
      <is>
        <t>NO</t>
      </is>
    </nc>
  </rcc>
  <rcc rId="3056" sId="5">
    <nc r="J114" t="inlineStr">
      <is>
        <t>COLEGIO MUSICAL BRITANICO</t>
      </is>
    </nc>
  </rcc>
  <rcc rId="3057" sId="5">
    <nc r="L114" t="inlineStr">
      <is>
        <t>COORDINADOR PEDAGOGICO</t>
      </is>
    </nc>
  </rcc>
  <rcc rId="3058" sId="5">
    <nc r="M114" t="inlineStr">
      <is>
        <t>SI</t>
      </is>
    </nc>
  </rcc>
  <rcc rId="3059" sId="5">
    <nc r="N114" t="inlineStr">
      <is>
        <t>SI</t>
      </is>
    </nc>
  </rcc>
  <rcc rId="3060" sId="5">
    <nc r="B115" t="inlineStr">
      <is>
        <t>COORDINADOR</t>
      </is>
    </nc>
  </rcc>
  <rcc rId="3061" sId="5">
    <nc r="D115" t="inlineStr">
      <is>
        <t>ALVARO EFREN ERASO POPAYAN</t>
      </is>
    </nc>
  </rcc>
  <rcc rId="3062" sId="5">
    <nc r="E115">
      <v>98345087</v>
    </nc>
  </rcc>
  <rcc rId="3063" sId="5">
    <nc r="F115" t="inlineStr">
      <is>
        <t>LICENCIADO EN COMERCIO Y CONTADURIA</t>
      </is>
    </nc>
  </rcc>
  <rcc rId="3064" sId="5">
    <nc r="G115" t="inlineStr">
      <is>
        <t>UNIVERSIDAD MARIANA</t>
      </is>
    </nc>
  </rcc>
  <rcc rId="3065" sId="5" numFmtId="19">
    <nc r="H115">
      <v>37148</v>
    </nc>
  </rcc>
  <rcc rId="3066" sId="5">
    <nc r="I115" t="inlineStr">
      <is>
        <t>NO</t>
      </is>
    </nc>
  </rcc>
  <rcc rId="3067" sId="5">
    <nc r="J115" t="inlineStr">
      <is>
        <t>COLEGIO MUSICAL BRITANICO</t>
      </is>
    </nc>
  </rcc>
  <rcc rId="3068" sId="5">
    <nc r="L115" t="inlineStr">
      <is>
        <t>COORDINADOR PEDAGOGICO</t>
      </is>
    </nc>
  </rcc>
  <rcc rId="3069" sId="5">
    <nc r="M115" t="inlineStr">
      <is>
        <t>SI</t>
      </is>
    </nc>
  </rcc>
  <rcc rId="3070" sId="5">
    <nc r="N115" t="inlineStr">
      <is>
        <t>SI</t>
      </is>
    </nc>
  </rcc>
  <rcc rId="3071" sId="5">
    <nc r="B116" t="inlineStr">
      <is>
        <t>COORDINADOR</t>
      </is>
    </nc>
  </rcc>
  <rcc rId="3072" sId="5">
    <nc r="D116" t="inlineStr">
      <is>
        <t>ALVARO EFREN ERASO POPAYAN</t>
      </is>
    </nc>
  </rcc>
  <rcc rId="3073" sId="5">
    <nc r="E116">
      <v>98345087</v>
    </nc>
  </rcc>
  <rcc rId="3074" sId="5">
    <nc r="F116" t="inlineStr">
      <is>
        <t>LICENCIADO EN COMERCIO Y CONTADURIA</t>
      </is>
    </nc>
  </rcc>
  <rcc rId="3075" sId="5">
    <nc r="G116" t="inlineStr">
      <is>
        <t>UNIVERSIDAD MARIANA</t>
      </is>
    </nc>
  </rcc>
  <rcc rId="3076" sId="5" numFmtId="19">
    <nc r="H116">
      <v>37148</v>
    </nc>
  </rcc>
  <rcc rId="3077" sId="5">
    <nc r="I116" t="inlineStr">
      <is>
        <t>NO</t>
      </is>
    </nc>
  </rcc>
  <rcc rId="3078" sId="5">
    <nc r="J116" t="inlineStr">
      <is>
        <t>COLEGIO MUSICAL BRITANICO</t>
      </is>
    </nc>
  </rcc>
  <rcc rId="3079" sId="5">
    <nc r="L116" t="inlineStr">
      <is>
        <t>COORDINADOR PEDAGOGICO</t>
      </is>
    </nc>
  </rcc>
  <rcc rId="3080" sId="5">
    <nc r="M116" t="inlineStr">
      <is>
        <t>SI</t>
      </is>
    </nc>
  </rcc>
  <rcc rId="3081" sId="5">
    <nc r="N116" t="inlineStr">
      <is>
        <t>SI</t>
      </is>
    </nc>
  </rcc>
  <rcc rId="3082" sId="5">
    <nc r="K114" t="inlineStr">
      <is>
        <t>01/04/2009  14/08/2009</t>
      </is>
    </nc>
  </rcc>
  <rcc rId="3083" sId="5">
    <nc r="K115" t="inlineStr">
      <is>
        <t>01/02/2010 08/12/2010</t>
      </is>
    </nc>
  </rcc>
  <rcc rId="3084" sId="5">
    <nc r="K116" t="inlineStr">
      <is>
        <t>17/01/2011  20/02/2011</t>
      </is>
    </nc>
  </rcc>
  <rcc rId="3085" sId="5">
    <nc r="K117" t="inlineStr">
      <is>
        <t>08/08/2011  15/12/2011</t>
      </is>
    </nc>
  </rcc>
  <rcc rId="3086" sId="5">
    <nc r="P113" t="inlineStr">
      <is>
        <t>NO ADJUNTA TARJETA PROFESIONAL</t>
      </is>
    </nc>
  </rcc>
  <rfmt sheetId="5" sqref="P114:Q114">
    <dxf>
      <alignment wrapText="1" readingOrder="0"/>
    </dxf>
  </rfmt>
  <rfmt sheetId="5" sqref="P114:Q114">
    <dxf>
      <alignment wrapText="0" readingOrder="0"/>
    </dxf>
  </rfmt>
  <rcc rId="3087" sId="5">
    <nc r="Q114" t="inlineStr">
      <is>
        <t>NO ADJUNTA TARJETA PROFESIONAL</t>
      </is>
    </nc>
  </rcc>
  <rcc rId="3088" sId="5">
    <nc r="Q115" t="inlineStr">
      <is>
        <t>NO ADJUNTA TARJETA PROFESIONAL</t>
      </is>
    </nc>
  </rcc>
  <rcc rId="3089" sId="5">
    <nc r="Q116" t="inlineStr">
      <is>
        <t>NO ADJUNTA TARJETA PROFESIONAL</t>
      </is>
    </nc>
  </rcc>
  <rcc rId="3090" sId="5">
    <nc r="Q117" t="inlineStr">
      <is>
        <t>NO ADJUNTA TARJETA PROFESIONAL</t>
      </is>
    </nc>
  </rcc>
  <rcc rId="3091" sId="5">
    <nc r="F118" t="inlineStr">
      <is>
        <t>PSICOLOGA</t>
      </is>
    </nc>
  </rcc>
  <rfmt sheetId="5" sqref="H118" start="0" length="0">
    <dxf>
      <numFmt numFmtId="19" formatCode="dd/mm/yyyy"/>
    </dxf>
  </rfmt>
  <rcc rId="3092" sId="5">
    <nc r="M118" t="inlineStr">
      <is>
        <t>SI</t>
      </is>
    </nc>
  </rcc>
  <rcc rId="3093" sId="5">
    <nc r="N118" t="inlineStr">
      <is>
        <t>SI</t>
      </is>
    </nc>
  </rcc>
  <rrc rId="3094" sId="5" ref="A114:XFD114"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095" sId="5">
    <nc r="B114" t="inlineStr">
      <is>
        <t>COORDINADOR</t>
      </is>
    </nc>
  </rcc>
  <rcc rId="3096" sId="5">
    <nc r="I114" t="inlineStr">
      <is>
        <t>NO</t>
      </is>
    </nc>
  </rcc>
  <rcc rId="3097" sId="5">
    <nc r="J114" t="inlineStr">
      <is>
        <t>COLEGIO MUSICAL BRITANICO</t>
      </is>
    </nc>
  </rcc>
  <rcc rId="3098" sId="5">
    <nc r="M114" t="inlineStr">
      <is>
        <t>SI</t>
      </is>
    </nc>
  </rcc>
  <rcc rId="3099" sId="5">
    <nc r="D114" t="inlineStr">
      <is>
        <t>ELEIDA ADRIANA GUERRERO BARRERA</t>
      </is>
    </nc>
  </rcc>
  <rcc rId="3100" sId="5">
    <nc r="E114">
      <v>36754335</v>
    </nc>
  </rcc>
  <rcc rId="3101" sId="5">
    <nc r="F114" t="inlineStr">
      <is>
        <t>ADMINISTRADORA DE EMPRESAS</t>
      </is>
    </nc>
  </rcc>
  <rcc rId="3102" sId="5">
    <nc r="G114" t="inlineStr">
      <is>
        <t>UNIVERSIDAD DE NARIÑO</t>
      </is>
    </nc>
  </rcc>
  <rcc rId="3103" sId="5" numFmtId="19">
    <nc r="H114">
      <v>38164</v>
    </nc>
  </rcc>
  <rcc rId="3104" sId="5" odxf="1" dxf="1" numFmtId="19">
    <nc r="K114">
      <v>40350</v>
    </nc>
    <ndxf>
      <numFmt numFmtId="19" formatCode="dd/mm/yyyy"/>
    </ndxf>
  </rcc>
  <rcc rId="3105" sId="5">
    <nc r="L114" t="inlineStr">
      <is>
        <t>COORDINADOR PEDAGOGICA</t>
      </is>
    </nc>
  </rcc>
  <rcc rId="3106" sId="5">
    <nc r="N114" t="inlineStr">
      <is>
        <t>NO</t>
      </is>
    </nc>
  </rcc>
  <rrc rId="3107" sId="5" ref="A119:XFD119"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m rId="3108" sheetId="5" source="A114:XFD114" destination="A119:XFD119" sourceSheetId="5">
    <rfmt sheetId="5" xfDxf="1" sqref="A119:XFD119" start="0" length="0">
      <dxf>
        <alignment vertical="center" readingOrder="0"/>
      </dxf>
    </rfmt>
    <rfmt sheetId="5" sqref="B119" start="0" length="0">
      <dxf>
        <alignment vertical="top" wrapText="1" readingOrder="0"/>
        <border outline="0">
          <left style="thin">
            <color indexed="64"/>
          </left>
          <right style="thin">
            <color indexed="64"/>
          </right>
          <top style="thin">
            <color indexed="64"/>
          </top>
          <bottom style="thin">
            <color indexed="64"/>
          </bottom>
        </border>
      </dxf>
    </rfmt>
    <rfmt sheetId="5" sqref="C119" start="0" length="0">
      <dxf>
        <alignment vertical="top" wrapText="1" readingOrder="0"/>
        <border outline="0">
          <left style="thin">
            <color indexed="64"/>
          </left>
          <right style="thin">
            <color indexed="64"/>
          </right>
          <top style="thin">
            <color indexed="64"/>
          </top>
          <bottom style="thin">
            <color indexed="64"/>
          </bottom>
        </border>
      </dxf>
    </rfmt>
    <rfmt sheetId="5" sqref="D119" start="0" length="0">
      <dxf>
        <alignment vertical="top" readingOrder="0"/>
        <border outline="0">
          <left style="thin">
            <color indexed="64"/>
          </left>
          <right style="thin">
            <color indexed="64"/>
          </right>
          <top style="thin">
            <color indexed="64"/>
          </top>
          <bottom style="thin">
            <color indexed="64"/>
          </bottom>
        </border>
      </dxf>
    </rfmt>
    <rfmt sheetId="5" sqref="E119" start="0" length="0">
      <dxf>
        <alignment vertical="top" readingOrder="0"/>
        <border outline="0">
          <left style="thin">
            <color indexed="64"/>
          </left>
          <right style="thin">
            <color indexed="64"/>
          </right>
          <top style="thin">
            <color indexed="64"/>
          </top>
          <bottom style="thin">
            <color indexed="64"/>
          </bottom>
        </border>
      </dxf>
    </rfmt>
    <rfmt sheetId="5" sqref="F119" start="0" length="0">
      <dxf>
        <alignment vertical="top" readingOrder="0"/>
        <border outline="0">
          <left style="thin">
            <color indexed="64"/>
          </left>
          <right style="thin">
            <color indexed="64"/>
          </right>
          <top style="thin">
            <color indexed="64"/>
          </top>
          <bottom style="thin">
            <color indexed="64"/>
          </bottom>
        </border>
      </dxf>
    </rfmt>
    <rfmt sheetId="5" sqref="G119" start="0" length="0">
      <dxf>
        <alignment vertical="top" readingOrder="0"/>
        <border outline="0">
          <left style="thin">
            <color indexed="64"/>
          </left>
          <right style="thin">
            <color indexed="64"/>
          </right>
          <top style="thin">
            <color indexed="64"/>
          </top>
          <bottom style="thin">
            <color indexed="64"/>
          </bottom>
        </border>
      </dxf>
    </rfmt>
    <rfmt sheetId="5" sqref="H119" start="0" length="0">
      <dxf>
        <numFmt numFmtId="19" formatCode="dd/mm/yyyy"/>
        <alignment vertical="top" readingOrder="0"/>
        <border outline="0">
          <left style="thin">
            <color indexed="64"/>
          </left>
          <right style="thin">
            <color indexed="64"/>
          </right>
          <top style="thin">
            <color indexed="64"/>
          </top>
          <bottom style="thin">
            <color indexed="64"/>
          </bottom>
        </border>
      </dxf>
    </rfmt>
    <rfmt sheetId="5" sqref="I119" start="0" length="0">
      <dxf>
        <alignment vertical="bottom" readingOrder="0"/>
        <border outline="0">
          <left style="thin">
            <color indexed="64"/>
          </left>
          <right style="thin">
            <color indexed="64"/>
          </right>
          <top style="thin">
            <color indexed="64"/>
          </top>
          <bottom style="thin">
            <color indexed="64"/>
          </bottom>
        </border>
      </dxf>
    </rfmt>
    <rfmt sheetId="5" sqref="J119" start="0" length="0">
      <dxf>
        <alignment vertical="bottom" readingOrder="0"/>
        <border outline="0">
          <left style="thin">
            <color indexed="64"/>
          </left>
          <right style="thin">
            <color indexed="64"/>
          </right>
          <top style="thin">
            <color indexed="64"/>
          </top>
          <bottom style="thin">
            <color indexed="64"/>
          </bottom>
        </border>
      </dxf>
    </rfmt>
    <rfmt sheetId="5" sqref="K119" start="0" length="0">
      <dxf>
        <alignment vertical="top" wrapText="1" readingOrder="0"/>
        <border outline="0">
          <left style="thin">
            <color indexed="64"/>
          </left>
          <right style="thin">
            <color indexed="64"/>
          </right>
          <top style="thin">
            <color indexed="64"/>
          </top>
          <bottom style="thin">
            <color indexed="64"/>
          </bottom>
        </border>
      </dxf>
    </rfmt>
    <rfmt sheetId="5" sqref="L119" start="0" length="0">
      <dxf>
        <alignment vertical="top" readingOrder="0"/>
        <border outline="0">
          <left style="thin">
            <color indexed="64"/>
          </left>
          <right style="thin">
            <color indexed="64"/>
          </right>
          <top style="thin">
            <color indexed="64"/>
          </top>
          <bottom style="thin">
            <color indexed="64"/>
          </bottom>
        </border>
      </dxf>
    </rfmt>
    <rfmt sheetId="5" sqref="M119" start="0" length="0">
      <dxf>
        <border outline="0">
          <left style="thin">
            <color indexed="64"/>
          </left>
          <right style="thin">
            <color indexed="64"/>
          </right>
          <top style="thin">
            <color indexed="64"/>
          </top>
          <bottom style="thin">
            <color indexed="64"/>
          </bottom>
        </border>
      </dxf>
    </rfmt>
    <rfmt sheetId="5" sqref="N119" start="0" length="0">
      <dxf>
        <border outline="0">
          <left style="thin">
            <color indexed="64"/>
          </left>
          <right style="thin">
            <color indexed="64"/>
          </right>
          <top style="thin">
            <color indexed="64"/>
          </top>
          <bottom style="thin">
            <color indexed="64"/>
          </bottom>
        </border>
      </dxf>
    </rfmt>
    <rfmt sheetId="5" sqref="O119" start="0" length="0">
      <dxf>
        <border outline="0">
          <left style="thin">
            <color indexed="64"/>
          </left>
          <right style="thin">
            <color indexed="64"/>
          </right>
          <top style="thin">
            <color indexed="64"/>
          </top>
          <bottom style="thin">
            <color indexed="64"/>
          </bottom>
        </border>
      </dxf>
    </rfmt>
    <rfmt sheetId="5" sqref="P119" start="0" length="0">
      <dxf>
        <alignment horizontal="center" readingOrder="0"/>
        <border outline="0">
          <left style="thin">
            <color indexed="64"/>
          </left>
          <right style="thin">
            <color indexed="64"/>
          </right>
          <top style="thin">
            <color indexed="64"/>
          </top>
          <bottom style="thin">
            <color indexed="64"/>
          </bottom>
        </border>
      </dxf>
    </rfmt>
    <rfmt sheetId="5" sqref="Q119" start="0" length="0">
      <dxf>
        <alignment horizontal="center" readingOrder="0"/>
        <border outline="0">
          <left style="thin">
            <color indexed="64"/>
          </left>
          <right style="thin">
            <color indexed="64"/>
          </right>
          <top style="thin">
            <color indexed="64"/>
          </top>
          <bottom style="thin">
            <color indexed="64"/>
          </bottom>
        </border>
      </dxf>
    </rfmt>
  </rm>
  <rrc rId="3109" sId="5" ref="A114:XFD114" action="delete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fmt sheetId="5" xfDxf="1" sqref="A114:XFD114" start="0" length="0">
      <dxf>
        <alignment vertical="center" readingOrder="0"/>
      </dxf>
    </rfmt>
  </rrc>
  <rrc rId="3110" sId="5" ref="A119:XFD119"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111" sId="5">
    <nc r="B119" t="inlineStr">
      <is>
        <t>PROFESIONAL DE APOYO PSICOSOCIAL</t>
      </is>
    </nc>
  </rcc>
  <rcc rId="3112" sId="5">
    <nc r="D119" t="inlineStr">
      <is>
        <t>MARIA JOHANA PATIÑO YEPEZ</t>
      </is>
    </nc>
  </rcc>
  <rcc rId="3113" sId="5">
    <nc r="E119">
      <v>36952417</v>
    </nc>
  </rcc>
  <rcc rId="3114" sId="5">
    <nc r="F119" t="inlineStr">
      <is>
        <t>PSICOLOGA</t>
      </is>
    </nc>
  </rcc>
  <rcc rId="3115" sId="5">
    <nc r="G119" t="inlineStr">
      <is>
        <t>UNIVERSIDAD DE NARIÑO</t>
      </is>
    </nc>
  </rcc>
  <rcc rId="3116" sId="5" numFmtId="19">
    <nc r="H119">
      <v>38528</v>
    </nc>
  </rcc>
  <rcc rId="3117" sId="5">
    <nc r="I119" t="inlineStr">
      <is>
        <t>SI</t>
      </is>
    </nc>
  </rcc>
  <rcc rId="3118" sId="5">
    <nc r="J119" t="inlineStr">
      <is>
        <t>FUNDACION DE PROMOCION INTEGRAL Y TRABAJO COMUNITARIO CORAZON DE MARIA</t>
      </is>
    </nc>
  </rcc>
  <rcc rId="3119" sId="5" odxf="1" dxf="1">
    <nc r="K119" t="inlineStr">
      <is>
        <t>01/10/2006  30/06/2010</t>
      </is>
    </nc>
    <odxf>
      <numFmt numFmtId="19" formatCode="dd/mm/yyyy"/>
      <alignment wrapText="1" readingOrder="0"/>
    </odxf>
    <ndxf>
      <numFmt numFmtId="0" formatCode="General"/>
      <alignment wrapText="0" readingOrder="0"/>
    </ndxf>
  </rcc>
  <rcc rId="3120" sId="5">
    <nc r="L119" t="inlineStr">
      <is>
        <t>ASESORA PSICOSOCIAL</t>
      </is>
    </nc>
  </rcc>
  <rcc rId="3121" sId="5">
    <nc r="M119" t="inlineStr">
      <is>
        <t>SI</t>
      </is>
    </nc>
  </rcc>
  <rcc rId="3122" sId="5">
    <nc r="N119" t="inlineStr">
      <is>
        <t>SI</t>
      </is>
    </nc>
  </rcc>
  <rcc rId="3123" sId="5">
    <nc r="Q119" t="inlineStr">
      <is>
        <t>NO ADJUNTA TARJETA PROFESIONAL</t>
      </is>
    </nc>
  </rcc>
  <rrc rId="3124" sId="5" ref="A120:XFD120"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125" sId="5">
    <nc r="B120" t="inlineStr">
      <is>
        <t>PROFESIONAL DE APOYO PSICOSOCIAL</t>
      </is>
    </nc>
  </rcc>
  <rcc rId="3126" sId="5">
    <nc r="D120" t="inlineStr">
      <is>
        <t>MONICA GABRIELA GOYES CASTILLO</t>
      </is>
    </nc>
  </rcc>
  <rcc rId="3127" sId="5">
    <nc r="E120">
      <v>1085289772</v>
    </nc>
  </rcc>
  <rcc rId="3128" sId="5">
    <nc r="F120" t="inlineStr">
      <is>
        <t>PSICOLOGA</t>
      </is>
    </nc>
  </rcc>
  <rcc rId="3129" sId="5">
    <nc r="G120" t="inlineStr">
      <is>
        <t>INSTITUCION UNIVERSITARIA CENTRO DE ESTUDIOS SUPERIORES MARIA GORETTI</t>
      </is>
    </nc>
  </rcc>
  <rcc rId="3130" sId="5" numFmtId="19">
    <nc r="H120">
      <v>41908</v>
    </nc>
  </rcc>
  <rcc rId="3131" sId="5">
    <nc r="I120" t="inlineStr">
      <is>
        <t>NO</t>
      </is>
    </nc>
  </rcc>
  <rcc rId="3132" sId="5">
    <nc r="J120" t="inlineStr">
      <is>
        <t>COMISARIA SEGUNDA ALCALDIA DE PASTO</t>
      </is>
    </nc>
  </rcc>
  <rcc rId="3133" sId="5">
    <nc r="K120" t="inlineStr">
      <is>
        <t>14/02/2012  06/12/201</t>
      </is>
    </nc>
  </rcc>
  <rcc rId="3134" sId="5">
    <nc r="L120" t="inlineStr">
      <is>
        <t>PSICOLOGA</t>
      </is>
    </nc>
  </rcc>
  <rcc rId="3135" sId="5">
    <nc r="M120" t="inlineStr">
      <is>
        <t>SI</t>
      </is>
    </nc>
  </rcc>
  <rcc rId="3136" sId="5">
    <nc r="N120" t="inlineStr">
      <is>
        <t>SI</t>
      </is>
    </nc>
  </rcc>
  <rfmt sheetId="5" sqref="L121" start="0" length="0">
    <dxf>
      <alignment wrapText="1" readingOrder="0"/>
    </dxf>
  </rfmt>
  <rfmt sheetId="5" sqref="L121">
    <dxf>
      <alignment wrapText="0" readingOrder="0"/>
    </dxf>
  </rfmt>
  <rrc rId="3137" sId="5" ref="A119:XFD119"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fmt sheetId="5" sqref="K119" start="0" length="0">
    <dxf>
      <numFmt numFmtId="0" formatCode="General"/>
      <alignment wrapText="0" readingOrder="0"/>
    </dxf>
  </rfmt>
  <rcc rId="3138" sId="5">
    <nc r="B119" t="inlineStr">
      <is>
        <t>COORDINADOR</t>
      </is>
    </nc>
  </rcc>
  <rcc rId="3139" sId="5">
    <nc r="D119" t="inlineStr">
      <is>
        <t>MIRIAM YOLANDA PORTILLO DELGADO</t>
      </is>
    </nc>
  </rcc>
  <rcc rId="3140" sId="5">
    <nc r="E119">
      <v>27548672</v>
    </nc>
  </rcc>
  <rcc rId="3141" sId="5">
    <nc r="F119" t="inlineStr">
      <is>
        <t>LICENCIADA EN EDUCACION BASICA PRIMARIA</t>
      </is>
    </nc>
  </rcc>
  <rcc rId="3142" sId="5">
    <nc r="J119" t="inlineStr">
      <is>
        <t>COLEGIO MUSICAL BRITANICO</t>
      </is>
    </nc>
  </rcc>
  <rcc rId="3143" sId="5">
    <nc r="K119" t="inlineStr">
      <is>
        <t>28/01/2011  02/12/2011</t>
      </is>
    </nc>
  </rcc>
  <rcc rId="3144" sId="5">
    <nc r="L119" t="inlineStr">
      <is>
        <t>COORDIADOR ZONAL</t>
      </is>
    </nc>
  </rcc>
  <rcc rId="3145" sId="5">
    <nc r="M119" t="inlineStr">
      <is>
        <t>SI</t>
      </is>
    </nc>
  </rcc>
  <rcc rId="3146" sId="5">
    <nc r="N119" t="inlineStr">
      <is>
        <t>NO</t>
      </is>
    </nc>
  </rcc>
  <rcc rId="3147" sId="5">
    <nc r="Q121" t="inlineStr">
      <is>
        <t>NO ADJUNTA TARJETA PROFESIONAL</t>
      </is>
    </nc>
  </rcc>
  <rrc rId="3148" sId="5" ref="A122:XFD122"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149" sId="5">
    <nc r="B122" t="inlineStr">
      <is>
        <t>PROFESIONAL DE APOYO PSICOSOCIAL</t>
      </is>
    </nc>
  </rcc>
  <rcc rId="3150" sId="5">
    <nc r="D122" t="inlineStr">
      <is>
        <t>FERNANDA BEATRIZ MUÑOZ</t>
      </is>
    </nc>
  </rcc>
  <rcc rId="3151" sId="5">
    <nc r="E122">
      <v>36756023</v>
    </nc>
  </rcc>
  <rcc rId="3152" sId="5">
    <nc r="F122" t="inlineStr">
      <is>
        <t>PSICOLOGA</t>
      </is>
    </nc>
  </rcc>
  <rcc rId="3153" sId="5">
    <nc r="G122" t="inlineStr">
      <is>
        <t>UNIVERSIDAD MARIANA</t>
      </is>
    </nc>
  </rcc>
  <rcc rId="3154" sId="5" numFmtId="19">
    <nc r="H122">
      <v>38814</v>
    </nc>
  </rcc>
  <rcc rId="3155" sId="5">
    <nc r="I122" t="inlineStr">
      <is>
        <t>NO</t>
      </is>
    </nc>
  </rcc>
  <rcc rId="3156" sId="5">
    <nc r="J122" t="inlineStr">
      <is>
        <t>COLEGIO MUSICAL BRITANICO</t>
      </is>
    </nc>
  </rcc>
  <rcc rId="3157" sId="5">
    <nc r="K122" t="inlineStr">
      <is>
        <t>01/03/2011  15/12/2011</t>
      </is>
    </nc>
  </rcc>
  <rcc rId="3158" sId="5" odxf="1" dxf="1">
    <nc r="L122" t="inlineStr">
      <is>
        <t>PROFESIONAL DE APOYO PSICOSOCIAL</t>
      </is>
    </nc>
    <odxf/>
    <ndxf/>
  </rcc>
  <rcc rId="3159" sId="5">
    <nc r="M122" t="inlineStr">
      <is>
        <t>SI</t>
      </is>
    </nc>
  </rcc>
  <rcc rId="3160" sId="5">
    <nc r="N122" t="inlineStr">
      <is>
        <t>SI</t>
      </is>
    </nc>
  </rcc>
  <rcc rId="3161" sId="5">
    <nc r="Q122" t="inlineStr">
      <is>
        <t>NO ADJUNTA TARJETA PROFESIONAL</t>
      </is>
    </nc>
  </rcc>
  <rcc rId="3162" sId="5">
    <nc r="D123" t="inlineStr">
      <is>
        <t>MARISOL REYES RESTREPO</t>
      </is>
    </nc>
  </rcc>
  <rcc rId="3163" sId="5">
    <nc r="E123">
      <v>30720707</v>
    </nc>
  </rcc>
  <rcc rId="3164" sId="5">
    <nc r="G123" t="inlineStr">
      <is>
        <t>UNIVERSIDAD NACIONAL ABIERTA Y A DISTANCIA</t>
      </is>
    </nc>
  </rcc>
  <rcc rId="3165" sId="5" numFmtId="19">
    <nc r="H123">
      <v>39802</v>
    </nc>
  </rcc>
  <rcc rId="3166" sId="5">
    <nc r="I123" t="inlineStr">
      <is>
        <t>SI</t>
      </is>
    </nc>
  </rcc>
  <rcc rId="3167" sId="5">
    <nc r="J123" t="inlineStr">
      <is>
        <t>ASOCIACION TELEFONO DE LA ESPERANZA</t>
      </is>
    </nc>
  </rcc>
  <rcc rId="3168" sId="5">
    <nc r="K123" t="inlineStr">
      <is>
        <t>22/07/2010  30/10/2012</t>
      </is>
    </nc>
  </rcc>
  <rcc rId="3169" sId="5">
    <nc r="L123" t="inlineStr">
      <is>
        <t>PSICOLOGA</t>
      </is>
    </nc>
  </rcc>
  <rrc rId="3170" sId="5" ref="A124:XFD124"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rc rId="3171" sId="5" ref="A124:XFD124"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172" sId="5" odxf="1" dxf="1">
    <nc r="B124"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fmt sheetId="5" sqref="C124" start="0" length="0">
    <dxf>
      <border outline="0">
        <left style="thin">
          <color indexed="64"/>
        </left>
        <right style="thin">
          <color indexed="64"/>
        </right>
        <top style="thin">
          <color indexed="64"/>
        </top>
        <bottom style="thin">
          <color indexed="64"/>
        </bottom>
      </border>
    </dxf>
  </rfmt>
  <rcc rId="3173" sId="5" odxf="1" dxf="1">
    <nc r="D124" t="inlineStr">
      <is>
        <t>MARISOL REYES RESTREPO</t>
      </is>
    </nc>
    <odxf>
      <border outline="0">
        <left/>
        <right/>
        <top/>
        <bottom/>
      </border>
    </odxf>
    <ndxf>
      <border outline="0">
        <left style="thin">
          <color indexed="64"/>
        </left>
        <right style="thin">
          <color indexed="64"/>
        </right>
        <top style="thin">
          <color indexed="64"/>
        </top>
        <bottom style="thin">
          <color indexed="64"/>
        </bottom>
      </border>
    </ndxf>
  </rcc>
  <rcc rId="3174" sId="5" odxf="1" dxf="1">
    <nc r="E124">
      <v>30720707</v>
    </nc>
    <odxf>
      <border outline="0">
        <left/>
        <right/>
        <top/>
        <bottom/>
      </border>
    </odxf>
    <ndxf>
      <border outline="0">
        <left style="thin">
          <color indexed="64"/>
        </left>
        <right style="thin">
          <color indexed="64"/>
        </right>
        <top style="thin">
          <color indexed="64"/>
        </top>
        <bottom style="thin">
          <color indexed="64"/>
        </bottom>
      </border>
    </ndxf>
  </rcc>
  <rcc rId="3175" sId="5" odxf="1" dxf="1">
    <nc r="F124"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3176" sId="5" odxf="1" dxf="1">
    <nc r="G124" t="inlineStr">
      <is>
        <t>UNIVERSIDAD NACIONAL ABIERTA Y A DISTANCIA</t>
      </is>
    </nc>
    <odxf>
      <border outline="0">
        <left/>
        <right/>
        <top/>
        <bottom/>
      </border>
    </odxf>
    <ndxf>
      <border outline="0">
        <left style="thin">
          <color indexed="64"/>
        </left>
        <right style="thin">
          <color indexed="64"/>
        </right>
        <top style="thin">
          <color indexed="64"/>
        </top>
        <bottom style="thin">
          <color indexed="64"/>
        </bottom>
      </border>
    </ndxf>
  </rcc>
  <rcc rId="3177" sId="5" odxf="1" dxf="1" numFmtId="19">
    <nc r="H124">
      <v>39802</v>
    </nc>
    <odxf>
      <border outline="0">
        <left/>
        <right/>
        <top/>
        <bottom/>
      </border>
    </odxf>
    <ndxf>
      <border outline="0">
        <left style="thin">
          <color indexed="64"/>
        </left>
        <right style="thin">
          <color indexed="64"/>
        </right>
        <top style="thin">
          <color indexed="64"/>
        </top>
        <bottom style="thin">
          <color indexed="64"/>
        </bottom>
      </border>
    </ndxf>
  </rcc>
  <rcc rId="3178" sId="5" odxf="1" dxf="1">
    <nc r="I124" t="inlineStr">
      <is>
        <t>SI</t>
      </is>
    </nc>
    <odxf>
      <border outline="0">
        <left/>
        <right/>
        <top/>
        <bottom/>
      </border>
    </odxf>
    <ndxf>
      <border outline="0">
        <left style="thin">
          <color indexed="64"/>
        </left>
        <right style="thin">
          <color indexed="64"/>
        </right>
        <top style="thin">
          <color indexed="64"/>
        </top>
        <bottom style="thin">
          <color indexed="64"/>
        </bottom>
      </border>
    </ndxf>
  </rcc>
  <rcc rId="3179" sId="5" odxf="1" dxf="1">
    <nc r="J124" t="inlineStr">
      <is>
        <t>ASOCIACION TELEFONO DE LA ESPERANZA</t>
      </is>
    </nc>
    <odxf>
      <border outline="0">
        <left/>
        <right/>
        <top/>
        <bottom/>
      </border>
    </odxf>
    <ndxf>
      <border outline="0">
        <left style="thin">
          <color indexed="64"/>
        </left>
        <right style="thin">
          <color indexed="64"/>
        </right>
        <top style="thin">
          <color indexed="64"/>
        </top>
        <bottom style="thin">
          <color indexed="64"/>
        </bottom>
      </border>
    </ndxf>
  </rcc>
  <rcc rId="3180" sId="5" odxf="1" dxf="1">
    <nc r="K124" t="inlineStr">
      <is>
        <t>22/07/2010  30/10/2012</t>
      </is>
    </nc>
    <odxf>
      <border outline="0">
        <left/>
        <right/>
        <top/>
        <bottom/>
      </border>
    </odxf>
    <ndxf>
      <border outline="0">
        <left style="thin">
          <color indexed="64"/>
        </left>
        <right style="thin">
          <color indexed="64"/>
        </right>
        <top style="thin">
          <color indexed="64"/>
        </top>
        <bottom style="thin">
          <color indexed="64"/>
        </bottom>
      </border>
    </ndxf>
  </rcc>
  <rcc rId="3181" sId="5" odxf="1" dxf="1">
    <nc r="L124"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3182" sId="5" odxf="1" dxf="1">
    <nc r="M124" t="inlineStr">
      <is>
        <t>SI</t>
      </is>
    </nc>
    <odxf>
      <border outline="0">
        <left/>
        <right/>
        <top/>
        <bottom/>
      </border>
    </odxf>
    <ndxf>
      <border outline="0">
        <left style="thin">
          <color indexed="64"/>
        </left>
        <right style="thin">
          <color indexed="64"/>
        </right>
        <top style="thin">
          <color indexed="64"/>
        </top>
        <bottom style="thin">
          <color indexed="64"/>
        </bottom>
      </border>
    </ndxf>
  </rcc>
  <rcc rId="3183" sId="5" odxf="1" dxf="1">
    <nc r="N124"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O124" start="0" length="0">
    <dxf>
      <border outline="0">
        <left style="thin">
          <color indexed="64"/>
        </left>
        <right style="thin">
          <color indexed="64"/>
        </right>
        <top style="thin">
          <color indexed="64"/>
        </top>
        <bottom style="thin">
          <color indexed="64"/>
        </bottom>
      </border>
    </dxf>
  </rfmt>
  <rfmt sheetId="5" sqref="P124" start="0" length="0">
    <dxf>
      <border outline="0">
        <left style="thin">
          <color indexed="64"/>
        </left>
        <right style="thin">
          <color indexed="64"/>
        </right>
        <top style="thin">
          <color indexed="64"/>
        </top>
        <bottom style="thin">
          <color indexed="64"/>
        </bottom>
      </border>
    </dxf>
  </rfmt>
  <rrc rId="3184" sId="5" ref="A120:XFD120"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fmt sheetId="5" sqref="L120" start="0" length="0">
    <dxf/>
  </rfmt>
  <rcc rId="3185" sId="5">
    <nc r="M120" t="inlineStr">
      <is>
        <t>SI</t>
      </is>
    </nc>
  </rcc>
  <rcc rId="3186" sId="5">
    <nc r="N120" t="inlineStr">
      <is>
        <t>SI</t>
      </is>
    </nc>
  </rcc>
  <rfmt sheetId="5" sqref="Q120" start="0" length="0">
    <dxf>
      <border outline="0">
        <left/>
        <right/>
        <top/>
        <bottom/>
      </border>
    </dxf>
  </rfmt>
  <rcc rId="3187" sId="5">
    <nc r="B120" t="inlineStr">
      <is>
        <t>COORDINADOR</t>
      </is>
    </nc>
  </rcc>
  <rcc rId="3188" sId="5">
    <nc r="D120" t="inlineStr">
      <is>
        <t>SANDRA JANETH CALDERON CHAVEZ</t>
      </is>
    </nc>
  </rcc>
  <rcc rId="3189" sId="5">
    <nc r="E120">
      <v>1085294159</v>
    </nc>
  </rcc>
  <rcc rId="3190" sId="5">
    <nc r="F120" t="inlineStr">
      <is>
        <t>ADMINISTRADORA DE EMPRESAS</t>
      </is>
    </nc>
  </rcc>
  <rcc rId="3191" sId="5">
    <nc r="G120" t="inlineStr">
      <is>
        <t>UNIVERSIDAD DE NARIÑO</t>
      </is>
    </nc>
  </rcc>
  <rcc rId="3192" sId="5" numFmtId="19">
    <nc r="H120">
      <v>41265</v>
    </nc>
  </rcc>
  <rcc rId="3193" sId="5">
    <nc r="J120" t="inlineStr">
      <is>
        <t>COLEGIO MUSICAL BRITANICO</t>
      </is>
    </nc>
  </rcc>
  <rcc rId="3194" sId="5">
    <nc r="L120" t="inlineStr">
      <is>
        <t>COORDINADORA ZONAL</t>
      </is>
    </nc>
  </rcc>
  <rcc rId="3195" sId="5">
    <nc r="K120" t="inlineStr">
      <is>
        <t>27/01/2012  03/07/2012</t>
      </is>
    </nc>
  </rcc>
  <rrc rId="3196" sId="5" ref="A121:XFD121"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197" sId="5">
    <nc r="B121" t="inlineStr">
      <is>
        <t>COORDINADOR</t>
      </is>
    </nc>
  </rcc>
  <rcc rId="3198" sId="5">
    <nc r="D121" t="inlineStr">
      <is>
        <t>SANDRA JANETH CALDERON CHAVEZ</t>
      </is>
    </nc>
  </rcc>
  <rcc rId="3199" sId="5">
    <nc r="E121">
      <v>1085294159</v>
    </nc>
  </rcc>
  <rcc rId="3200" sId="5">
    <nc r="F121" t="inlineStr">
      <is>
        <t>ADMINISTRADORA DE EMPRESAS</t>
      </is>
    </nc>
  </rcc>
  <rcc rId="3201" sId="5">
    <nc r="G121" t="inlineStr">
      <is>
        <t>UNIVERSIDAD DE NARIÑO</t>
      </is>
    </nc>
  </rcc>
  <rcc rId="3202" sId="5" numFmtId="19">
    <nc r="H121">
      <v>41265</v>
    </nc>
  </rcc>
  <rcc rId="3203" sId="5">
    <nc r="M121" t="inlineStr">
      <is>
        <t>SI</t>
      </is>
    </nc>
  </rcc>
  <rcc rId="3204" sId="5">
    <nc r="J121" t="inlineStr">
      <is>
        <t>FUNDACION PARA EL DESARROLLO AMBIENTALMENTE SONTENIBLE FUNDEAS</t>
      </is>
    </nc>
  </rcc>
  <rcc rId="3205" sId="5">
    <nc r="K121" t="inlineStr">
      <is>
        <t>01/01/2011  31/12/2011</t>
      </is>
    </nc>
  </rcc>
  <rcc rId="3206" sId="5">
    <nc r="L121" t="inlineStr">
      <is>
        <t>INSTRUCTORA PROYECTOS SOCIALES</t>
      </is>
    </nc>
  </rcc>
  <rfmt sheetId="5" sqref="Q120" start="0" length="0">
    <dxf>
      <border outline="0">
        <left style="thin">
          <color indexed="64"/>
        </left>
        <right style="thin">
          <color indexed="64"/>
        </right>
        <top style="thin">
          <color indexed="64"/>
        </top>
        <bottom style="thin">
          <color indexed="64"/>
        </bottom>
      </border>
    </dxf>
  </rfmt>
  <rfmt sheetId="5" sqref="Q121" start="0" length="0">
    <dxf>
      <border outline="0">
        <left style="thin">
          <color indexed="64"/>
        </left>
        <right style="thin">
          <color indexed="64"/>
        </right>
        <top style="thin">
          <color indexed="64"/>
        </top>
        <bottom style="thin">
          <color indexed="64"/>
        </bottom>
      </border>
    </dxf>
  </rfmt>
  <rcc rId="3207" sId="5">
    <nc r="N121" t="inlineStr">
      <is>
        <t>NO</t>
      </is>
    </nc>
  </rcc>
  <rfmt sheetId="5" sqref="Q126" start="0" length="0">
    <dxf>
      <border outline="0">
        <left style="thin">
          <color indexed="64"/>
        </left>
        <right style="thin">
          <color indexed="64"/>
        </right>
        <top style="thin">
          <color indexed="64"/>
        </top>
        <bottom style="thin">
          <color indexed="64"/>
        </bottom>
      </border>
    </dxf>
  </rfmt>
  <rcc rId="3208" sId="5" odxf="1" dxf="1">
    <nc r="B127"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fmt sheetId="5" sqref="C127" start="0" length="0">
    <dxf>
      <border outline="0">
        <left style="thin">
          <color indexed="64"/>
        </left>
        <right style="thin">
          <color indexed="64"/>
        </right>
        <top style="thin">
          <color indexed="64"/>
        </top>
        <bottom style="thin">
          <color indexed="64"/>
        </bottom>
      </border>
    </dxf>
  </rfmt>
  <rfmt sheetId="5" sqref="D127" start="0" length="0">
    <dxf>
      <border outline="0">
        <left style="thin">
          <color indexed="64"/>
        </left>
        <right style="thin">
          <color indexed="64"/>
        </right>
        <top style="thin">
          <color indexed="64"/>
        </top>
        <bottom style="thin">
          <color indexed="64"/>
        </bottom>
      </border>
    </dxf>
  </rfmt>
  <rfmt sheetId="5" sqref="E127" start="0" length="0">
    <dxf>
      <border outline="0">
        <left style="thin">
          <color indexed="64"/>
        </left>
        <right style="thin">
          <color indexed="64"/>
        </right>
        <top style="thin">
          <color indexed="64"/>
        </top>
        <bottom style="thin">
          <color indexed="64"/>
        </bottom>
      </border>
    </dxf>
  </rfmt>
  <rfmt sheetId="5" sqref="F127" start="0" length="0">
    <dxf>
      <border outline="0">
        <left style="thin">
          <color indexed="64"/>
        </left>
        <right style="thin">
          <color indexed="64"/>
        </right>
        <top style="thin">
          <color indexed="64"/>
        </top>
        <bottom style="thin">
          <color indexed="64"/>
        </bottom>
      </border>
    </dxf>
  </rfmt>
  <rfmt sheetId="5" sqref="G127" start="0" length="0">
    <dxf>
      <border outline="0">
        <left style="thin">
          <color indexed="64"/>
        </left>
        <right style="thin">
          <color indexed="64"/>
        </right>
        <top style="thin">
          <color indexed="64"/>
        </top>
        <bottom style="thin">
          <color indexed="64"/>
        </bottom>
      </border>
    </dxf>
  </rfmt>
  <rfmt sheetId="5" sqref="H127" start="0" length="0">
    <dxf>
      <border outline="0">
        <left style="thin">
          <color indexed="64"/>
        </left>
        <right style="thin">
          <color indexed="64"/>
        </right>
        <top style="thin">
          <color indexed="64"/>
        </top>
        <bottom style="thin">
          <color indexed="64"/>
        </bottom>
      </border>
    </dxf>
  </rfmt>
  <rcc rId="3209" sId="5" odxf="1" dxf="1">
    <nc r="I127"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J127" start="0" length="0">
    <dxf>
      <border outline="0">
        <left style="thin">
          <color indexed="64"/>
        </left>
        <right style="thin">
          <color indexed="64"/>
        </right>
        <top style="thin">
          <color indexed="64"/>
        </top>
        <bottom style="thin">
          <color indexed="64"/>
        </bottom>
      </border>
    </dxf>
  </rfmt>
  <rfmt sheetId="5" sqref="K127" start="0" length="0">
    <dxf>
      <border outline="0">
        <left style="thin">
          <color indexed="64"/>
        </left>
        <right style="thin">
          <color indexed="64"/>
        </right>
        <top style="thin">
          <color indexed="64"/>
        </top>
        <bottom style="thin">
          <color indexed="64"/>
        </bottom>
      </border>
    </dxf>
  </rfmt>
  <rfmt sheetId="5" sqref="L127" start="0" length="0">
    <dxf>
      <border outline="0">
        <left style="thin">
          <color indexed="64"/>
        </left>
        <right style="thin">
          <color indexed="64"/>
        </right>
        <top style="thin">
          <color indexed="64"/>
        </top>
        <bottom style="thin">
          <color indexed="64"/>
        </bottom>
      </border>
    </dxf>
  </rfmt>
  <rcc rId="3210" sId="5" odxf="1" dxf="1">
    <nc r="M127" t="inlineStr">
      <is>
        <t>SI</t>
      </is>
    </nc>
    <odxf>
      <border outline="0">
        <left/>
        <right/>
        <top/>
        <bottom/>
      </border>
    </odxf>
    <ndxf>
      <border outline="0">
        <left style="thin">
          <color indexed="64"/>
        </left>
        <right style="thin">
          <color indexed="64"/>
        </right>
        <top style="thin">
          <color indexed="64"/>
        </top>
        <bottom style="thin">
          <color indexed="64"/>
        </bottom>
      </border>
    </ndxf>
  </rcc>
  <rcc rId="3211" sId="5" odxf="1" dxf="1">
    <nc r="N127"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O127" start="0" length="0">
    <dxf>
      <border outline="0">
        <left style="thin">
          <color indexed="64"/>
        </left>
        <right style="thin">
          <color indexed="64"/>
        </right>
        <top style="thin">
          <color indexed="64"/>
        </top>
        <bottom style="thin">
          <color indexed="64"/>
        </bottom>
      </border>
    </dxf>
  </rfmt>
  <rfmt sheetId="5" sqref="P127" start="0" length="0">
    <dxf>
      <border outline="0">
        <left style="thin">
          <color indexed="64"/>
        </left>
        <right style="thin">
          <color indexed="64"/>
        </right>
        <top style="thin">
          <color indexed="64"/>
        </top>
        <bottom style="thin">
          <color indexed="64"/>
        </bottom>
      </border>
    </dxf>
  </rfmt>
  <rcc rId="3212" sId="5">
    <nc r="D127" t="inlineStr">
      <is>
        <t>IRAIDA JACKELINE ROSAS ROMERO</t>
      </is>
    </nc>
  </rcc>
  <rcc rId="3213" sId="5">
    <nc r="E127">
      <v>59823196</v>
    </nc>
  </rcc>
  <rcc rId="3214" sId="5">
    <nc r="F127" t="inlineStr">
      <is>
        <t>TRABAJADORA SOCIAL</t>
      </is>
    </nc>
  </rcc>
  <rcc rId="3215" sId="5">
    <nc r="G127" t="inlineStr">
      <is>
        <t>UNIVERSIDAD MARIANA</t>
      </is>
    </nc>
  </rcc>
  <rcc rId="3216" sId="5" numFmtId="19">
    <nc r="H127">
      <v>39185</v>
    </nc>
  </rcc>
  <rcc rId="3217" sId="5">
    <nc r="J127" t="inlineStr">
      <is>
        <t>INSTITUTO DE FORMACION TORIBIO MAYA</t>
      </is>
    </nc>
  </rcc>
  <rcc rId="3218" sId="5">
    <nc r="K127" t="inlineStr">
      <is>
        <t>07/03/2007  31/03/2008</t>
      </is>
    </nc>
  </rcc>
  <rcc rId="3219" sId="5">
    <nc r="L127" t="inlineStr">
      <is>
        <t>TRABAJADORA SOCIAL</t>
      </is>
    </nc>
  </rcc>
  <rrc rId="3220" sId="5" ref="A128:XFD128"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221" sId="5" odxf="1" dxf="1">
    <nc r="B128"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fmt sheetId="5" sqref="C128" start="0" length="0">
    <dxf>
      <border outline="0">
        <left style="thin">
          <color indexed="64"/>
        </left>
        <right style="thin">
          <color indexed="64"/>
        </right>
        <top style="thin">
          <color indexed="64"/>
        </top>
        <bottom style="thin">
          <color indexed="64"/>
        </bottom>
      </border>
    </dxf>
  </rfmt>
  <rcc rId="3222" sId="5" odxf="1" dxf="1">
    <nc r="D128" t="inlineStr">
      <is>
        <t>IRAIDA JACKELINE ROSAS ROMERO</t>
      </is>
    </nc>
    <odxf>
      <border outline="0">
        <left/>
        <right/>
        <top/>
        <bottom/>
      </border>
    </odxf>
    <ndxf>
      <border outline="0">
        <left style="thin">
          <color indexed="64"/>
        </left>
        <right style="thin">
          <color indexed="64"/>
        </right>
        <top style="thin">
          <color indexed="64"/>
        </top>
        <bottom style="thin">
          <color indexed="64"/>
        </bottom>
      </border>
    </ndxf>
  </rcc>
  <rcc rId="3223" sId="5" odxf="1" dxf="1">
    <nc r="E128">
      <v>59823196</v>
    </nc>
    <odxf>
      <border outline="0">
        <left/>
        <right/>
        <top/>
        <bottom/>
      </border>
    </odxf>
    <ndxf>
      <border outline="0">
        <left style="thin">
          <color indexed="64"/>
        </left>
        <right style="thin">
          <color indexed="64"/>
        </right>
        <top style="thin">
          <color indexed="64"/>
        </top>
        <bottom style="thin">
          <color indexed="64"/>
        </bottom>
      </border>
    </ndxf>
  </rcc>
  <rcc rId="3224" sId="5" odxf="1" dxf="1">
    <nc r="F128" t="inlineStr">
      <is>
        <t>TRABAJADORA SOCIAL</t>
      </is>
    </nc>
    <odxf>
      <border outline="0">
        <left/>
        <right/>
        <top/>
        <bottom/>
      </border>
    </odxf>
    <ndxf>
      <border outline="0">
        <left style="thin">
          <color indexed="64"/>
        </left>
        <right style="thin">
          <color indexed="64"/>
        </right>
        <top style="thin">
          <color indexed="64"/>
        </top>
        <bottom style="thin">
          <color indexed="64"/>
        </bottom>
      </border>
    </ndxf>
  </rcc>
  <rcc rId="3225" sId="5" odxf="1" dxf="1">
    <nc r="G128" t="inlineStr">
      <is>
        <t>UNIVERSIDAD MARIANA</t>
      </is>
    </nc>
    <odxf>
      <border outline="0">
        <left/>
        <right/>
        <top/>
        <bottom/>
      </border>
    </odxf>
    <ndxf>
      <border outline="0">
        <left style="thin">
          <color indexed="64"/>
        </left>
        <right style="thin">
          <color indexed="64"/>
        </right>
        <top style="thin">
          <color indexed="64"/>
        </top>
        <bottom style="thin">
          <color indexed="64"/>
        </bottom>
      </border>
    </ndxf>
  </rcc>
  <rcc rId="3226" sId="5" odxf="1" dxf="1" numFmtId="19">
    <nc r="H128">
      <v>39185</v>
    </nc>
    <odxf>
      <border outline="0">
        <left/>
        <right/>
        <top/>
        <bottom/>
      </border>
    </odxf>
    <ndxf>
      <border outline="0">
        <left style="thin">
          <color indexed="64"/>
        </left>
        <right style="thin">
          <color indexed="64"/>
        </right>
        <top style="thin">
          <color indexed="64"/>
        </top>
        <bottom style="thin">
          <color indexed="64"/>
        </bottom>
      </border>
    </ndxf>
  </rcc>
  <rcc rId="3227" sId="5" odxf="1" dxf="1">
    <nc r="I128"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J128" start="0" length="0">
    <dxf>
      <border outline="0">
        <left style="thin">
          <color indexed="64"/>
        </left>
        <right style="thin">
          <color indexed="64"/>
        </right>
        <top style="thin">
          <color indexed="64"/>
        </top>
        <bottom style="thin">
          <color indexed="64"/>
        </bottom>
      </border>
    </dxf>
  </rfmt>
  <rfmt sheetId="5" sqref="K128" start="0" length="0">
    <dxf>
      <border outline="0">
        <left style="thin">
          <color indexed="64"/>
        </left>
        <right style="thin">
          <color indexed="64"/>
        </right>
        <top style="thin">
          <color indexed="64"/>
        </top>
        <bottom style="thin">
          <color indexed="64"/>
        </bottom>
      </border>
    </dxf>
  </rfmt>
  <rcc rId="3228" sId="5" odxf="1" dxf="1">
    <nc r="L128" t="inlineStr">
      <is>
        <t>TRABAJADORA SOCIAL</t>
      </is>
    </nc>
    <odxf>
      <border outline="0">
        <left/>
        <right/>
        <top/>
        <bottom/>
      </border>
    </odxf>
    <ndxf>
      <border outline="0">
        <left style="thin">
          <color indexed="64"/>
        </left>
        <right style="thin">
          <color indexed="64"/>
        </right>
        <top style="thin">
          <color indexed="64"/>
        </top>
        <bottom style="thin">
          <color indexed="64"/>
        </bottom>
      </border>
    </ndxf>
  </rcc>
  <rcc rId="3229" sId="5" odxf="1" dxf="1">
    <nc r="M128" t="inlineStr">
      <is>
        <t>SI</t>
      </is>
    </nc>
    <odxf>
      <border outline="0">
        <left/>
        <right/>
        <top/>
        <bottom/>
      </border>
    </odxf>
    <ndxf>
      <border outline="0">
        <left style="thin">
          <color indexed="64"/>
        </left>
        <right style="thin">
          <color indexed="64"/>
        </right>
        <top style="thin">
          <color indexed="64"/>
        </top>
        <bottom style="thin">
          <color indexed="64"/>
        </bottom>
      </border>
    </ndxf>
  </rcc>
  <rcc rId="3230" sId="5" odxf="1" dxf="1">
    <nc r="N128"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O128" start="0" length="0">
    <dxf>
      <border outline="0">
        <left style="thin">
          <color indexed="64"/>
        </left>
        <right style="thin">
          <color indexed="64"/>
        </right>
        <top style="thin">
          <color indexed="64"/>
        </top>
        <bottom style="thin">
          <color indexed="64"/>
        </bottom>
      </border>
    </dxf>
  </rfmt>
  <rfmt sheetId="5" sqref="P128" start="0" length="0">
    <dxf>
      <border outline="0">
        <left style="thin">
          <color indexed="64"/>
        </left>
        <right style="thin">
          <color indexed="64"/>
        </right>
        <top style="thin">
          <color indexed="64"/>
        </top>
        <bottom style="thin">
          <color indexed="64"/>
        </bottom>
      </border>
    </dxf>
  </rfmt>
  <rcc rId="3231" sId="5">
    <nc r="J128" t="inlineStr">
      <is>
        <t>FUNDACION PROINCO</t>
      </is>
    </nc>
  </rcc>
  <rcc rId="3232" sId="5">
    <nc r="K128" t="inlineStr">
      <is>
        <t>02/05/2012  31/08/2012</t>
      </is>
    </nc>
  </rcc>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233" sId="5" ref="A129:XFD129"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234" sId="5" odxf="1" dxf="1">
    <nc r="B129"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fmt sheetId="5" sqref="C129" start="0" length="0">
    <dxf>
      <border outline="0">
        <left style="thin">
          <color indexed="64"/>
        </left>
        <right style="thin">
          <color indexed="64"/>
        </right>
        <top style="thin">
          <color indexed="64"/>
        </top>
        <bottom style="thin">
          <color indexed="64"/>
        </bottom>
      </border>
    </dxf>
  </rfmt>
  <rfmt sheetId="5" sqref="D129" start="0" length="0">
    <dxf>
      <border outline="0">
        <left style="thin">
          <color indexed="64"/>
        </left>
        <right style="thin">
          <color indexed="64"/>
        </right>
        <top style="thin">
          <color indexed="64"/>
        </top>
        <bottom style="thin">
          <color indexed="64"/>
        </bottom>
      </border>
    </dxf>
  </rfmt>
  <rfmt sheetId="5" sqref="E129" start="0" length="0">
    <dxf>
      <border outline="0">
        <left style="thin">
          <color indexed="64"/>
        </left>
        <right style="thin">
          <color indexed="64"/>
        </right>
        <top style="thin">
          <color indexed="64"/>
        </top>
        <bottom style="thin">
          <color indexed="64"/>
        </bottom>
      </border>
    </dxf>
  </rfmt>
  <rcc rId="3235" sId="5" odxf="1" dxf="1">
    <nc r="F129" t="inlineStr">
      <is>
        <t>TRABAJADORA SOCIAL</t>
      </is>
    </nc>
    <odxf>
      <border outline="0">
        <left/>
        <right/>
        <top/>
        <bottom/>
      </border>
    </odxf>
    <ndxf>
      <border outline="0">
        <left style="thin">
          <color indexed="64"/>
        </left>
        <right style="thin">
          <color indexed="64"/>
        </right>
        <top style="thin">
          <color indexed="64"/>
        </top>
        <bottom style="thin">
          <color indexed="64"/>
        </bottom>
      </border>
    </ndxf>
  </rcc>
  <rcc rId="3236" sId="5" odxf="1" dxf="1">
    <nc r="G129" t="inlineStr">
      <is>
        <t>UNIVERSIDAD MARIANA</t>
      </is>
    </nc>
    <odxf>
      <border outline="0">
        <left/>
        <right/>
        <top/>
        <bottom/>
      </border>
    </odxf>
    <ndxf>
      <border outline="0">
        <left style="thin">
          <color indexed="64"/>
        </left>
        <right style="thin">
          <color indexed="64"/>
        </right>
        <top style="thin">
          <color indexed="64"/>
        </top>
        <bottom style="thin">
          <color indexed="64"/>
        </bottom>
      </border>
    </ndxf>
  </rcc>
  <rfmt sheetId="5" sqref="H129" start="0" length="0">
    <dxf>
      <border outline="0">
        <left style="thin">
          <color indexed="64"/>
        </left>
        <right style="thin">
          <color indexed="64"/>
        </right>
        <top style="thin">
          <color indexed="64"/>
        </top>
        <bottom style="thin">
          <color indexed="64"/>
        </bottom>
      </border>
    </dxf>
  </rfmt>
  <rcc rId="3237" sId="5" odxf="1" dxf="1">
    <nc r="I129"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J129" start="0" length="0">
    <dxf>
      <border outline="0">
        <left style="thin">
          <color indexed="64"/>
        </left>
        <right style="thin">
          <color indexed="64"/>
        </right>
        <top style="thin">
          <color indexed="64"/>
        </top>
        <bottom style="thin">
          <color indexed="64"/>
        </bottom>
      </border>
    </dxf>
  </rfmt>
  <rfmt sheetId="5" sqref="K129" start="0" length="0">
    <dxf>
      <border outline="0">
        <left style="thin">
          <color indexed="64"/>
        </left>
        <right style="thin">
          <color indexed="64"/>
        </right>
        <top style="thin">
          <color indexed="64"/>
        </top>
        <bottom style="thin">
          <color indexed="64"/>
        </bottom>
      </border>
    </dxf>
  </rfmt>
  <rfmt sheetId="5" sqref="L129" start="0" length="0">
    <dxf>
      <border outline="0">
        <left style="thin">
          <color indexed="64"/>
        </left>
        <right style="thin">
          <color indexed="64"/>
        </right>
        <top style="thin">
          <color indexed="64"/>
        </top>
        <bottom style="thin">
          <color indexed="64"/>
        </bottom>
      </border>
    </dxf>
  </rfmt>
  <rcc rId="3238" sId="5" odxf="1" dxf="1">
    <nc r="M129" t="inlineStr">
      <is>
        <t>SI</t>
      </is>
    </nc>
    <odxf>
      <border outline="0">
        <left/>
        <right/>
        <top/>
        <bottom/>
      </border>
    </odxf>
    <ndxf>
      <border outline="0">
        <left style="thin">
          <color indexed="64"/>
        </left>
        <right style="thin">
          <color indexed="64"/>
        </right>
        <top style="thin">
          <color indexed="64"/>
        </top>
        <bottom style="thin">
          <color indexed="64"/>
        </bottom>
      </border>
    </ndxf>
  </rcc>
  <rcc rId="3239" sId="5" odxf="1" dxf="1">
    <nc r="N129"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O129" start="0" length="0">
    <dxf>
      <border outline="0">
        <left style="thin">
          <color indexed="64"/>
        </left>
        <right style="thin">
          <color indexed="64"/>
        </right>
        <top style="thin">
          <color indexed="64"/>
        </top>
        <bottom style="thin">
          <color indexed="64"/>
        </bottom>
      </border>
    </dxf>
  </rfmt>
  <rfmt sheetId="5" sqref="P129" start="0" length="0">
    <dxf>
      <border outline="0">
        <left style="thin">
          <color indexed="64"/>
        </left>
        <right style="thin">
          <color indexed="64"/>
        </right>
        <top style="thin">
          <color indexed="64"/>
        </top>
        <bottom style="thin">
          <color indexed="64"/>
        </bottom>
      </border>
    </dxf>
  </rfmt>
  <rcc rId="3240" sId="5">
    <nc r="D129" t="inlineStr">
      <is>
        <t>NUVIA YAKELINE BURGOS ENRRIQUEZ</t>
      </is>
    </nc>
  </rcc>
  <rcc rId="3241" sId="5">
    <nc r="E129">
      <v>1120216145</v>
    </nc>
  </rcc>
  <rcc rId="3242" sId="5" numFmtId="19">
    <nc r="H129">
      <v>40284</v>
    </nc>
  </rcc>
  <rcc rId="3243" sId="5">
    <nc r="J129" t="inlineStr">
      <is>
        <t>ASOCIACION NUESTRA TIERRA</t>
      </is>
    </nc>
  </rcc>
  <rcc rId="3244" sId="5">
    <nc r="K129" t="inlineStr">
      <is>
        <t>01/07/2010  30/06/2011</t>
      </is>
    </nc>
  </rcc>
  <rcc rId="3245" sId="5">
    <nc r="L129" t="inlineStr">
      <is>
        <t>APOYO PSICOSOCIAL</t>
      </is>
    </nc>
  </rcc>
  <rrc rId="3246" sId="5" ref="A122:XFD122"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247" sId="5">
    <nc r="B122" t="inlineStr">
      <is>
        <t>COORDINADOR</t>
      </is>
    </nc>
  </rcc>
  <rcc rId="3248" sId="5">
    <nc r="M122" t="inlineStr">
      <is>
        <t>SI</t>
      </is>
    </nc>
  </rcc>
  <rcc rId="3249" sId="5">
    <nc r="D122" t="inlineStr">
      <is>
        <t>OMAIRA YANET REYES MARTINEZ</t>
      </is>
    </nc>
  </rcc>
  <rcc rId="3250" sId="5">
    <nc r="E122">
      <v>27548786</v>
    </nc>
  </rcc>
  <rcc rId="3251" sId="5">
    <nc r="F122" t="inlineStr">
      <is>
        <t>LICENCIADA EN EDUCACION BASICA PRIMARIA</t>
      </is>
    </nc>
  </rcc>
  <rcc rId="3252" sId="5">
    <nc r="G122" t="inlineStr">
      <is>
        <t>UNIVERSIDAD JAVERIANA</t>
      </is>
    </nc>
  </rcc>
  <rcc rId="3253" sId="5" numFmtId="19">
    <nc r="H122">
      <v>36364</v>
    </nc>
  </rcc>
  <rcc rId="3254" sId="5">
    <nc r="J122" t="inlineStr">
      <is>
        <t>COLEGIO MUSICAL BRITANICO</t>
      </is>
    </nc>
  </rcc>
  <rcc rId="3255" sId="5">
    <nc r="K122" t="inlineStr">
      <is>
        <t>06/02/2008  12/12/2008</t>
      </is>
    </nc>
  </rcc>
  <rcc rId="3256" sId="5">
    <nc r="L122" t="inlineStr">
      <is>
        <t>COORDINADORA ZONAL</t>
      </is>
    </nc>
  </rcc>
  <rcc rId="3257" sId="5">
    <nc r="N122" t="inlineStr">
      <is>
        <t>SI</t>
      </is>
    </nc>
  </rcc>
  <rrc rId="3258" sId="5" ref="A123:XFD123"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259" sId="5">
    <nc r="B123" t="inlineStr">
      <is>
        <t>COORDINADOR</t>
      </is>
    </nc>
  </rcc>
  <rcc rId="3260" sId="5">
    <nc r="D123" t="inlineStr">
      <is>
        <t>OMAIRA YANET REYES MARTINEZ</t>
      </is>
    </nc>
  </rcc>
  <rcc rId="3261" sId="5">
    <nc r="E123">
      <v>27548786</v>
    </nc>
  </rcc>
  <rcc rId="3262" sId="5">
    <nc r="F123" t="inlineStr">
      <is>
        <t>LICENCIADA EN EDUCACION BASICA PRIMARIA</t>
      </is>
    </nc>
  </rcc>
  <rcc rId="3263" sId="5">
    <nc r="G123" t="inlineStr">
      <is>
        <t>UNIVERSIDAD JAVERIANA</t>
      </is>
    </nc>
  </rcc>
  <rcc rId="3264" sId="5" numFmtId="19">
    <nc r="H123">
      <v>36364</v>
    </nc>
  </rcc>
  <rcc rId="3265" sId="5">
    <nc r="J123" t="inlineStr">
      <is>
        <t>COLEGIO MUSICAL BRITANICO</t>
      </is>
    </nc>
  </rcc>
  <rcc rId="3266" sId="5">
    <nc r="L123" t="inlineStr">
      <is>
        <t>COORDINADORA ZONAL</t>
      </is>
    </nc>
  </rcc>
  <rcc rId="3267" sId="5">
    <nc r="M123" t="inlineStr">
      <is>
        <t>SI</t>
      </is>
    </nc>
  </rcc>
  <rcc rId="3268" sId="5">
    <nc r="N123" t="inlineStr">
      <is>
        <t>SI</t>
      </is>
    </nc>
  </rcc>
  <rrc rId="3269" sId="5" ref="A123:XFD123"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270" sId="5">
    <nc r="B123" t="inlineStr">
      <is>
        <t>COORDINADOR</t>
      </is>
    </nc>
  </rcc>
  <rcc rId="3271" sId="5">
    <nc r="D123" t="inlineStr">
      <is>
        <t>OMAIRA YANET REYES MARTINEZ</t>
      </is>
    </nc>
  </rcc>
  <rcc rId="3272" sId="5">
    <nc r="E123">
      <v>27548786</v>
    </nc>
  </rcc>
  <rcc rId="3273" sId="5">
    <nc r="F123" t="inlineStr">
      <is>
        <t>LICENCIADA EN EDUCACION BASICA PRIMARIA</t>
      </is>
    </nc>
  </rcc>
  <rcc rId="3274" sId="5">
    <nc r="G123" t="inlineStr">
      <is>
        <t>UNIVERSIDAD JAVERIANA</t>
      </is>
    </nc>
  </rcc>
  <rcc rId="3275" sId="5" numFmtId="19">
    <nc r="H123">
      <v>36364</v>
    </nc>
  </rcc>
  <rcc rId="3276" sId="5">
    <nc r="J123" t="inlineStr">
      <is>
        <t>COLEGIO MUSICAL BRITANICO</t>
      </is>
    </nc>
  </rcc>
  <rcc rId="3277" sId="5">
    <nc r="L123" t="inlineStr">
      <is>
        <t>COORDINADORA ZONAL</t>
      </is>
    </nc>
  </rcc>
  <rcc rId="3278" sId="5">
    <nc r="M123" t="inlineStr">
      <is>
        <t>SI</t>
      </is>
    </nc>
  </rcc>
  <rcc rId="3279" sId="5">
    <nc r="N123" t="inlineStr">
      <is>
        <t>SI</t>
      </is>
    </nc>
  </rcc>
  <rcc rId="3280" sId="5">
    <nc r="K123" t="inlineStr">
      <is>
        <t>27/02/2009  18/12/2009</t>
      </is>
    </nc>
  </rcc>
  <rcc rId="3281" sId="5">
    <nc r="K124" t="inlineStr">
      <is>
        <t>01/02/2010  15/12/2010</t>
      </is>
    </nc>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282" sId="5" ref="A133:XFD133"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283" sId="5" odxf="1" dxf="1">
    <nc r="B133"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fmt sheetId="5" sqref="C133" start="0" length="0">
    <dxf>
      <border outline="0">
        <left style="thin">
          <color indexed="64"/>
        </left>
        <right style="thin">
          <color indexed="64"/>
        </right>
        <top style="thin">
          <color indexed="64"/>
        </top>
        <bottom style="thin">
          <color indexed="64"/>
        </bottom>
      </border>
    </dxf>
  </rfmt>
  <rfmt sheetId="5" sqref="D133" start="0" length="0">
    <dxf>
      <border outline="0">
        <left style="thin">
          <color indexed="64"/>
        </left>
        <right style="thin">
          <color indexed="64"/>
        </right>
        <top style="thin">
          <color indexed="64"/>
        </top>
        <bottom style="thin">
          <color indexed="64"/>
        </bottom>
      </border>
    </dxf>
  </rfmt>
  <rfmt sheetId="5" sqref="E133" start="0" length="0">
    <dxf>
      <border outline="0">
        <left style="thin">
          <color indexed="64"/>
        </left>
        <right style="thin">
          <color indexed="64"/>
        </right>
        <top style="thin">
          <color indexed="64"/>
        </top>
        <bottom style="thin">
          <color indexed="64"/>
        </bottom>
      </border>
    </dxf>
  </rfmt>
  <rfmt sheetId="5" sqref="F133" start="0" length="0">
    <dxf>
      <border outline="0">
        <left style="thin">
          <color indexed="64"/>
        </left>
        <right style="thin">
          <color indexed="64"/>
        </right>
        <top style="thin">
          <color indexed="64"/>
        </top>
        <bottom style="thin">
          <color indexed="64"/>
        </bottom>
      </border>
    </dxf>
  </rfmt>
  <rfmt sheetId="5" sqref="G133" start="0" length="0">
    <dxf>
      <border outline="0">
        <left style="thin">
          <color indexed="64"/>
        </left>
        <right style="thin">
          <color indexed="64"/>
        </right>
        <top style="thin">
          <color indexed="64"/>
        </top>
        <bottom style="thin">
          <color indexed="64"/>
        </bottom>
      </border>
    </dxf>
  </rfmt>
  <rfmt sheetId="5" sqref="H133" start="0" length="0">
    <dxf>
      <border outline="0">
        <left style="thin">
          <color indexed="64"/>
        </left>
        <right style="thin">
          <color indexed="64"/>
        </right>
        <top style="thin">
          <color indexed="64"/>
        </top>
        <bottom style="thin">
          <color indexed="64"/>
        </bottom>
      </border>
    </dxf>
  </rfmt>
  <rcc rId="3284" sId="5" odxf="1" dxf="1">
    <nc r="I133"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J133" start="0" length="0">
    <dxf>
      <border outline="0">
        <left style="thin">
          <color indexed="64"/>
        </left>
        <right style="thin">
          <color indexed="64"/>
        </right>
        <top style="thin">
          <color indexed="64"/>
        </top>
        <bottom style="thin">
          <color indexed="64"/>
        </bottom>
      </border>
    </dxf>
  </rfmt>
  <rfmt sheetId="5" sqref="K133" start="0" length="0">
    <dxf>
      <border outline="0">
        <left style="thin">
          <color indexed="64"/>
        </left>
        <right style="thin">
          <color indexed="64"/>
        </right>
        <top style="thin">
          <color indexed="64"/>
        </top>
        <bottom style="thin">
          <color indexed="64"/>
        </bottom>
      </border>
    </dxf>
  </rfmt>
  <rfmt sheetId="5" sqref="L133" start="0" length="0">
    <dxf>
      <border outline="0">
        <left style="thin">
          <color indexed="64"/>
        </left>
        <right style="thin">
          <color indexed="64"/>
        </right>
        <top style="thin">
          <color indexed="64"/>
        </top>
        <bottom style="thin">
          <color indexed="64"/>
        </bottom>
      </border>
    </dxf>
  </rfmt>
  <rcc rId="3285" sId="5" odxf="1" dxf="1">
    <nc r="M133" t="inlineStr">
      <is>
        <t>SI</t>
      </is>
    </nc>
    <odxf>
      <border outline="0">
        <left/>
        <right/>
        <top/>
        <bottom/>
      </border>
    </odxf>
    <ndxf>
      <border outline="0">
        <left style="thin">
          <color indexed="64"/>
        </left>
        <right style="thin">
          <color indexed="64"/>
        </right>
        <top style="thin">
          <color indexed="64"/>
        </top>
        <bottom style="thin">
          <color indexed="64"/>
        </bottom>
      </border>
    </ndxf>
  </rcc>
  <rcc rId="3286" sId="5" odxf="1" dxf="1">
    <nc r="N133"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O133" start="0" length="0">
    <dxf>
      <border outline="0">
        <left style="thin">
          <color indexed="64"/>
        </left>
        <right style="thin">
          <color indexed="64"/>
        </right>
        <top style="thin">
          <color indexed="64"/>
        </top>
        <bottom style="thin">
          <color indexed="64"/>
        </bottom>
      </border>
    </dxf>
  </rfmt>
  <rfmt sheetId="5" sqref="P133" start="0" length="0">
    <dxf>
      <border outline="0">
        <left style="thin">
          <color indexed="64"/>
        </left>
        <right style="thin">
          <color indexed="64"/>
        </right>
        <top style="thin">
          <color indexed="64"/>
        </top>
        <bottom style="thin">
          <color indexed="64"/>
        </bottom>
      </border>
    </dxf>
  </rfmt>
  <rcc rId="3287" sId="5">
    <nc r="D133" t="inlineStr">
      <is>
        <t>CLAUDIA YISELA OBANDO CHAMORRO</t>
      </is>
    </nc>
  </rcc>
  <rcc rId="3288" sId="5">
    <nc r="E133">
      <v>1085288379</v>
    </nc>
  </rcc>
  <rcc rId="3289" sId="5">
    <nc r="F133" t="inlineStr">
      <is>
        <t>PSICOLOGA</t>
      </is>
    </nc>
  </rcc>
  <rcc rId="3290" sId="5">
    <nc r="G133" t="inlineStr">
      <is>
        <t>UNIVERSIDAD DE NARIÑO</t>
      </is>
    </nc>
  </rcc>
  <rcc rId="3291" sId="5" numFmtId="19">
    <nc r="H133">
      <v>41818</v>
    </nc>
  </rcc>
  <rcc rId="3292" sId="5">
    <nc r="J133" t="inlineStr">
      <is>
        <t>UNIVERSIDAD DE NARIÑO</t>
      </is>
    </nc>
  </rcc>
  <rcc rId="3293" sId="5">
    <nc r="K133" t="inlineStr">
      <is>
        <t>10/02/2013  25/05/2014</t>
      </is>
    </nc>
  </rcc>
  <rcc rId="3294" sId="5">
    <nc r="L133" t="inlineStr">
      <is>
        <t>PRACTICA PSICOLOGIA</t>
      </is>
    </nc>
  </rcc>
  <rrc rId="3295" sId="5" ref="A134:XFD134"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296" sId="5" odxf="1" dxf="1">
    <nc r="B134"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fmt sheetId="5" sqref="C134" start="0" length="0">
    <dxf>
      <border outline="0">
        <left style="thin">
          <color indexed="64"/>
        </left>
        <right style="thin">
          <color indexed="64"/>
        </right>
        <top style="thin">
          <color indexed="64"/>
        </top>
        <bottom style="thin">
          <color indexed="64"/>
        </bottom>
      </border>
    </dxf>
  </rfmt>
  <rfmt sheetId="5" sqref="D134" start="0" length="0">
    <dxf>
      <border outline="0">
        <left style="thin">
          <color indexed="64"/>
        </left>
        <right style="thin">
          <color indexed="64"/>
        </right>
        <top style="thin">
          <color indexed="64"/>
        </top>
        <bottom style="thin">
          <color indexed="64"/>
        </bottom>
      </border>
    </dxf>
  </rfmt>
  <rfmt sheetId="5" sqref="E134" start="0" length="0">
    <dxf>
      <border outline="0">
        <left style="thin">
          <color indexed="64"/>
        </left>
        <right style="thin">
          <color indexed="64"/>
        </right>
        <top style="thin">
          <color indexed="64"/>
        </top>
        <bottom style="thin">
          <color indexed="64"/>
        </bottom>
      </border>
    </dxf>
  </rfmt>
  <rcc rId="3297" sId="5" odxf="1" dxf="1">
    <nc r="F134" t="inlineStr">
      <is>
        <t>PSICOLOGA</t>
      </is>
    </nc>
    <odxf>
      <border outline="0">
        <left/>
        <right/>
        <top/>
        <bottom/>
      </border>
    </odxf>
    <ndxf>
      <border outline="0">
        <left style="thin">
          <color indexed="64"/>
        </left>
        <right style="thin">
          <color indexed="64"/>
        </right>
        <top style="thin">
          <color indexed="64"/>
        </top>
        <bottom style="thin">
          <color indexed="64"/>
        </bottom>
      </border>
    </ndxf>
  </rcc>
  <rfmt sheetId="5" sqref="G134" start="0" length="0">
    <dxf>
      <border outline="0">
        <left style="thin">
          <color indexed="64"/>
        </left>
        <right style="thin">
          <color indexed="64"/>
        </right>
        <top style="thin">
          <color indexed="64"/>
        </top>
        <bottom style="thin">
          <color indexed="64"/>
        </bottom>
      </border>
    </dxf>
  </rfmt>
  <rfmt sheetId="5" sqref="H134" start="0" length="0">
    <dxf>
      <border outline="0">
        <left style="thin">
          <color indexed="64"/>
        </left>
        <right style="thin">
          <color indexed="64"/>
        </right>
        <top style="thin">
          <color indexed="64"/>
        </top>
        <bottom style="thin">
          <color indexed="64"/>
        </bottom>
      </border>
    </dxf>
  </rfmt>
  <rfmt sheetId="5" sqref="I134" start="0" length="0">
    <dxf>
      <border outline="0">
        <left style="thin">
          <color indexed="64"/>
        </left>
        <right style="thin">
          <color indexed="64"/>
        </right>
        <top style="thin">
          <color indexed="64"/>
        </top>
        <bottom style="thin">
          <color indexed="64"/>
        </bottom>
      </border>
    </dxf>
  </rfmt>
  <rfmt sheetId="5" sqref="J134" start="0" length="0">
    <dxf>
      <border outline="0">
        <left style="thin">
          <color indexed="64"/>
        </left>
        <right style="thin">
          <color indexed="64"/>
        </right>
        <top style="thin">
          <color indexed="64"/>
        </top>
        <bottom style="thin">
          <color indexed="64"/>
        </bottom>
      </border>
    </dxf>
  </rfmt>
  <rfmt sheetId="5" sqref="K134" start="0" length="0">
    <dxf>
      <border outline="0">
        <left style="thin">
          <color indexed="64"/>
        </left>
        <right style="thin">
          <color indexed="64"/>
        </right>
        <top style="thin">
          <color indexed="64"/>
        </top>
        <bottom style="thin">
          <color indexed="64"/>
        </bottom>
      </border>
    </dxf>
  </rfmt>
  <rfmt sheetId="5" sqref="L134" start="0" length="0">
    <dxf>
      <border outline="0">
        <left style="thin">
          <color indexed="64"/>
        </left>
        <right style="thin">
          <color indexed="64"/>
        </right>
        <top style="thin">
          <color indexed="64"/>
        </top>
        <bottom style="thin">
          <color indexed="64"/>
        </bottom>
      </border>
    </dxf>
  </rfmt>
  <rcc rId="3298" sId="5" odxf="1" dxf="1">
    <nc r="M134" t="inlineStr">
      <is>
        <t>SI</t>
      </is>
    </nc>
    <odxf>
      <border outline="0">
        <left/>
        <right/>
        <top/>
        <bottom/>
      </border>
    </odxf>
    <ndxf>
      <border outline="0">
        <left style="thin">
          <color indexed="64"/>
        </left>
        <right style="thin">
          <color indexed="64"/>
        </right>
        <top style="thin">
          <color indexed="64"/>
        </top>
        <bottom style="thin">
          <color indexed="64"/>
        </bottom>
      </border>
    </ndxf>
  </rcc>
  <rcc rId="3299" sId="5" odxf="1" dxf="1">
    <nc r="N134"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O134" start="0" length="0">
    <dxf>
      <border outline="0">
        <left style="thin">
          <color indexed="64"/>
        </left>
        <right style="thin">
          <color indexed="64"/>
        </right>
        <top style="thin">
          <color indexed="64"/>
        </top>
        <bottom style="thin">
          <color indexed="64"/>
        </bottom>
      </border>
    </dxf>
  </rfmt>
  <rfmt sheetId="5" sqref="P134" start="0" length="0">
    <dxf>
      <border outline="0">
        <left style="thin">
          <color indexed="64"/>
        </left>
        <right style="thin">
          <color indexed="64"/>
        </right>
        <top style="thin">
          <color indexed="64"/>
        </top>
        <bottom style="thin">
          <color indexed="64"/>
        </bottom>
      </border>
    </dxf>
  </rfmt>
  <rcc rId="3300" sId="5">
    <nc r="D134" t="inlineStr">
      <is>
        <t>YIMIL ROLANDO BASTIDAS MORENO</t>
      </is>
    </nc>
  </rcc>
  <rcc rId="3301" sId="5">
    <nc r="E134">
      <v>12751436</v>
    </nc>
  </rcc>
  <rcc rId="3302" sId="5">
    <nc r="G134" t="inlineStr">
      <is>
        <t>CORPORACION UNIVERSITARIA REMINGTON</t>
      </is>
    </nc>
  </rcc>
  <rcc rId="3303" sId="5" numFmtId="19">
    <nc r="H134">
      <v>40886</v>
    </nc>
  </rcc>
  <rcc rId="3304" sId="5">
    <nc r="J134" t="inlineStr">
      <is>
        <t>COLEGIO MUSICAL BRITANICO</t>
      </is>
    </nc>
  </rcc>
  <rcc rId="3305" sId="5">
    <nc r="K134" t="inlineStr">
      <is>
        <t>01/03/2011  15/12/2011</t>
      </is>
    </nc>
  </rcc>
  <rcc rId="3306" sId="5">
    <nc r="I134" t="inlineStr">
      <is>
        <t>SI</t>
      </is>
    </nc>
  </rcc>
  <rcc rId="3307" sId="5">
    <nc r="L134" t="inlineStr">
      <is>
        <t>PROFESIONAL DE APOYO PSICOSOCIAL</t>
      </is>
    </nc>
  </rcc>
  <rrc rId="3308" sId="5" ref="A135:XFD135"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309" sId="5" odxf="1" dxf="1">
    <nc r="B135"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fmt sheetId="5" sqref="C135" start="0" length="0">
    <dxf>
      <border outline="0">
        <left style="thin">
          <color indexed="64"/>
        </left>
        <right style="thin">
          <color indexed="64"/>
        </right>
        <top style="thin">
          <color indexed="64"/>
        </top>
        <bottom style="thin">
          <color indexed="64"/>
        </bottom>
      </border>
    </dxf>
  </rfmt>
  <rcc rId="3310" sId="5" odxf="1" dxf="1">
    <nc r="D135" t="inlineStr">
      <is>
        <t>YIMIL ROLANDO BASTIDAS MORENO</t>
      </is>
    </nc>
    <odxf>
      <border outline="0">
        <left/>
        <right/>
        <top/>
        <bottom/>
      </border>
    </odxf>
    <ndxf>
      <border outline="0">
        <left style="thin">
          <color indexed="64"/>
        </left>
        <right style="thin">
          <color indexed="64"/>
        </right>
        <top style="thin">
          <color indexed="64"/>
        </top>
        <bottom style="thin">
          <color indexed="64"/>
        </bottom>
      </border>
    </ndxf>
  </rcc>
  <rcc rId="3311" sId="5" odxf="1" dxf="1">
    <nc r="E135">
      <v>12751436</v>
    </nc>
    <odxf>
      <border outline="0">
        <left/>
        <right/>
        <top/>
        <bottom/>
      </border>
    </odxf>
    <ndxf>
      <border outline="0">
        <left style="thin">
          <color indexed="64"/>
        </left>
        <right style="thin">
          <color indexed="64"/>
        </right>
        <top style="thin">
          <color indexed="64"/>
        </top>
        <bottom style="thin">
          <color indexed="64"/>
        </bottom>
      </border>
    </ndxf>
  </rcc>
  <rcc rId="3312" sId="5" odxf="1" dxf="1">
    <nc r="F135"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3313" sId="5" odxf="1" dxf="1">
    <nc r="G135" t="inlineStr">
      <is>
        <t>CORPORACION UNIVERSITARIA REMINGTON</t>
      </is>
    </nc>
    <odxf>
      <border outline="0">
        <left/>
        <right/>
        <top/>
        <bottom/>
      </border>
    </odxf>
    <ndxf>
      <border outline="0">
        <left style="thin">
          <color indexed="64"/>
        </left>
        <right style="thin">
          <color indexed="64"/>
        </right>
        <top style="thin">
          <color indexed="64"/>
        </top>
        <bottom style="thin">
          <color indexed="64"/>
        </bottom>
      </border>
    </ndxf>
  </rcc>
  <rcc rId="3314" sId="5" odxf="1" dxf="1" numFmtId="19">
    <nc r="H135">
      <v>40886</v>
    </nc>
    <odxf>
      <border outline="0">
        <left/>
        <right/>
        <top/>
        <bottom/>
      </border>
    </odxf>
    <ndxf>
      <border outline="0">
        <left style="thin">
          <color indexed="64"/>
        </left>
        <right style="thin">
          <color indexed="64"/>
        </right>
        <top style="thin">
          <color indexed="64"/>
        </top>
        <bottom style="thin">
          <color indexed="64"/>
        </bottom>
      </border>
    </ndxf>
  </rcc>
  <rcc rId="3315" sId="5" odxf="1" dxf="1">
    <nc r="I135" t="inlineStr">
      <is>
        <t>SI</t>
      </is>
    </nc>
    <odxf>
      <border outline="0">
        <left/>
        <right/>
        <top/>
        <bottom/>
      </border>
    </odxf>
    <ndxf>
      <border outline="0">
        <left style="thin">
          <color indexed="64"/>
        </left>
        <right style="thin">
          <color indexed="64"/>
        </right>
        <top style="thin">
          <color indexed="64"/>
        </top>
        <bottom style="thin">
          <color indexed="64"/>
        </bottom>
      </border>
    </ndxf>
  </rcc>
  <rcc rId="3316" sId="5" odxf="1" dxf="1">
    <nc r="J135"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5" sqref="K135" start="0" length="0">
    <dxf>
      <border outline="0">
        <left style="thin">
          <color indexed="64"/>
        </left>
        <right style="thin">
          <color indexed="64"/>
        </right>
        <top style="thin">
          <color indexed="64"/>
        </top>
        <bottom style="thin">
          <color indexed="64"/>
        </bottom>
      </border>
    </dxf>
  </rfmt>
  <rcc rId="3317" sId="5" odxf="1" dxf="1">
    <nc r="L135"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3318" sId="5" odxf="1" dxf="1">
    <nc r="M135" t="inlineStr">
      <is>
        <t>SI</t>
      </is>
    </nc>
    <odxf>
      <border outline="0">
        <left/>
        <right/>
        <top/>
        <bottom/>
      </border>
    </odxf>
    <ndxf>
      <border outline="0">
        <left style="thin">
          <color indexed="64"/>
        </left>
        <right style="thin">
          <color indexed="64"/>
        </right>
        <top style="thin">
          <color indexed="64"/>
        </top>
        <bottom style="thin">
          <color indexed="64"/>
        </bottom>
      </border>
    </ndxf>
  </rcc>
  <rcc rId="3319" sId="5" odxf="1" dxf="1">
    <nc r="N135"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O135" start="0" length="0">
    <dxf>
      <border outline="0">
        <left style="thin">
          <color indexed="64"/>
        </left>
        <right style="thin">
          <color indexed="64"/>
        </right>
        <top style="thin">
          <color indexed="64"/>
        </top>
        <bottom style="thin">
          <color indexed="64"/>
        </bottom>
      </border>
    </dxf>
  </rfmt>
  <rfmt sheetId="5" sqref="P135" start="0" length="0">
    <dxf>
      <border outline="0">
        <left style="thin">
          <color indexed="64"/>
        </left>
        <right style="thin">
          <color indexed="64"/>
        </right>
        <top style="thin">
          <color indexed="64"/>
        </top>
        <bottom style="thin">
          <color indexed="64"/>
        </bottom>
      </border>
    </dxf>
  </rfmt>
  <rrc rId="3320" sId="5" ref="A136:XFD136" action="insertRow">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rrc>
  <rcc rId="3321" sId="5">
    <nc r="K135" t="inlineStr">
      <is>
        <t>27/03/2012  03/12/2012</t>
      </is>
    </nc>
  </rcc>
  <rcc rId="3322" sId="5" odxf="1" dxf="1">
    <nc r="B136"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fmt sheetId="5" sqref="C136" start="0" length="0">
    <dxf>
      <border outline="0">
        <left style="thin">
          <color indexed="64"/>
        </left>
        <right style="thin">
          <color indexed="64"/>
        </right>
        <top style="thin">
          <color indexed="64"/>
        </top>
        <bottom style="thin">
          <color indexed="64"/>
        </bottom>
      </border>
    </dxf>
  </rfmt>
  <rcc rId="3323" sId="5" odxf="1" dxf="1">
    <nc r="D136" t="inlineStr">
      <is>
        <t>YIMIL ROLANDO BASTIDAS MORENO</t>
      </is>
    </nc>
    <odxf>
      <border outline="0">
        <left/>
        <right/>
        <top/>
        <bottom/>
      </border>
    </odxf>
    <ndxf>
      <border outline="0">
        <left style="thin">
          <color indexed="64"/>
        </left>
        <right style="thin">
          <color indexed="64"/>
        </right>
        <top style="thin">
          <color indexed="64"/>
        </top>
        <bottom style="thin">
          <color indexed="64"/>
        </bottom>
      </border>
    </ndxf>
  </rcc>
  <rcc rId="3324" sId="5" odxf="1" dxf="1">
    <nc r="E136">
      <v>12751436</v>
    </nc>
    <odxf>
      <border outline="0">
        <left/>
        <right/>
        <top/>
        <bottom/>
      </border>
    </odxf>
    <ndxf>
      <border outline="0">
        <left style="thin">
          <color indexed="64"/>
        </left>
        <right style="thin">
          <color indexed="64"/>
        </right>
        <top style="thin">
          <color indexed="64"/>
        </top>
        <bottom style="thin">
          <color indexed="64"/>
        </bottom>
      </border>
    </ndxf>
  </rcc>
  <rcc rId="3325" sId="5" odxf="1" dxf="1">
    <nc r="F136"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3326" sId="5" odxf="1" dxf="1">
    <nc r="G136" t="inlineStr">
      <is>
        <t>CORPORACION UNIVERSITARIA REMINGTON</t>
      </is>
    </nc>
    <odxf>
      <border outline="0">
        <left/>
        <right/>
        <top/>
        <bottom/>
      </border>
    </odxf>
    <ndxf>
      <border outline="0">
        <left style="thin">
          <color indexed="64"/>
        </left>
        <right style="thin">
          <color indexed="64"/>
        </right>
        <top style="thin">
          <color indexed="64"/>
        </top>
        <bottom style="thin">
          <color indexed="64"/>
        </bottom>
      </border>
    </ndxf>
  </rcc>
  <rcc rId="3327" sId="5" odxf="1" dxf="1" numFmtId="19">
    <nc r="H136">
      <v>40886</v>
    </nc>
    <odxf>
      <border outline="0">
        <left/>
        <right/>
        <top/>
        <bottom/>
      </border>
    </odxf>
    <ndxf>
      <border outline="0">
        <left style="thin">
          <color indexed="64"/>
        </left>
        <right style="thin">
          <color indexed="64"/>
        </right>
        <top style="thin">
          <color indexed="64"/>
        </top>
        <bottom style="thin">
          <color indexed="64"/>
        </bottom>
      </border>
    </ndxf>
  </rcc>
  <rcc rId="3328" sId="5" odxf="1" dxf="1">
    <nc r="I136" t="inlineStr">
      <is>
        <t>SI</t>
      </is>
    </nc>
    <odxf>
      <border outline="0">
        <left/>
        <right/>
        <top/>
        <bottom/>
      </border>
    </odxf>
    <ndxf>
      <border outline="0">
        <left style="thin">
          <color indexed="64"/>
        </left>
        <right style="thin">
          <color indexed="64"/>
        </right>
        <top style="thin">
          <color indexed="64"/>
        </top>
        <bottom style="thin">
          <color indexed="64"/>
        </bottom>
      </border>
    </ndxf>
  </rcc>
  <rcc rId="3329" sId="5" odxf="1" dxf="1">
    <nc r="J136"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fmt sheetId="5" sqref="K136" start="0" length="0">
    <dxf>
      <border outline="0">
        <left style="thin">
          <color indexed="64"/>
        </left>
        <right style="thin">
          <color indexed="64"/>
        </right>
        <top style="thin">
          <color indexed="64"/>
        </top>
        <bottom style="thin">
          <color indexed="64"/>
        </bottom>
      </border>
    </dxf>
  </rfmt>
  <rcc rId="3330" sId="5" odxf="1" dxf="1">
    <nc r="L136" t="inlineStr">
      <is>
        <t>PROFESIONAL DE APOYO PSICOSOCIAL</t>
      </is>
    </nc>
    <odxf>
      <border outline="0">
        <left/>
        <right/>
        <top/>
        <bottom/>
      </border>
    </odxf>
    <ndxf>
      <border outline="0">
        <left style="thin">
          <color indexed="64"/>
        </left>
        <right style="thin">
          <color indexed="64"/>
        </right>
        <top style="thin">
          <color indexed="64"/>
        </top>
        <bottom style="thin">
          <color indexed="64"/>
        </bottom>
      </border>
    </ndxf>
  </rcc>
  <rcc rId="3331" sId="5" odxf="1" dxf="1">
    <nc r="M136" t="inlineStr">
      <is>
        <t>SI</t>
      </is>
    </nc>
    <odxf>
      <border outline="0">
        <left/>
        <right/>
        <top/>
        <bottom/>
      </border>
    </odxf>
    <ndxf>
      <border outline="0">
        <left style="thin">
          <color indexed="64"/>
        </left>
        <right style="thin">
          <color indexed="64"/>
        </right>
        <top style="thin">
          <color indexed="64"/>
        </top>
        <bottom style="thin">
          <color indexed="64"/>
        </bottom>
      </border>
    </ndxf>
  </rcc>
  <rcc rId="3332" sId="5" odxf="1" dxf="1">
    <nc r="N136"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O136" start="0" length="0">
    <dxf>
      <border outline="0">
        <left style="thin">
          <color indexed="64"/>
        </left>
        <right style="thin">
          <color indexed="64"/>
        </right>
        <top style="thin">
          <color indexed="64"/>
        </top>
        <bottom style="thin">
          <color indexed="64"/>
        </bottom>
      </border>
    </dxf>
  </rfmt>
  <rfmt sheetId="5" sqref="P136" start="0" length="0">
    <dxf>
      <border outline="0">
        <left style="thin">
          <color indexed="64"/>
        </left>
        <right style="thin">
          <color indexed="64"/>
        </right>
        <top style="thin">
          <color indexed="64"/>
        </top>
        <bottom style="thin">
          <color indexed="64"/>
        </bottom>
      </border>
    </dxf>
  </rfmt>
  <rcc rId="3333" sId="5">
    <nc r="K136" t="inlineStr">
      <is>
        <t>15/04/2013  20/12/2013</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34" sId="5">
    <nc r="C113">
      <f>(134+108)/200+1060/300</f>
    </nc>
  </rcc>
  <rcc rId="3335" sId="5" odxf="1" dxf="1">
    <nc r="C114">
      <f>(134+108)/200+1060/300</f>
    </nc>
    <odxf/>
    <ndxf/>
  </rcc>
  <rcc rId="3336" sId="5" odxf="1" dxf="1">
    <nc r="C115">
      <f>(134+108)/200+1060/300</f>
    </nc>
    <odxf/>
    <ndxf/>
  </rcc>
  <rcc rId="3337" sId="5" odxf="1" dxf="1">
    <nc r="C116">
      <f>(134+108)/200+1060/300</f>
    </nc>
    <odxf/>
    <ndxf/>
  </rcc>
  <rcc rId="3338" sId="5" odxf="1" dxf="1">
    <nc r="C117">
      <f>(134+108)/200+1060/300</f>
    </nc>
    <odxf/>
    <ndxf/>
  </rcc>
  <rcc rId="3339" sId="5" odxf="1" dxf="1">
    <nc r="C118">
      <f>(134+108)/200+1060/300</f>
    </nc>
    <odxf/>
    <ndxf/>
  </rcc>
  <rcc rId="3340" sId="5" odxf="1" dxf="1">
    <nc r="C119">
      <f>(134+108)/200+1060/300</f>
    </nc>
    <odxf/>
    <ndxf/>
  </rcc>
  <rcc rId="3341" sId="5" odxf="1" dxf="1">
    <nc r="C120">
      <f>(134+108)/200+1060/300</f>
    </nc>
    <odxf/>
    <ndxf/>
  </rcc>
  <rcc rId="3342" sId="5" odxf="1" dxf="1">
    <nc r="C121">
      <f>(134+108)/200+1060/300</f>
    </nc>
    <odxf/>
    <ndxf/>
  </rcc>
  <rcc rId="3343" sId="5" odxf="1" dxf="1">
    <nc r="C122">
      <f>(134+108)/200+1060/300</f>
    </nc>
    <odxf/>
    <ndxf/>
  </rcc>
  <rcc rId="3344" sId="5" odxf="1" dxf="1">
    <nc r="C123">
      <f>(134+108)/200+1060/300</f>
    </nc>
    <odxf/>
    <ndxf/>
  </rcc>
  <rfmt sheetId="5" sqref="C124" start="0" length="0">
    <dxf/>
  </rfmt>
  <rfmt sheetId="5" xfDxf="1" sqref="C125" start="0" length="0">
    <dxf>
      <alignment wrapText="1" readingOrder="0"/>
      <border outline="0">
        <left style="thin">
          <color indexed="64"/>
        </left>
        <right style="thin">
          <color indexed="64"/>
        </right>
        <top style="thin">
          <color indexed="64"/>
        </top>
        <bottom style="thin">
          <color indexed="64"/>
        </bottom>
      </border>
    </dxf>
  </rfmt>
  <rcc rId="3345" sId="5">
    <nc r="C125">
      <f>(134+108)/200+(1060/300)*2</f>
    </nc>
  </rcc>
  <rcc rId="3346" sId="5">
    <nc r="C124">
      <f>(134+108)/200+1060/300</f>
    </nc>
  </rcc>
  <rcc rId="3347" sId="5" odxf="1" dxf="1">
    <nc r="C126">
      <f>(134+108)/200+(1060/300)*2</f>
    </nc>
    <odxf/>
    <ndxf/>
  </rcc>
  <rcc rId="3348" sId="5" odxf="1" dxf="1">
    <nc r="C127">
      <f>(134+108)/200+(1060/300)*2</f>
    </nc>
    <odxf/>
    <ndxf/>
  </rcc>
  <rcc rId="3349" sId="5" odxf="1" dxf="1">
    <nc r="C128">
      <f>(134+108)/200+(1060/300)*2</f>
    </nc>
    <odxf/>
    <ndxf/>
  </rcc>
  <rcc rId="3350" sId="5" odxf="1" dxf="1">
    <nc r="C129">
      <f>(134+108)/200+(1060/300)*2</f>
    </nc>
    <odxf/>
    <ndxf/>
  </rcc>
  <rcc rId="3351" sId="5" odxf="1" dxf="1">
    <nc r="C130">
      <f>(134+108)/200+(1060/300)*2</f>
    </nc>
    <odxf/>
    <ndxf/>
  </rcc>
  <rcc rId="3352" sId="5" odxf="1" dxf="1">
    <nc r="C131">
      <f>(134+108)/200+(1060/300)*2</f>
    </nc>
    <odxf/>
    <ndxf/>
  </rcc>
  <rcc rId="3353" sId="5" odxf="1" dxf="1">
    <nc r="C132">
      <f>(134+108)/200+(1060/300)*2</f>
    </nc>
    <odxf/>
    <ndxf/>
  </rcc>
  <rcc rId="3354" sId="5" odxf="1" dxf="1">
    <nc r="C133">
      <f>(134+108)/200+(1060/300)*2</f>
    </nc>
    <odxf/>
    <ndxf/>
  </rcc>
  <rcc rId="3355" sId="5" odxf="1" dxf="1">
    <nc r="C134">
      <f>(134+108)/200+(1060/300)*2</f>
    </nc>
    <odxf/>
    <ndxf/>
  </rcc>
  <rcc rId="3356" sId="5" odxf="1" dxf="1">
    <nc r="C135">
      <f>(134+108)/200+(1060/300)*2</f>
    </nc>
    <odxf/>
    <ndxf/>
  </rcc>
  <rcc rId="3357" sId="5" odxf="1" dxf="1">
    <nc r="C136">
      <f>(134+108)/200+(1060/300)*2</f>
    </nc>
    <odxf/>
    <ndxf/>
  </rcc>
  <rcc rId="3358" sId="5">
    <nc r="O113" t="inlineStr">
      <is>
        <t>SI</t>
      </is>
    </nc>
  </rcc>
  <rcc rId="3359" sId="5">
    <nc r="O114" t="inlineStr">
      <is>
        <t>SI</t>
      </is>
    </nc>
  </rcc>
  <rcc rId="3360" sId="5">
    <nc r="O115" t="inlineStr">
      <is>
        <t>SI</t>
      </is>
    </nc>
  </rcc>
  <rcc rId="3361" sId="5">
    <nc r="O116" t="inlineStr">
      <is>
        <t>SI</t>
      </is>
    </nc>
  </rcc>
  <rcc rId="3362" sId="5">
    <nc r="O117" t="inlineStr">
      <is>
        <t>SI</t>
      </is>
    </nc>
  </rcc>
  <rcc rId="3363" sId="5">
    <nc r="O118" t="inlineStr">
      <is>
        <t>SI</t>
      </is>
    </nc>
  </rcc>
  <rcc rId="3364" sId="5">
    <nc r="O119" t="inlineStr">
      <is>
        <t>SI</t>
      </is>
    </nc>
  </rcc>
  <rcc rId="3365" sId="5">
    <nc r="O120" t="inlineStr">
      <is>
        <t>SI</t>
      </is>
    </nc>
  </rcc>
  <rcc rId="3366" sId="5">
    <nc r="O121" t="inlineStr">
      <is>
        <t>SI</t>
      </is>
    </nc>
  </rcc>
  <rcc rId="3367" sId="5">
    <nc r="O122" t="inlineStr">
      <is>
        <t>SI</t>
      </is>
    </nc>
  </rcc>
  <rcc rId="3368" sId="5">
    <nc r="O123" t="inlineStr">
      <is>
        <t>SI</t>
      </is>
    </nc>
  </rcc>
  <rcc rId="3369" sId="5">
    <nc r="O124" t="inlineStr">
      <is>
        <t>SI</t>
      </is>
    </nc>
  </rcc>
  <rcc rId="3370" sId="5">
    <nc r="O125" t="inlineStr">
      <is>
        <t>SI</t>
      </is>
    </nc>
  </rcc>
  <rcc rId="3371" sId="5">
    <nc r="O126" t="inlineStr">
      <is>
        <t>SI</t>
      </is>
    </nc>
  </rcc>
  <rcc rId="3372" sId="5">
    <nc r="O127" t="inlineStr">
      <is>
        <t>SI</t>
      </is>
    </nc>
  </rcc>
  <rcc rId="3373" sId="5">
    <nc r="O128" t="inlineStr">
      <is>
        <t>SI</t>
      </is>
    </nc>
  </rcc>
  <rcc rId="3374" sId="5">
    <nc r="O129" t="inlineStr">
      <is>
        <t>SI</t>
      </is>
    </nc>
  </rcc>
  <rcc rId="3375" sId="5">
    <nc r="O130" t="inlineStr">
      <is>
        <t>SI</t>
      </is>
    </nc>
  </rcc>
  <rcc rId="3376" sId="5">
    <nc r="O131" t="inlineStr">
      <is>
        <t>SI</t>
      </is>
    </nc>
  </rcc>
  <rcc rId="3377" sId="5">
    <nc r="O132" t="inlineStr">
      <is>
        <t>SI</t>
      </is>
    </nc>
  </rcc>
  <rcc rId="3378" sId="5">
    <nc r="O133" t="inlineStr">
      <is>
        <t>SI</t>
      </is>
    </nc>
  </rcc>
  <rcc rId="3379" sId="5">
    <nc r="O134" t="inlineStr">
      <is>
        <t>SI</t>
      </is>
    </nc>
  </rcc>
  <rcc rId="3380" sId="5">
    <nc r="O135" t="inlineStr">
      <is>
        <t>SI</t>
      </is>
    </nc>
  </rcc>
  <rcc rId="3381" sId="5">
    <nc r="O136" t="inlineStr">
      <is>
        <t>SI</t>
      </is>
    </nc>
  </rcc>
  <rcc rId="3382" sId="5" numFmtId="19">
    <oc r="K118">
      <v>40350</v>
    </oc>
    <nc r="K118" t="inlineStr">
      <is>
        <t>21/07/2010  08/12/2010</t>
      </is>
    </nc>
  </rcc>
  <rcc rId="3383" sId="5">
    <nc r="Q118" t="inlineStr">
      <is>
        <t>NO CUMPLE CON EXPERENCIA RELACIONADA</t>
      </is>
    </nc>
  </rcc>
  <rcc rId="3384" sId="5">
    <nc r="G119" t="inlineStr">
      <is>
        <t>UNIVERSIDAD JAVERIANA</t>
      </is>
    </nc>
  </rcc>
  <rcc rId="3385" sId="5" numFmtId="19">
    <nc r="H119">
      <v>38583</v>
    </nc>
  </rcc>
  <rcc rId="3386" sId="5" odxf="1" dxf="1">
    <nc r="Q119" t="inlineStr">
      <is>
        <t>NO CUMPLE CON EXPERENCIA RELACIONADA</t>
      </is>
    </nc>
    <ndxf/>
  </rcc>
  <rcc rId="3387" sId="5">
    <nc r="Q121" t="inlineStr">
      <is>
        <t>EXPERIENCIA LABORAL NO APLICA PARA EL PERFIL</t>
      </is>
    </nc>
  </rcc>
  <rcc rId="3388" sId="5">
    <nc r="Q120" t="inlineStr">
      <is>
        <t>NO CUMPLE CON EXPERENCIA RELACIONADA</t>
      </is>
    </nc>
  </rcc>
  <rcc rId="3389" sId="5">
    <nc r="D33" t="inlineStr">
      <is>
        <t>X</t>
      </is>
    </nc>
  </rcc>
  <rfmt sheetId="5" sqref="D33">
    <dxf>
      <alignment horizontal="center" readingOrder="0"/>
    </dxf>
  </rfmt>
  <rcv guid="{0231D664-53D3-4378-92FC-86BB75012D50}" action="delete"/>
  <rdn rId="0" localSheetId="2" customView="1" name="Z_0231D664_53D3_4378_92FC_86BB75012D5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0231D664_53D3_4378_92FC_86BB75012D5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0231D664_53D3_4378_92FC_86BB75012D5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0231D664_53D3_4378_92FC_86BB75012D5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0231D664_53D3_4378_92FC_86BB75012D5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0231D664_53D3_4378_92FC_86BB75012D5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0231D664_53D3_4378_92FC_86BB75012D50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0231D664-53D3-4378-92FC-86BB75012D50}"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397" sId="6" ref="A97:XFD97" action="insertRow">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rrc>
  <rrc rId="3398" sId="6" ref="A97:XFD97" action="insertRow">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rrc>
  <rrc rId="3399" sId="6" ref="A97:XFD97" action="insertRow">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rrc>
  <rrc rId="3400" sId="6" ref="A97:XFD97" action="insertRow">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rrc>
  <rrc rId="3401" sId="6" ref="A97:XFD97" action="insertRow">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rrc>
  <rrc rId="3402" sId="6" ref="A97:XFD97" action="insertRow">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rrc>
  <rrc rId="3403" sId="6" ref="A97:XFD102" action="insertRow">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rrc>
  <rrc rId="3404" sId="6" ref="A97:XFD97" action="insertRow">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rrc>
  <rcc rId="3405" sId="6">
    <nc r="C96">
      <f>(278+290)/200+569/300</f>
    </nc>
  </rcc>
  <rcc rId="3406" sId="6">
    <nc r="D96" t="inlineStr">
      <is>
        <t>LILIANA MARLENY THOMAS ROSERO</t>
      </is>
    </nc>
  </rcc>
  <rcc rId="3407" sId="6">
    <nc r="E96">
      <v>36931425</v>
    </nc>
  </rcc>
  <rcc rId="3408" sId="6">
    <nc r="F96" t="inlineStr">
      <is>
        <t>UNIVERSIDAD SANTO TOMAS</t>
      </is>
    </nc>
  </rcc>
  <rm rId="3409" sheetId="6" source="F96" destination="G96" sourceSheetId="6">
    <rfmt sheetId="6" sqref="G96" start="0" length="0">
      <dxf>
        <border outline="0">
          <left style="thin">
            <color indexed="64"/>
          </left>
          <right style="thin">
            <color indexed="64"/>
          </right>
          <top style="thin">
            <color indexed="64"/>
          </top>
          <bottom style="thin">
            <color indexed="64"/>
          </bottom>
        </border>
      </dxf>
    </rfmt>
  </rm>
  <rfmt sheetId="6" sqref="H96" start="0" length="0">
    <dxf>
      <numFmt numFmtId="19" formatCode="dd/mm/yyyy"/>
    </dxf>
  </rfmt>
  <rcc rId="3410" sId="6" xfDxf="1" dxf="1" numFmtId="19">
    <nc r="H96">
      <v>35307</v>
    </nc>
    <ndxf>
      <numFmt numFmtId="19" formatCode="dd/mm/yyyy"/>
      <border outline="0">
        <left style="thin">
          <color indexed="64"/>
        </left>
        <right style="thin">
          <color indexed="64"/>
        </right>
        <top style="thin">
          <color indexed="64"/>
        </top>
        <bottom style="thin">
          <color indexed="64"/>
        </bottom>
      </border>
    </ndxf>
  </rcc>
  <rcc rId="3411" sId="6">
    <nc r="F96" t="inlineStr">
      <is>
        <t>LICENCIADO EN EDUCACION PREESCOLAR</t>
      </is>
    </nc>
  </rcc>
  <rcc rId="3412" sId="6">
    <nc r="B97" t="inlineStr">
      <is>
        <t>COORDINADOR</t>
      </is>
    </nc>
  </rcc>
  <rcc rId="3413" sId="6">
    <nc r="C97">
      <f>(278+290)/200+569/300</f>
    </nc>
  </rcc>
  <rcc rId="3414" sId="6">
    <nc r="D97" t="inlineStr">
      <is>
        <t>LILIANA MARLENY THOMAS ROSERO</t>
      </is>
    </nc>
  </rcc>
  <rcc rId="3415" sId="6">
    <nc r="E97">
      <v>36931425</v>
    </nc>
  </rcc>
  <rcc rId="3416" sId="6" odxf="1" dxf="1">
    <nc r="F97" t="inlineStr">
      <is>
        <t>LICENCIADO EN EDUCACION PREESCOLAR</t>
      </is>
    </nc>
    <odxf>
      <alignment vertical="top"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3417" sId="6">
    <nc r="G97" t="inlineStr">
      <is>
        <t>UNIVERSIDAD SANTO TOMAS</t>
      </is>
    </nc>
  </rcc>
  <rcc rId="3418" sId="6" odxf="1" dxf="1" numFmtId="19">
    <nc r="H97">
      <v>35307</v>
    </nc>
    <odxf>
      <numFmt numFmtId="0" formatCode="General"/>
    </odxf>
    <ndxf>
      <numFmt numFmtId="19" formatCode="dd/mm/yyyy"/>
    </ndxf>
  </rcc>
  <rcc rId="3419" sId="6">
    <nc r="B98" t="inlineStr">
      <is>
        <t>COORDINADOR</t>
      </is>
    </nc>
  </rcc>
  <rcc rId="3420" sId="6">
    <nc r="C98">
      <f>(278+290)/200+569/300</f>
    </nc>
  </rcc>
  <rcc rId="3421" sId="6">
    <nc r="D98" t="inlineStr">
      <is>
        <t>LILIANA MARLENY THOMAS ROSERO</t>
      </is>
    </nc>
  </rcc>
  <rcc rId="3422" sId="6">
    <nc r="E98">
      <v>36931425</v>
    </nc>
  </rcc>
  <rcc rId="3423" sId="6" odxf="1" dxf="1">
    <nc r="F98" t="inlineStr">
      <is>
        <t>LICENCIADO EN EDUCACION PREESCOLAR</t>
      </is>
    </nc>
    <odxf>
      <alignment vertical="top"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3424" sId="6">
    <nc r="G98" t="inlineStr">
      <is>
        <t>UNIVERSIDAD SANTO TOMAS</t>
      </is>
    </nc>
  </rcc>
  <rcc rId="3425" sId="6" odxf="1" dxf="1" numFmtId="19">
    <nc r="H98">
      <v>35307</v>
    </nc>
    <odxf>
      <numFmt numFmtId="0" formatCode="General"/>
    </odxf>
    <ndxf>
      <numFmt numFmtId="19" formatCode="dd/mm/yyyy"/>
    </ndxf>
  </rcc>
  <rcc rId="3426" sId="6">
    <nc r="B99" t="inlineStr">
      <is>
        <t>COORDINADOR</t>
      </is>
    </nc>
  </rcc>
  <rcc rId="3427" sId="6">
    <nc r="C99">
      <f>(278+290)/200+569/300</f>
    </nc>
  </rcc>
  <rcc rId="3428" sId="6">
    <nc r="D99" t="inlineStr">
      <is>
        <t>LILIANA MARLENY THOMAS ROSERO</t>
      </is>
    </nc>
  </rcc>
  <rcc rId="3429" sId="6">
    <nc r="E99">
      <v>36931425</v>
    </nc>
  </rcc>
  <rcc rId="3430" sId="6" odxf="1" dxf="1">
    <nc r="F99" t="inlineStr">
      <is>
        <t>LICENCIADO EN EDUCACION PREESCOLAR</t>
      </is>
    </nc>
    <odxf>
      <alignment vertical="top"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3431" sId="6">
    <nc r="G99" t="inlineStr">
      <is>
        <t>UNIVERSIDAD SANTO TOMAS</t>
      </is>
    </nc>
  </rcc>
  <rcc rId="3432" sId="6" odxf="1" dxf="1" numFmtId="19">
    <nc r="H99">
      <v>35307</v>
    </nc>
    <odxf>
      <numFmt numFmtId="0" formatCode="General"/>
    </odxf>
    <ndxf>
      <numFmt numFmtId="19" formatCode="dd/mm/yyyy"/>
    </ndxf>
  </rcc>
  <rcc rId="3433" sId="6">
    <nc r="B100" t="inlineStr">
      <is>
        <t>COORDINADOR</t>
      </is>
    </nc>
  </rcc>
  <rcc rId="3434" sId="6">
    <nc r="C100">
      <f>(278+290)/200+569/300</f>
    </nc>
  </rcc>
  <rcc rId="3435" sId="6">
    <nc r="D100" t="inlineStr">
      <is>
        <t>LILIANA MARLENY THOMAS ROSERO</t>
      </is>
    </nc>
  </rcc>
  <rcc rId="3436" sId="6">
    <nc r="E100">
      <v>36931425</v>
    </nc>
  </rcc>
  <rcc rId="3437" sId="6" odxf="1" dxf="1">
    <nc r="F100" t="inlineStr">
      <is>
        <t>LICENCIADO EN EDUCACION PREESCOLAR</t>
      </is>
    </nc>
    <odxf>
      <alignment vertical="top"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3438" sId="6">
    <nc r="G100" t="inlineStr">
      <is>
        <t>UNIVERSIDAD SANTO TOMAS</t>
      </is>
    </nc>
  </rcc>
  <rcc rId="3439" sId="6" odxf="1" dxf="1" numFmtId="19">
    <nc r="H100">
      <v>35307</v>
    </nc>
    <odxf>
      <numFmt numFmtId="0" formatCode="General"/>
    </odxf>
    <ndxf>
      <numFmt numFmtId="19" formatCode="dd/mm/yyyy"/>
    </ndxf>
  </rcc>
  <rcc rId="3440" sId="6">
    <nc r="B101" t="inlineStr">
      <is>
        <t>COORDINADOR</t>
      </is>
    </nc>
  </rcc>
  <rcc rId="3441" sId="6">
    <nc r="C101">
      <f>(278+290)/200+569/300</f>
    </nc>
  </rcc>
  <rcc rId="3442" sId="6">
    <nc r="D101" t="inlineStr">
      <is>
        <t>LILIANA MARLENY THOMAS ROSERO</t>
      </is>
    </nc>
  </rcc>
  <rcc rId="3443" sId="6">
    <nc r="E101">
      <v>36931425</v>
    </nc>
  </rcc>
  <rcc rId="3444" sId="6" odxf="1" dxf="1">
    <nc r="F101" t="inlineStr">
      <is>
        <t>LICENCIADO EN EDUCACION PREESCOLAR</t>
      </is>
    </nc>
    <odxf>
      <alignment vertical="top"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3445" sId="6">
    <nc r="G101" t="inlineStr">
      <is>
        <t>UNIVERSIDAD SANTO TOMAS</t>
      </is>
    </nc>
  </rcc>
  <rcc rId="3446" sId="6" odxf="1" dxf="1" numFmtId="19">
    <nc r="H101">
      <v>35307</v>
    </nc>
    <odxf>
      <numFmt numFmtId="0" formatCode="General"/>
    </odxf>
    <ndxf>
      <numFmt numFmtId="19" formatCode="dd/mm/yyyy"/>
    </ndxf>
  </rcc>
  <rcc rId="3447" sId="6">
    <nc r="B102" t="inlineStr">
      <is>
        <t>COORDINADOR</t>
      </is>
    </nc>
  </rcc>
  <rcc rId="3448" sId="6">
    <nc r="C102">
      <f>(278+290)/200+569/300</f>
    </nc>
  </rcc>
  <rcc rId="3449" sId="6">
    <nc r="D102" t="inlineStr">
      <is>
        <t>LILIANA MARLENY THOMAS ROSERO</t>
      </is>
    </nc>
  </rcc>
  <rcc rId="3450" sId="6">
    <nc r="E102">
      <v>36931425</v>
    </nc>
  </rcc>
  <rcc rId="3451" sId="6" odxf="1" dxf="1">
    <nc r="F102" t="inlineStr">
      <is>
        <t>LICENCIADO EN EDUCACION PREESCOLAR</t>
      </is>
    </nc>
    <odxf>
      <alignment vertical="top"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3452" sId="6">
    <nc r="G102" t="inlineStr">
      <is>
        <t>UNIVERSIDAD SANTO TOMAS</t>
      </is>
    </nc>
  </rcc>
  <rcc rId="3453" sId="6" odxf="1" dxf="1" numFmtId="19">
    <nc r="H102">
      <v>35307</v>
    </nc>
    <odxf>
      <numFmt numFmtId="0" formatCode="General"/>
    </odxf>
    <ndxf>
      <numFmt numFmtId="19" formatCode="dd/mm/yyyy"/>
    </ndxf>
  </rcc>
  <rcc rId="3454" sId="6">
    <nc r="B103" t="inlineStr">
      <is>
        <t>COORDINADOR</t>
      </is>
    </nc>
  </rcc>
  <rcc rId="3455" sId="6">
    <nc r="C103">
      <f>(278+290)/200+569/300</f>
    </nc>
  </rcc>
  <rcc rId="3456" sId="6">
    <nc r="D103" t="inlineStr">
      <is>
        <t>LILIANA MARLENY THOMAS ROSERO</t>
      </is>
    </nc>
  </rcc>
  <rcc rId="3457" sId="6">
    <nc r="E103">
      <v>36931425</v>
    </nc>
  </rcc>
  <rcc rId="3458" sId="6" odxf="1" dxf="1">
    <nc r="F103" t="inlineStr">
      <is>
        <t>LICENCIADO EN EDUCACION PREESCOLAR</t>
      </is>
    </nc>
    <odxf>
      <alignment vertical="top"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3459" sId="6">
    <nc r="G103" t="inlineStr">
      <is>
        <t>UNIVERSIDAD SANTO TOMAS</t>
      </is>
    </nc>
  </rcc>
  <rcc rId="3460" sId="6" odxf="1" dxf="1" numFmtId="19">
    <nc r="H103">
      <v>35307</v>
    </nc>
    <odxf>
      <numFmt numFmtId="0" formatCode="General"/>
    </odxf>
    <ndxf>
      <numFmt numFmtId="19" formatCode="dd/mm/yyyy"/>
    </ndxf>
  </rcc>
  <rcc rId="3461" sId="6">
    <nc r="B104" t="inlineStr">
      <is>
        <t>COORDINADOR</t>
      </is>
    </nc>
  </rcc>
  <rcc rId="3462" sId="6">
    <nc r="C104">
      <f>(278+290)/200+569/300</f>
    </nc>
  </rcc>
  <rcc rId="3463" sId="6">
    <nc r="D104" t="inlineStr">
      <is>
        <t>LILIANA MARLENY THOMAS ROSERO</t>
      </is>
    </nc>
  </rcc>
  <rcc rId="3464" sId="6">
    <nc r="E104">
      <v>36931425</v>
    </nc>
  </rcc>
  <rcc rId="3465" sId="6" odxf="1" dxf="1">
    <nc r="F104" t="inlineStr">
      <is>
        <t>LICENCIADO EN EDUCACION PREESCOLAR</t>
      </is>
    </nc>
    <odxf>
      <alignment vertical="top"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3466" sId="6">
    <nc r="G104" t="inlineStr">
      <is>
        <t>UNIVERSIDAD SANTO TOMAS</t>
      </is>
    </nc>
  </rcc>
  <rcc rId="3467" sId="6" odxf="1" dxf="1" numFmtId="19">
    <nc r="H104">
      <v>35307</v>
    </nc>
    <odxf>
      <numFmt numFmtId="0" formatCode="General"/>
    </odxf>
    <ndxf>
      <numFmt numFmtId="19" formatCode="dd/mm/yyyy"/>
    </ndxf>
  </rcc>
  <rcc rId="3468" sId="6" odxf="1" dxf="1">
    <oc r="K96" t="inlineStr">
      <is>
        <t>FECHA DE INICIO Y TERMINACIÓN</t>
      </is>
    </oc>
    <nc r="K96" t="inlineStr">
      <is>
        <t>21/07/2008  12/12/2008</t>
      </is>
    </nc>
    <odxf>
      <alignment vertical="top" wrapText="1" readingOrder="0"/>
    </odxf>
    <ndxf>
      <alignment vertical="center" wrapText="0" readingOrder="0"/>
    </ndxf>
  </rcc>
  <rcc rId="3469" sId="6" odxf="1" dxf="1">
    <oc r="L96" t="inlineStr">
      <is>
        <t xml:space="preserve">FUNCIONES </t>
      </is>
    </oc>
    <nc r="L96" t="inlineStr">
      <is>
        <t>COORDINADORA PEDAGOGICA</t>
      </is>
    </nc>
    <odxf>
      <alignment vertical="top" readingOrder="0"/>
    </odxf>
    <ndxf>
      <alignment vertical="center" readingOrder="0"/>
    </ndxf>
  </rcc>
  <rfmt sheetId="6" sqref="M96" start="0" length="0">
    <dxf>
      <alignment horizontal="center" readingOrder="0"/>
    </dxf>
  </rfmt>
  <rfmt sheetId="6" sqref="N96" start="0" length="0">
    <dxf>
      <alignment horizontal="center" readingOrder="0"/>
    </dxf>
  </rfmt>
  <rcc rId="3470" sId="6" odxf="1" dxf="1">
    <nc r="K97" t="inlineStr">
      <is>
        <t>01/04/2009  14/08/2009</t>
      </is>
    </nc>
    <ndxf>
      <alignment vertical="center" wrapText="0" readingOrder="0"/>
    </ndxf>
  </rcc>
  <rcc rId="3471" sId="6" odxf="1" dxf="1">
    <nc r="L97" t="inlineStr">
      <is>
        <t>COORDINADORA PEDAGOGICA</t>
      </is>
    </nc>
    <ndxf>
      <alignment vertical="center" readingOrder="0"/>
    </ndxf>
  </rcc>
  <rfmt sheetId="6" sqref="M97" start="0" length="0">
    <dxf>
      <alignment horizontal="center" readingOrder="0"/>
    </dxf>
  </rfmt>
  <rfmt sheetId="6" sqref="N97" start="0" length="0">
    <dxf>
      <alignment horizontal="center" readingOrder="0"/>
    </dxf>
  </rfmt>
  <rcc rId="3472" sId="6" odxf="1" dxf="1">
    <nc r="K98" t="inlineStr">
      <is>
        <t>1/02/2010  0/12/2010</t>
      </is>
    </nc>
    <ndxf>
      <alignment vertical="center" wrapText="0" readingOrder="0"/>
    </ndxf>
  </rcc>
  <rcc rId="3473" sId="6" odxf="1" dxf="1">
    <nc r="L98" t="inlineStr">
      <is>
        <t>COORDINADORA PEDAGOGICA</t>
      </is>
    </nc>
    <ndxf>
      <alignment vertical="center" readingOrder="0"/>
    </ndxf>
  </rcc>
  <rfmt sheetId="6" sqref="M98" start="0" length="0">
    <dxf>
      <alignment horizontal="center" readingOrder="0"/>
    </dxf>
  </rfmt>
  <rfmt sheetId="6" sqref="N98" start="0" length="0">
    <dxf>
      <alignment horizontal="center" readingOrder="0"/>
    </dxf>
  </rfmt>
  <rcc rId="3474" sId="6" odxf="1" dxf="1">
    <nc r="K99" t="inlineStr">
      <is>
        <t>17/01/2011  20/02/2011</t>
      </is>
    </nc>
    <ndxf>
      <alignment vertical="center" wrapText="0" readingOrder="0"/>
    </ndxf>
  </rcc>
  <rcc rId="3475" sId="6" odxf="1" dxf="1">
    <nc r="L99" t="inlineStr">
      <is>
        <t>COORDINADORA PEDAGOGICA</t>
      </is>
    </nc>
    <ndxf>
      <alignment vertical="center" readingOrder="0"/>
    </ndxf>
  </rcc>
  <rfmt sheetId="6" sqref="M99" start="0" length="0">
    <dxf>
      <alignment horizontal="center" readingOrder="0"/>
    </dxf>
  </rfmt>
  <rfmt sheetId="6" sqref="N99" start="0" length="0">
    <dxf>
      <alignment horizontal="center" readingOrder="0"/>
    </dxf>
  </rfmt>
  <rcc rId="3476" sId="6" odxf="1" dxf="1">
    <nc r="K100" t="inlineStr">
      <is>
        <t>8(08/2011  15/12/2012</t>
      </is>
    </nc>
    <ndxf>
      <alignment vertical="center" wrapText="0" readingOrder="0"/>
    </ndxf>
  </rcc>
  <rcc rId="3477" sId="6" odxf="1" dxf="1">
    <nc r="L100" t="inlineStr">
      <is>
        <t>COORDINADORA PEDAGOGICA</t>
      </is>
    </nc>
    <ndxf>
      <alignment vertical="center" readingOrder="0"/>
    </ndxf>
  </rcc>
  <rfmt sheetId="6" sqref="M100" start="0" length="0">
    <dxf>
      <alignment horizontal="center" readingOrder="0"/>
    </dxf>
  </rfmt>
  <rfmt sheetId="6" sqref="N100" start="0" length="0">
    <dxf>
      <alignment horizontal="center" readingOrder="0"/>
    </dxf>
  </rfmt>
  <rcc rId="3478" sId="6" odxf="1" dxf="1">
    <nc r="K101" t="inlineStr">
      <is>
        <t>1/06/2012  30/08/2012</t>
      </is>
    </nc>
    <ndxf>
      <alignment vertical="center" wrapText="0" readingOrder="0"/>
    </ndxf>
  </rcc>
  <rcc rId="3479" sId="6" odxf="1" dxf="1">
    <nc r="L101" t="inlineStr">
      <is>
        <t>COORDINADORA PEDAGOGICA</t>
      </is>
    </nc>
    <ndxf>
      <alignment vertical="center" readingOrder="0"/>
    </ndxf>
  </rcc>
  <rfmt sheetId="6" sqref="M101" start="0" length="0">
    <dxf>
      <alignment horizontal="center" readingOrder="0"/>
    </dxf>
  </rfmt>
  <rfmt sheetId="6" sqref="N101" start="0" length="0">
    <dxf>
      <alignment horizontal="center" readingOrder="0"/>
    </dxf>
  </rfmt>
  <rcc rId="3480" sId="6" odxf="1" dxf="1">
    <nc r="K102" t="inlineStr">
      <is>
        <t>20/11/2012  15/12/2012</t>
      </is>
    </nc>
    <ndxf>
      <alignment vertical="center" wrapText="0" readingOrder="0"/>
    </ndxf>
  </rcc>
  <rcc rId="3481" sId="6" odxf="1" dxf="1">
    <nc r="L102" t="inlineStr">
      <is>
        <t>COORDINADORA PEDAGOGICA</t>
      </is>
    </nc>
    <ndxf>
      <alignment vertical="center" readingOrder="0"/>
    </ndxf>
  </rcc>
  <rfmt sheetId="6" sqref="M102" start="0" length="0">
    <dxf>
      <alignment horizontal="center" readingOrder="0"/>
    </dxf>
  </rfmt>
  <rfmt sheetId="6" sqref="N102" start="0" length="0">
    <dxf>
      <alignment horizontal="center" readingOrder="0"/>
    </dxf>
  </rfmt>
  <rcc rId="3482" sId="6" odxf="1" dxf="1">
    <nc r="K103" t="inlineStr">
      <is>
        <t>14/01/2013  28/06/2013</t>
      </is>
    </nc>
    <ndxf>
      <alignment vertical="center" wrapText="0" readingOrder="0"/>
    </ndxf>
  </rcc>
  <rcc rId="3483" sId="6" odxf="1" dxf="1">
    <nc r="L103" t="inlineStr">
      <is>
        <t>COORDINADORA PEDAGOGICA</t>
      </is>
    </nc>
    <ndxf>
      <alignment vertical="center" readingOrder="0"/>
    </ndxf>
  </rcc>
  <rfmt sheetId="6" sqref="M103" start="0" length="0">
    <dxf>
      <alignment horizontal="center" readingOrder="0"/>
    </dxf>
  </rfmt>
  <rfmt sheetId="6" sqref="N103" start="0" length="0">
    <dxf>
      <alignment horizontal="center" readingOrder="0"/>
    </dxf>
  </rfmt>
  <rcc rId="3484" sId="6" odxf="1" dxf="1">
    <nc r="K104" t="inlineStr">
      <is>
        <t>12/09/2013  15/12/2014</t>
      </is>
    </nc>
    <ndxf>
      <alignment vertical="center" wrapText="0" readingOrder="0"/>
    </ndxf>
  </rcc>
  <rcc rId="3485" sId="6" odxf="1" dxf="1">
    <nc r="L104" t="inlineStr">
      <is>
        <t>COORDINADORA PEDAGOGICA</t>
      </is>
    </nc>
    <ndxf>
      <alignment vertical="center" readingOrder="0"/>
    </ndxf>
  </rcc>
  <rfmt sheetId="6" sqref="M104" start="0" length="0">
    <dxf>
      <alignment horizontal="center" readingOrder="0"/>
    </dxf>
  </rfmt>
  <rfmt sheetId="6" sqref="N104" start="0" length="0">
    <dxf>
      <alignment horizontal="center" readingOrder="0"/>
    </dxf>
  </rfmt>
  <rcc rId="3486" sId="6">
    <oc r="J96" t="inlineStr">
      <is>
        <t>EMPRESA</t>
      </is>
    </oc>
    <nc r="J96" t="inlineStr">
      <is>
        <t>COLEGIO MUSICAL BRITANICO</t>
      </is>
    </nc>
  </rcc>
  <rcc rId="3487" sId="6">
    <nc r="J97" t="inlineStr">
      <is>
        <t>COLEGIO MUSICAL BRITANICO</t>
      </is>
    </nc>
  </rcc>
  <rcc rId="3488" sId="6">
    <nc r="J98" t="inlineStr">
      <is>
        <t>COLEGIO MUSICAL BRITANICO</t>
      </is>
    </nc>
  </rcc>
  <rcc rId="3489" sId="6">
    <nc r="J99" t="inlineStr">
      <is>
        <t>COLEGIO MUSICAL BRITANICO</t>
      </is>
    </nc>
  </rcc>
  <rcc rId="3490" sId="6">
    <nc r="J100" t="inlineStr">
      <is>
        <t>COLEGIO MUSICAL BRITANICO</t>
      </is>
    </nc>
  </rcc>
  <rcc rId="3491" sId="6">
    <nc r="J101" t="inlineStr">
      <is>
        <t>COLEGIO MUSICAL BRITANICO</t>
      </is>
    </nc>
  </rcc>
  <rcc rId="3492" sId="6">
    <nc r="J102" t="inlineStr">
      <is>
        <t>COLEGIO MUSICAL BRITANICO</t>
      </is>
    </nc>
  </rcc>
  <rcc rId="3493" sId="6">
    <nc r="J103" t="inlineStr">
      <is>
        <t>COLEGIO MUSICAL BRITANICO</t>
      </is>
    </nc>
  </rcc>
  <rcc rId="3494" sId="6">
    <nc r="J104" t="inlineStr">
      <is>
        <t>COLEGIO MUSICAL BRITANICO</t>
      </is>
    </nc>
  </rcc>
  <rcc rId="3495" sId="6">
    <nc r="N96" t="inlineStr">
      <is>
        <t>SI</t>
      </is>
    </nc>
  </rcc>
  <rcc rId="3496" sId="6">
    <nc r="O96" t="inlineStr">
      <is>
        <t>SI</t>
      </is>
    </nc>
  </rcc>
  <rcc rId="3497" sId="6">
    <nc r="N97" t="inlineStr">
      <is>
        <t>SI</t>
      </is>
    </nc>
  </rcc>
  <rcc rId="3498" sId="6">
    <nc r="O97" t="inlineStr">
      <is>
        <t>SI</t>
      </is>
    </nc>
  </rcc>
  <rcc rId="3499" sId="6">
    <nc r="N98" t="inlineStr">
      <is>
        <t>SI</t>
      </is>
    </nc>
  </rcc>
  <rcc rId="3500" sId="6">
    <nc r="O98" t="inlineStr">
      <is>
        <t>SI</t>
      </is>
    </nc>
  </rcc>
  <rcc rId="3501" sId="6">
    <nc r="N99" t="inlineStr">
      <is>
        <t>SI</t>
      </is>
    </nc>
  </rcc>
  <rcc rId="3502" sId="6">
    <nc r="O99" t="inlineStr">
      <is>
        <t>SI</t>
      </is>
    </nc>
  </rcc>
  <rcc rId="3503" sId="6">
    <nc r="N100" t="inlineStr">
      <is>
        <t>SI</t>
      </is>
    </nc>
  </rcc>
  <rcc rId="3504" sId="6">
    <nc r="O100" t="inlineStr">
      <is>
        <t>SI</t>
      </is>
    </nc>
  </rcc>
  <rcc rId="3505" sId="6">
    <nc r="N101" t="inlineStr">
      <is>
        <t>SI</t>
      </is>
    </nc>
  </rcc>
  <rcc rId="3506" sId="6">
    <nc r="O101" t="inlineStr">
      <is>
        <t>SI</t>
      </is>
    </nc>
  </rcc>
  <rcc rId="3507" sId="6">
    <nc r="N102" t="inlineStr">
      <is>
        <t>SI</t>
      </is>
    </nc>
  </rcc>
  <rcc rId="3508" sId="6">
    <nc r="O102" t="inlineStr">
      <is>
        <t>SI</t>
      </is>
    </nc>
  </rcc>
  <rcc rId="3509" sId="6">
    <nc r="N103" t="inlineStr">
      <is>
        <t>SI</t>
      </is>
    </nc>
  </rcc>
  <rcc rId="3510" sId="6">
    <nc r="O103" t="inlineStr">
      <is>
        <t>SI</t>
      </is>
    </nc>
  </rcc>
  <rcc rId="3511" sId="6">
    <nc r="N104" t="inlineStr">
      <is>
        <t>SI</t>
      </is>
    </nc>
  </rcc>
  <rcc rId="3512" sId="6">
    <nc r="O104" t="inlineStr">
      <is>
        <t>SI</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 sId="9">
    <nc r="B36" t="inlineStr">
      <is>
        <t>RUP</t>
      </is>
    </nc>
  </rcc>
  <rfmt sheetId="9" sqref="E5" start="0" length="0">
    <dxf>
      <border>
        <left style="medium">
          <color indexed="64"/>
        </left>
        <right style="medium">
          <color indexed="64"/>
        </right>
        <top style="medium">
          <color indexed="64"/>
        </top>
        <bottom style="medium">
          <color indexed="64"/>
        </bottom>
      </border>
    </dxf>
  </rfmt>
  <rcc rId="15" sId="9">
    <nc r="E5" t="inlineStr">
      <is>
        <t>OBSERVACION</t>
      </is>
    </nc>
  </rcc>
  <rfmt sheetId="9" sqref="E5">
    <dxf>
      <alignment horizontal="center" readingOrder="0"/>
    </dxf>
  </rfmt>
  <rcc rId="16" sId="9">
    <nc r="E6" t="inlineStr">
      <is>
        <t>La verificacion se realiza con el RUP 20140060077-PRI</t>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13" sId="1">
    <oc r="A6" t="inlineStr">
      <is>
        <t>CONVOCATORIA PÚBLICA DE APORTE No XX DE 2014</t>
      </is>
    </oc>
    <nc r="A6" t="inlineStr">
      <is>
        <t>CONVOCATORIA PÚBLICA DE APORTE No 003 DE 2014</t>
      </is>
    </nc>
  </rcc>
  <rcc rId="3514" sId="1">
    <nc r="E24" t="inlineStr">
      <is>
        <t xml:space="preserve"> 2 al 3</t>
      </is>
    </nc>
  </rcc>
  <rcc rId="3515" sId="1">
    <nc r="E25">
      <v>6</v>
    </nc>
  </rcc>
  <rcc rId="3516" sId="1">
    <nc r="E26" t="inlineStr">
      <is>
        <t>55,58,61,64,67,70,73</t>
      </is>
    </nc>
  </rcc>
  <rcc rId="3517" sId="1">
    <nc r="E27" t="inlineStr">
      <is>
        <t>35 a 38</t>
      </is>
    </nc>
  </rcc>
  <rcc rId="3518" sId="1">
    <nc r="F24" t="inlineStr">
      <is>
        <t>X</t>
      </is>
    </nc>
  </rcc>
  <rcc rId="3519" sId="1">
    <nc r="F25" t="inlineStr">
      <is>
        <t>X</t>
      </is>
    </nc>
  </rcc>
  <rcc rId="3520" sId="1">
    <nc r="F26" t="inlineStr">
      <is>
        <t>X</t>
      </is>
    </nc>
  </rcc>
  <rcc rId="3521" sId="1">
    <nc r="F27" t="inlineStr">
      <is>
        <t>X</t>
      </is>
    </nc>
  </rcc>
  <rcc rId="3522" sId="1">
    <oc r="A21" t="inlineStr">
      <is>
        <t>PROPONENTE No. 1. xxxxxxxxxxx</t>
      </is>
    </oc>
    <nc r="A21" t="inlineStr">
      <is>
        <t>PROPONENTE No. 33. COLEGIO MUSICAL BRITANICO (NO HABILITADO)</t>
      </is>
    </nc>
  </rcc>
  <rcc rId="3523" sId="1">
    <nc r="E29">
      <v>43</v>
    </nc>
  </rcc>
  <rcc rId="3524" sId="1">
    <nc r="F29" t="inlineStr">
      <is>
        <t>X</t>
      </is>
    </nc>
  </rcc>
  <rcc rId="3525" sId="1">
    <nc r="E31" t="inlineStr">
      <is>
        <t>44 al 47</t>
      </is>
    </nc>
  </rcc>
  <rcc rId="3526" sId="1">
    <nc r="F31" t="inlineStr">
      <is>
        <t>X</t>
      </is>
    </nc>
  </rcc>
  <rcc rId="3527" sId="1">
    <nc r="F32" t="inlineStr">
      <is>
        <t>X</t>
      </is>
    </nc>
  </rcc>
  <rcc rId="3528" sId="1">
    <nc r="E32">
      <v>53</v>
    </nc>
  </rcc>
  <rcc rId="3529" sId="1">
    <nc r="E33" t="inlineStr">
      <is>
        <t>51 y 52</t>
      </is>
    </nc>
  </rcc>
  <rcc rId="3530" sId="1">
    <nc r="F33" t="inlineStr">
      <is>
        <t>X</t>
      </is>
    </nc>
  </rcc>
  <rcc rId="3531" sId="1">
    <nc r="F34" t="inlineStr">
      <is>
        <t>X</t>
      </is>
    </nc>
  </rcc>
  <rcc rId="3532" sId="1">
    <nc r="E34" t="inlineStr">
      <is>
        <t>49 y 50</t>
      </is>
    </nc>
  </rcc>
  <rcc rId="3533" sId="1">
    <nc r="E35">
      <v>48</v>
    </nc>
  </rcc>
  <rcc rId="3534" sId="1">
    <nc r="F35" t="inlineStr">
      <is>
        <t>X</t>
      </is>
    </nc>
  </rcc>
  <rcc rId="3535" sId="1" odxf="1" dxf="1">
    <nc r="H28" t="inlineStr">
      <is>
        <t>N/A</t>
      </is>
    </nc>
    <ndxf>
      <font>
        <sz val="9"/>
        <color theme="1"/>
        <name val="Calibri"/>
        <scheme val="minor"/>
      </font>
    </ndxf>
  </rcc>
  <rcc rId="3536" sId="1" odxf="1" dxf="1">
    <nc r="H30" t="inlineStr">
      <is>
        <t>N/A</t>
      </is>
    </nc>
    <ndxf>
      <font>
        <sz val="9"/>
        <color theme="1"/>
        <name val="Calibri"/>
        <scheme val="minor"/>
      </font>
    </ndxf>
  </rcc>
  <rfmt sheetId="1" sqref="H36" start="0" length="0">
    <dxf>
      <font>
        <sz val="9"/>
        <color theme="1"/>
        <name val="Arial Narrow"/>
        <scheme val="none"/>
      </font>
    </dxf>
  </rfmt>
  <rfmt sheetId="1" sqref="H37" start="0" length="0">
    <dxf>
      <font>
        <sz val="9"/>
        <color theme="1"/>
        <name val="Arial Narrow"/>
        <scheme val="none"/>
      </font>
    </dxf>
  </rfmt>
  <rcc rId="3537" sId="1" odxf="1" dxf="1">
    <nc r="H38" t="inlineStr">
      <is>
        <t>N/A</t>
      </is>
    </nc>
    <odxf>
      <font>
        <sz val="11"/>
        <color theme="1"/>
        <name val="Calibri"/>
        <scheme val="minor"/>
      </font>
    </odxf>
    <ndxf>
      <font>
        <sz val="9"/>
        <color theme="1"/>
        <name val="Calibri"/>
        <scheme val="minor"/>
      </font>
    </ndxf>
  </rcc>
  <rcc rId="3538" sId="1">
    <nc r="H36" t="inlineStr">
      <is>
        <r>
          <rPr>
            <b/>
            <sz val="9"/>
            <color theme="1"/>
            <rFont val="Arial Narrow"/>
            <family val="2"/>
          </rPr>
          <t>SUB</t>
        </r>
        <r>
          <rPr>
            <sz val="9"/>
            <color theme="1"/>
            <rFont val="Arial Narrow"/>
            <family val="2"/>
          </rPr>
          <t xml:space="preserve">. El proponente debe allegar  el acto administrativo que otorga personeria juridica, toda vez que no lo presenta con la propuesta </t>
        </r>
      </is>
    </nc>
  </rcc>
  <rcc rId="3539" sId="1">
    <nc r="H37" t="inlineStr">
      <is>
        <r>
          <rPr>
            <b/>
            <sz val="9"/>
            <color theme="1"/>
            <rFont val="Arial Narrow"/>
            <family val="2"/>
          </rPr>
          <t xml:space="preserve">SUB. </t>
        </r>
        <r>
          <rPr>
            <sz val="9"/>
            <color theme="1"/>
            <rFont val="Arial Narrow"/>
            <family val="2"/>
          </rPr>
          <t xml:space="preserve">El proponente debe allegar el formato 3- certificaion de participacion independiente del proponente, toda vez que no lo adjunta con la propuesta  </t>
        </r>
      </is>
    </nc>
  </rcc>
  <rcv guid="{0231D664-53D3-4378-92FC-86BB75012D50}" action="delete"/>
  <rdn rId="0" localSheetId="2" customView="1" name="Z_0231D664_53D3_4378_92FC_86BB75012D5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0231D664_53D3_4378_92FC_86BB75012D5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0231D664_53D3_4378_92FC_86BB75012D5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0231D664_53D3_4378_92FC_86BB75012D5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0231D664_53D3_4378_92FC_86BB75012D5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0231D664_53D3_4378_92FC_86BB75012D5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0231D664_53D3_4378_92FC_86BB75012D50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0231D664-53D3-4378-92FC-86BB75012D50}"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47" sId="6">
    <nc r="D105" t="inlineStr">
      <is>
        <t>PIEDAD NATHALY VALLEJO BENAVIDES</t>
      </is>
    </nc>
  </rcc>
  <rcc rId="3548" sId="6">
    <nc r="E105">
      <v>37086905</v>
    </nc>
  </rcc>
  <rcc rId="3549" sId="6" odxf="1" dxf="1">
    <nc r="D106" t="inlineStr">
      <is>
        <t>CINDY JOHANA DELGADO CALVACHE</t>
      </is>
    </nc>
    <odxf>
      <font>
        <sz val="11"/>
        <color theme="1"/>
        <name val="Calibri"/>
        <scheme val="minor"/>
      </font>
      <border outline="0">
        <left style="thin">
          <color indexed="64"/>
        </left>
        <right style="thin">
          <color indexed="64"/>
        </right>
        <top style="thin">
          <color indexed="64"/>
        </top>
        <bottom style="thin">
          <color indexed="64"/>
        </bottom>
      </border>
    </odxf>
    <ndxf>
      <font>
        <sz val="11"/>
        <color theme="1"/>
        <name val="Arial"/>
        <scheme val="none"/>
      </font>
      <border outline="0">
        <left/>
        <right/>
        <top/>
        <bottom/>
      </border>
    </ndxf>
  </rcc>
  <rcc rId="3550" sId="6" odxf="1" dxf="1">
    <nc r="E106">
      <v>37086914</v>
    </nc>
    <odxf>
      <font>
        <sz val="11"/>
        <color theme="1"/>
        <name val="Calibri"/>
        <scheme val="minor"/>
      </font>
      <border outline="0">
        <left style="thin">
          <color indexed="64"/>
        </left>
        <right style="thin">
          <color indexed="64"/>
        </right>
        <top style="thin">
          <color indexed="64"/>
        </top>
        <bottom style="thin">
          <color indexed="64"/>
        </bottom>
      </border>
    </odxf>
    <ndxf>
      <font>
        <sz val="11"/>
        <color theme="1"/>
        <name val="Arial"/>
        <scheme val="none"/>
      </font>
      <border outline="0">
        <left/>
        <right/>
        <top/>
        <bottom/>
      </border>
    </ndxf>
  </rcc>
  <rcc rId="3551" sId="6" odxf="1" dxf="1">
    <nc r="F106" t="inlineStr">
      <is>
        <t>PSICOLOGA</t>
      </is>
    </nc>
    <odxf>
      <font>
        <sz val="11"/>
        <color theme="1"/>
        <name val="Calibri"/>
        <scheme val="minor"/>
      </font>
      <border outline="0">
        <left style="thin">
          <color indexed="64"/>
        </left>
        <right style="thin">
          <color indexed="64"/>
        </right>
        <top style="thin">
          <color indexed="64"/>
        </top>
        <bottom style="thin">
          <color indexed="64"/>
        </bottom>
      </border>
    </odxf>
    <ndxf>
      <font>
        <sz val="11"/>
        <color theme="1"/>
        <name val="Arial"/>
        <scheme val="none"/>
      </font>
      <border outline="0">
        <left/>
        <right/>
        <top/>
        <bottom/>
      </border>
    </ndxf>
  </rcc>
  <rcc rId="3552" sId="6">
    <nc r="B106" t="inlineStr">
      <is>
        <t>PROFESIONAL DE APOYO PSICOSOCIAL</t>
      </is>
    </nc>
  </rcc>
  <rcc rId="3553" sId="6">
    <nc r="F105" t="inlineStr">
      <is>
        <t>LICENCIADA EN FILOSOFIA Y LETRAS</t>
      </is>
    </nc>
  </rcc>
  <rcc rId="3554" sId="6">
    <nc r="G105" t="inlineStr">
      <is>
        <t>UNIVERSIDAD DE NARIÑO</t>
      </is>
    </nc>
  </rcc>
  <rcc rId="3555" sId="6" odxf="1" dxf="1" numFmtId="22">
    <nc r="H105">
      <v>40148</v>
    </nc>
    <odxf>
      <numFmt numFmtId="0" formatCode="General"/>
    </odxf>
    <ndxf>
      <numFmt numFmtId="22" formatCode="mmm\-yy"/>
    </ndxf>
  </rcc>
  <rcc rId="3556" sId="6">
    <nc r="J105" t="inlineStr">
      <is>
        <t>COLEGIO MUSICAL BRITANICO</t>
      </is>
    </nc>
  </rcc>
  <rcc rId="3557" sId="6">
    <nc r="L105" t="inlineStr">
      <is>
        <t>COORDINADORA PEDAGOGICA</t>
      </is>
    </nc>
  </rcc>
  <rcc rId="3558" sId="6">
    <nc r="I96" t="inlineStr">
      <is>
        <t>NO</t>
      </is>
    </nc>
  </rcc>
  <rcc rId="3559" sId="6">
    <nc r="I97" t="inlineStr">
      <is>
        <t>NO</t>
      </is>
    </nc>
  </rcc>
  <rcc rId="3560" sId="6">
    <nc r="I98" t="inlineStr">
      <is>
        <t>NO</t>
      </is>
    </nc>
  </rcc>
  <rcc rId="3561" sId="6">
    <nc r="I99" t="inlineStr">
      <is>
        <t>NO</t>
      </is>
    </nc>
  </rcc>
  <rcc rId="3562" sId="6">
    <nc r="I100" t="inlineStr">
      <is>
        <t>NO</t>
      </is>
    </nc>
  </rcc>
  <rcc rId="3563" sId="6">
    <nc r="I101" t="inlineStr">
      <is>
        <t>NO</t>
      </is>
    </nc>
  </rcc>
  <rcc rId="3564" sId="6">
    <nc r="I102" t="inlineStr">
      <is>
        <t>NO</t>
      </is>
    </nc>
  </rcc>
  <rcc rId="3565" sId="6">
    <nc r="I103" t="inlineStr">
      <is>
        <t>NO</t>
      </is>
    </nc>
  </rcc>
  <rcc rId="3566" sId="6">
    <nc r="I104" t="inlineStr">
      <is>
        <t>NO</t>
      </is>
    </nc>
  </rcc>
  <rcc rId="3567" sId="6">
    <nc r="I105" t="inlineStr">
      <is>
        <t>NO</t>
      </is>
    </nc>
  </rcc>
  <rcc rId="3568" sId="6">
    <nc r="K105" t="inlineStr">
      <is>
        <t>1/02/2010  8/012/2010</t>
      </is>
    </nc>
  </rcc>
  <rrc rId="3569" sId="6" ref="A106:XFD106"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rrc>
  <rcc rId="3570" sId="6">
    <nc r="K106" t="inlineStr">
      <is>
        <t>17/01/2011  20/07/2011</t>
      </is>
    </nc>
  </rcc>
  <rrc rId="3571" sId="6" ref="A107:XFD107"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rrc>
  <rcc rId="3572" sId="6">
    <nc r="K107" t="inlineStr">
      <is>
        <t>8/08/2011  15/12/2011</t>
      </is>
    </nc>
  </rcc>
  <rcc rId="3573" sId="6" odxf="1" dxf="1">
    <nc r="D106" t="inlineStr">
      <is>
        <t>PIEDAD NATHALY VALLEJO BENAVIDES</t>
      </is>
    </nc>
    <odxf>
      <border outline="0">
        <left/>
        <right/>
        <top/>
        <bottom/>
      </border>
    </odxf>
    <ndxf>
      <border outline="0">
        <left style="thin">
          <color indexed="64"/>
        </left>
        <right style="thin">
          <color indexed="64"/>
        </right>
        <top style="thin">
          <color indexed="64"/>
        </top>
        <bottom style="thin">
          <color indexed="64"/>
        </bottom>
      </border>
    </ndxf>
  </rcc>
  <rcc rId="3574" sId="6" odxf="1" dxf="1">
    <nc r="E106">
      <v>37086905</v>
    </nc>
    <odxf>
      <border outline="0">
        <left/>
        <right/>
        <top/>
        <bottom/>
      </border>
    </odxf>
    <ndxf>
      <border outline="0">
        <left style="thin">
          <color indexed="64"/>
        </left>
        <right style="thin">
          <color indexed="64"/>
        </right>
        <top style="thin">
          <color indexed="64"/>
        </top>
        <bottom style="thin">
          <color indexed="64"/>
        </bottom>
      </border>
    </ndxf>
  </rcc>
  <rcc rId="3575" sId="6" odxf="1" dxf="1">
    <nc r="F106" t="inlineStr">
      <is>
        <t>LICENCIADA EN FILOSOFIA Y LETRAS</t>
      </is>
    </nc>
    <odxf>
      <border outline="0">
        <left/>
        <right/>
        <top/>
        <bottom/>
      </border>
    </odxf>
    <ndxf>
      <border outline="0">
        <left style="thin">
          <color indexed="64"/>
        </left>
        <right style="thin">
          <color indexed="64"/>
        </right>
        <top style="thin">
          <color indexed="64"/>
        </top>
        <bottom style="thin">
          <color indexed="64"/>
        </bottom>
      </border>
    </ndxf>
  </rcc>
  <rcc rId="3576" sId="6">
    <nc r="G106" t="inlineStr">
      <is>
        <t>UNIVERSIDAD DE NARIÑO</t>
      </is>
    </nc>
  </rcc>
  <rcc rId="3577" sId="6" numFmtId="22">
    <nc r="H106">
      <v>40148</v>
    </nc>
  </rcc>
  <rcc rId="3578" sId="6">
    <nc r="I106" t="inlineStr">
      <is>
        <t>NO</t>
      </is>
    </nc>
  </rcc>
  <rcc rId="3579" sId="6">
    <nc r="J106" t="inlineStr">
      <is>
        <t>COLEGIO MUSICAL BRITANICO</t>
      </is>
    </nc>
  </rcc>
  <rcc rId="3580" sId="6" odxf="1" dxf="1">
    <nc r="D107" t="inlineStr">
      <is>
        <t>PIEDAD NATHALY VALLEJO BENAVIDES</t>
      </is>
    </nc>
    <odxf>
      <border outline="0">
        <left/>
        <right/>
        <top/>
        <bottom/>
      </border>
    </odxf>
    <ndxf>
      <border outline="0">
        <left style="thin">
          <color indexed="64"/>
        </left>
        <right style="thin">
          <color indexed="64"/>
        </right>
        <top style="thin">
          <color indexed="64"/>
        </top>
        <bottom style="thin">
          <color indexed="64"/>
        </bottom>
      </border>
    </ndxf>
  </rcc>
  <rcc rId="3581" sId="6" odxf="1" dxf="1">
    <nc r="E107">
      <v>37086905</v>
    </nc>
    <odxf>
      <border outline="0">
        <left/>
        <right/>
        <top/>
        <bottom/>
      </border>
    </odxf>
    <ndxf>
      <border outline="0">
        <left style="thin">
          <color indexed="64"/>
        </left>
        <right style="thin">
          <color indexed="64"/>
        </right>
        <top style="thin">
          <color indexed="64"/>
        </top>
        <bottom style="thin">
          <color indexed="64"/>
        </bottom>
      </border>
    </ndxf>
  </rcc>
  <rcc rId="3582" sId="6" odxf="1" dxf="1">
    <nc r="F107" t="inlineStr">
      <is>
        <t>LICENCIADA EN FILOSOFIA Y LETRAS</t>
      </is>
    </nc>
    <odxf>
      <border outline="0">
        <left/>
        <right/>
        <top/>
        <bottom/>
      </border>
    </odxf>
    <ndxf>
      <border outline="0">
        <left style="thin">
          <color indexed="64"/>
        </left>
        <right style="thin">
          <color indexed="64"/>
        </right>
        <top style="thin">
          <color indexed="64"/>
        </top>
        <bottom style="thin">
          <color indexed="64"/>
        </bottom>
      </border>
    </ndxf>
  </rcc>
  <rcc rId="3583" sId="6">
    <nc r="G107" t="inlineStr">
      <is>
        <t>UNIVERSIDAD DE NARIÑO</t>
      </is>
    </nc>
  </rcc>
  <rcc rId="3584" sId="6" numFmtId="22">
    <nc r="H107">
      <v>40148</v>
    </nc>
  </rcc>
  <rcc rId="3585" sId="6">
    <nc r="I107" t="inlineStr">
      <is>
        <t>NO</t>
      </is>
    </nc>
  </rcc>
  <rcc rId="3586" sId="6">
    <nc r="J107" t="inlineStr">
      <is>
        <t>COLEGIO MUSICAL BRITANICO</t>
      </is>
    </nc>
  </rcc>
  <rcc rId="3587" sId="6">
    <nc r="L106" t="inlineStr">
      <is>
        <t>COORDINADORA PEDAGOGICA</t>
      </is>
    </nc>
  </rcc>
  <rcc rId="3588" sId="6">
    <nc r="L107" t="inlineStr">
      <is>
        <t>COORDINADORA PEDAGOGICA</t>
      </is>
    </nc>
  </rcc>
  <rcc rId="3589" sId="6" odxf="1" dxf="1">
    <nc r="B105" t="inlineStr">
      <is>
        <t>COORDINADOR</t>
      </is>
    </nc>
    <odxf/>
    <ndxf/>
  </rcc>
  <rcc rId="3590" sId="6">
    <nc r="B106" t="inlineStr">
      <is>
        <t>COORDINADOR</t>
      </is>
    </nc>
  </rcc>
  <rcc rId="3591" sId="6">
    <nc r="B107" t="inlineStr">
      <is>
        <t>COORDINADOR</t>
      </is>
    </nc>
  </rcc>
  <rrc rId="3592" sId="6" ref="A108:XFD108"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rrc>
  <rrc rId="3593" sId="6" ref="A109:XFD109"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rrc>
  <rcc rId="3594" sId="6">
    <nc r="E109">
      <v>59314829</v>
    </nc>
  </rcc>
  <rfmt sheetId="6" sqref="E109">
    <dxf>
      <alignment horizontal="general" vertical="bottom" textRotation="0" wrapText="0" indent="0" justifyLastLine="0" shrinkToFit="0" readingOrder="0"/>
      <border diagonalUp="0" diagonalDown="0" outline="0">
        <left/>
        <right/>
        <top/>
        <bottom/>
      </border>
    </dxf>
  </rfmt>
  <rcc rId="3595" sId="6">
    <nc r="D109" t="inlineStr">
      <is>
        <t>CRISTINA AMPARO LOPEZ RODRIGUEZ</t>
      </is>
    </nc>
  </rcc>
  <rfmt sheetId="6" sqref="D109">
    <dxf>
      <alignment horizontal="general" vertical="bottom" textRotation="0" wrapText="0" indent="0" justifyLastLine="0" shrinkToFit="0" readingOrder="0"/>
      <border diagonalUp="0" diagonalDown="0" outline="0">
        <left/>
        <right/>
        <top/>
        <bottom/>
      </border>
    </dxf>
  </rfmt>
  <rcc rId="3596" sId="6">
    <nc r="F109" t="inlineStr">
      <is>
        <t>PSICOLOGA</t>
      </is>
    </nc>
  </rcc>
  <rfmt sheetId="6" sqref="F109">
    <dxf>
      <alignment horizontal="general" vertical="bottom" textRotation="0" wrapText="0" indent="0" justifyLastLine="0" shrinkToFit="0" readingOrder="0"/>
      <border diagonalUp="0" diagonalDown="0" outline="0">
        <left/>
        <right/>
        <top/>
        <bottom/>
      </border>
    </dxf>
  </rfmt>
  <rcc rId="3597" sId="6">
    <nc r="B109" t="inlineStr">
      <is>
        <t>PROFESIONAL DE APOYO PSICOSOCIAL</t>
      </is>
    </nc>
  </rcc>
  <rcc rId="3598" sId="6" numFmtId="22">
    <nc r="H109">
      <v>41448</v>
    </nc>
  </rcc>
  <rcc rId="3599" sId="6">
    <nc r="I109" t="inlineStr">
      <is>
        <t>SI</t>
      </is>
    </nc>
  </rcc>
  <rcc rId="3600" sId="6">
    <nc r="G109" t="inlineStr">
      <is>
        <t>UNIVERSIDAD DE NARIÑO</t>
      </is>
    </nc>
  </rcc>
  <rcc rId="3601" sId="6">
    <nc r="K109" t="inlineStr">
      <is>
        <t>22/10/2012  28/06/2013</t>
      </is>
    </nc>
  </rcc>
  <rcc rId="3602" sId="6">
    <nc r="L109" t="inlineStr">
      <is>
        <t>PROFESIONAL DE APOYO PSICOSOCIAL</t>
      </is>
    </nc>
  </rcc>
  <rcc rId="3603" sId="6">
    <nc r="J109" t="inlineStr">
      <is>
        <t>COLEGIO MUSICAL BRITANICO</t>
      </is>
    </nc>
  </rcc>
  <rcc rId="3604" sId="6">
    <nc r="N105" t="inlineStr">
      <is>
        <t>SI</t>
      </is>
    </nc>
  </rcc>
  <rcc rId="3605" sId="6">
    <nc r="N106" t="inlineStr">
      <is>
        <t>SI</t>
      </is>
    </nc>
  </rcc>
  <rcc rId="3606" sId="6">
    <nc r="N107" t="inlineStr">
      <is>
        <t>SI</t>
      </is>
    </nc>
  </rcc>
  <rcc rId="3607" sId="6">
    <nc r="O107" t="inlineStr">
      <is>
        <t>SI</t>
      </is>
    </nc>
  </rcc>
  <rcc rId="3608" sId="6">
    <nc r="O106" t="inlineStr">
      <is>
        <t>SI</t>
      </is>
    </nc>
  </rcc>
  <rcc rId="3609" sId="6">
    <nc r="O105" t="inlineStr">
      <is>
        <t>SI</t>
      </is>
    </nc>
  </rcc>
  <rcc rId="3610" sId="6">
    <nc r="N109" t="inlineStr">
      <is>
        <t>SI</t>
      </is>
    </nc>
  </rcc>
  <rcc rId="3611" sId="6">
    <nc r="O109" t="inlineStr">
      <is>
        <t>SI</t>
      </is>
    </nc>
  </rcc>
  <rcc rId="3612" sId="6">
    <nc r="G110" t="inlineStr">
      <is>
        <t>COORPORACION UNIVERSITARIA REMINGTON</t>
      </is>
    </nc>
  </rcc>
  <rcc rId="3613" sId="6">
    <nc r="I110" t="inlineStr">
      <is>
        <t>SI</t>
      </is>
    </nc>
  </rcc>
  <rcc rId="3614" sId="6" odxf="1" dxf="1" numFmtId="19">
    <nc r="H110">
      <v>39171</v>
    </nc>
    <odxf>
      <numFmt numFmtId="0" formatCode="General"/>
    </odxf>
    <ndxf>
      <numFmt numFmtId="19" formatCode="dd/mm/yyyy"/>
    </ndxf>
  </rcc>
  <rcc rId="3615" sId="6">
    <nc r="J110" t="inlineStr">
      <is>
        <t>COOPERATIVA DE TRABAJO ASOCIADO CORFUTURO</t>
      </is>
    </nc>
  </rcc>
  <rcc rId="3616" sId="6">
    <nc r="K110" t="inlineStr">
      <is>
        <t>25/09/2013 INDEFINIDO</t>
      </is>
    </nc>
  </rcc>
  <rcc rId="3617" sId="6">
    <nc r="L110" t="inlineStr">
      <is>
        <t>ORIENTADORA OCUPACIONAL</t>
      </is>
    </nc>
  </rcc>
  <rcc rId="3618" sId="6">
    <nc r="N110" t="inlineStr">
      <is>
        <t>SI</t>
      </is>
    </nc>
  </rcc>
  <rcc rId="3619" sId="6">
    <nc r="O110" t="inlineStr">
      <is>
        <t>SI</t>
      </is>
    </nc>
  </rcc>
  <rcc rId="3620" sId="6" odxf="1" dxf="1">
    <nc r="D111" t="inlineStr">
      <is>
        <t>MARILUZ MELO PORTOCARRERO</t>
      </is>
    </nc>
    <odxf>
      <font>
        <sz val="11"/>
        <color theme="1"/>
        <name val="Calibri"/>
        <scheme val="minor"/>
      </font>
      <border outline="0">
        <left style="thin">
          <color indexed="64"/>
        </left>
        <right style="thin">
          <color indexed="64"/>
        </right>
        <top style="thin">
          <color indexed="64"/>
        </top>
        <bottom style="thin">
          <color indexed="64"/>
        </bottom>
      </border>
    </odxf>
    <ndxf>
      <font>
        <sz val="11"/>
        <color theme="1"/>
        <name val="Arial"/>
        <scheme val="none"/>
      </font>
      <border outline="0">
        <left/>
        <right/>
        <top/>
        <bottom/>
      </border>
    </ndxf>
  </rcc>
  <rcc rId="3621" sId="6" odxf="1" dxf="1">
    <nc r="E111">
      <v>59395946</v>
    </nc>
    <odxf>
      <border outline="0">
        <left style="thin">
          <color indexed="64"/>
        </left>
        <right style="thin">
          <color indexed="64"/>
        </right>
        <top style="thin">
          <color indexed="64"/>
        </top>
        <bottom style="thin">
          <color indexed="64"/>
        </bottom>
      </border>
    </odxf>
    <ndxf>
      <border outline="0">
        <left/>
        <right/>
        <top/>
        <bottom/>
      </border>
    </ndxf>
  </rcc>
  <rcc rId="3622" sId="6" odxf="1" dxf="1">
    <nc r="F111" t="inlineStr">
      <is>
        <t>PSICOLOGA</t>
      </is>
    </nc>
    <odxf>
      <border outline="0">
        <left style="thin">
          <color indexed="64"/>
        </left>
        <right style="thin">
          <color indexed="64"/>
        </right>
        <top style="thin">
          <color indexed="64"/>
        </top>
        <bottom style="thin">
          <color indexed="64"/>
        </bottom>
      </border>
    </odxf>
    <ndxf>
      <border outline="0">
        <left/>
        <right/>
        <top/>
        <bottom/>
      </border>
    </ndxf>
  </rcc>
  <rcc rId="3623" sId="6" odxf="1" dxf="1">
    <nc r="B111" t="inlineStr">
      <is>
        <t>PROFESIONAL DE APOYO PSICOSOCIAL</t>
      </is>
    </nc>
    <odxf/>
    <ndxf/>
  </rcc>
  <rcc rId="3624" sId="6" odxf="1" dxf="1" numFmtId="19">
    <nc r="H111">
      <v>41544</v>
    </nc>
    <odxf>
      <numFmt numFmtId="0" formatCode="General"/>
    </odxf>
    <ndxf>
      <numFmt numFmtId="19" formatCode="dd/mm/yyyy"/>
    </ndxf>
  </rcc>
  <rcc rId="3625" sId="6">
    <nc r="G111" t="inlineStr">
      <is>
        <t>UNAD</t>
      </is>
    </nc>
  </rcc>
  <rfmt sheetId="6" sqref="D112" start="0" length="0">
    <dxf>
      <font>
        <sz val="11"/>
        <color theme="1"/>
        <name val="Arial"/>
        <scheme val="none"/>
      </font>
    </dxf>
  </rfmt>
  <rfmt sheetId="6" sqref="E112" start="0" length="0">
    <dxf>
      <font>
        <sz val="11"/>
        <color theme="1"/>
        <name val="Arial"/>
        <scheme val="none"/>
      </font>
    </dxf>
  </rfmt>
  <rfmt sheetId="6" sqref="F112" start="0" length="0">
    <dxf>
      <font>
        <sz val="11"/>
        <color theme="1"/>
        <name val="Arial"/>
        <scheme val="none"/>
      </font>
    </dxf>
  </rfmt>
  <rcc rId="3626" sId="6" odxf="1" dxf="1">
    <nc r="D108" t="inlineStr">
      <is>
        <t>JESIKA ZULEIMA GUERRERO CAICEDO</t>
      </is>
    </nc>
    <odxf>
      <font>
        <sz val="11"/>
        <color theme="1"/>
        <name val="Calibri"/>
        <scheme val="minor"/>
      </font>
      <border outline="0">
        <left/>
        <right/>
        <top/>
        <bottom/>
      </border>
    </odxf>
    <ndxf>
      <font>
        <sz val="11"/>
        <color theme="1"/>
        <name val="Arial"/>
        <scheme val="none"/>
      </font>
      <border outline="0">
        <left style="thin">
          <color indexed="64"/>
        </left>
        <right style="thin">
          <color indexed="64"/>
        </right>
        <top style="thin">
          <color indexed="64"/>
        </top>
        <bottom style="thin">
          <color indexed="64"/>
        </bottom>
      </border>
    </ndxf>
  </rcc>
  <rcc rId="3627" sId="6" odxf="1" dxf="1">
    <nc r="E108">
      <v>1085261285</v>
    </nc>
    <odxf>
      <font>
        <sz val="11"/>
        <color theme="1"/>
        <name val="Calibri"/>
        <scheme val="minor"/>
      </font>
      <border outline="0">
        <left/>
        <right/>
        <top/>
        <bottom/>
      </border>
    </odxf>
    <ndxf>
      <font>
        <sz val="11"/>
        <color theme="1"/>
        <name val="Arial"/>
        <scheme val="none"/>
      </font>
      <border outline="0">
        <left style="thin">
          <color indexed="64"/>
        </left>
        <right style="thin">
          <color indexed="64"/>
        </right>
        <top style="thin">
          <color indexed="64"/>
        </top>
        <bottom style="thin">
          <color indexed="64"/>
        </bottom>
      </border>
    </ndxf>
  </rcc>
  <rcc rId="3628" sId="6" odxf="1" dxf="1">
    <nc r="F108" t="inlineStr">
      <is>
        <t>LICENCIADA EN LENGUA CASTELLANA Y LITERATURA</t>
      </is>
    </nc>
    <odxf>
      <font>
        <sz val="11"/>
        <color theme="1"/>
        <name val="Calibri"/>
        <scheme val="minor"/>
      </font>
      <border outline="0">
        <left/>
        <right/>
        <top/>
        <bottom/>
      </border>
    </odxf>
    <ndxf>
      <font>
        <sz val="11"/>
        <color theme="1"/>
        <name val="Arial"/>
        <scheme val="none"/>
      </font>
      <border outline="0">
        <left style="thin">
          <color indexed="64"/>
        </left>
        <right style="thin">
          <color indexed="64"/>
        </right>
        <top style="thin">
          <color indexed="64"/>
        </top>
        <bottom style="thin">
          <color indexed="64"/>
        </bottom>
      </border>
    </ndxf>
  </rcc>
  <rrc rId="3629" sId="6" ref="A109:XFD109"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rrc>
  <rcc rId="3630" sId="6">
    <nc r="G108" t="inlineStr">
      <is>
        <t>UNIVERSIDAD DE NARIÑO</t>
      </is>
    </nc>
  </rcc>
  <rcc rId="3631" sId="6" numFmtId="22">
    <nc r="H108">
      <v>40810</v>
    </nc>
  </rcc>
  <rcc rId="3632" sId="6">
    <nc r="I108" t="inlineStr">
      <is>
        <t>NO</t>
      </is>
    </nc>
  </rcc>
  <rcc rId="3633" sId="6">
    <nc r="B108" t="inlineStr">
      <is>
        <t>COORDINADOR</t>
      </is>
    </nc>
  </rcc>
  <rcc rId="3634" sId="6">
    <nc r="J112" t="inlineStr">
      <is>
        <t>JARDIN AVENTURAS INFANTILES</t>
      </is>
    </nc>
  </rcc>
  <rcc rId="3635" sId="6">
    <nc r="K112" t="inlineStr">
      <is>
        <t>11/02/2013  18/10/2013</t>
      </is>
    </nc>
  </rcc>
  <rcc rId="3636" sId="6">
    <nc r="L112" t="inlineStr">
      <is>
        <t>PSICOLOGA</t>
      </is>
    </nc>
  </rcc>
  <rcc rId="3637" sId="6">
    <nc r="N112" t="inlineStr">
      <is>
        <t>SI</t>
      </is>
    </nc>
  </rcc>
  <rcc rId="3638" sId="6">
    <nc r="O112" t="inlineStr">
      <is>
        <t>SI</t>
      </is>
    </nc>
  </rcc>
  <rcc rId="3639" sId="6">
    <nc r="I112" t="inlineStr">
      <is>
        <t>SI</t>
      </is>
    </nc>
  </rcc>
  <rcc rId="3640" sId="6">
    <nc r="J108" t="inlineStr">
      <is>
        <t>COOPERATIVA DE TRABAJO ASOCIADO GRANCOLOMBIA</t>
      </is>
    </nc>
  </rcc>
  <rcc rId="3641" sId="6">
    <nc r="K108" t="inlineStr">
      <is>
        <t>02/2012  09/2014</t>
      </is>
    </nc>
  </rcc>
  <rcc rId="3642" sId="6">
    <nc r="L108" t="inlineStr">
      <is>
        <t>COORDINADORA PROYECTO SOCIAL</t>
      </is>
    </nc>
  </rcc>
  <rcc rId="3643" sId="6">
    <nc r="N108" t="inlineStr">
      <is>
        <t>SI</t>
      </is>
    </nc>
  </rcc>
  <rcc rId="3644" sId="6">
    <nc r="O108" t="inlineStr">
      <is>
        <t>SI</t>
      </is>
    </nc>
  </rcc>
  <rrc rId="3645" sId="6" ref="A110:XFD110"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rrc>
  <rcc rId="3646" sId="6" odxf="1" dxf="1">
    <nc r="D110" t="inlineStr">
      <is>
        <t>ZULMA DEL ROSRIO CABRERA HERNANDEZ</t>
      </is>
    </nc>
    <odxf/>
    <ndxf/>
  </rcc>
  <rcc rId="3647" sId="6" odxf="1" dxf="1">
    <nc r="E110">
      <v>1085897296</v>
    </nc>
    <odxf>
      <font>
        <name val="Arial"/>
        <scheme val="none"/>
      </font>
    </odxf>
    <ndxf>
      <font>
        <sz val="11"/>
        <color theme="1"/>
        <name val="Calibri"/>
        <scheme val="minor"/>
      </font>
    </ndxf>
  </rcc>
  <rcc rId="3648" sId="6" odxf="1" dxf="1">
    <nc r="F110" t="inlineStr">
      <is>
        <t>PSICOLOGA</t>
      </is>
    </nc>
    <odxf>
      <font>
        <name val="Arial"/>
        <scheme val="none"/>
      </font>
    </odxf>
    <ndxf>
      <font>
        <sz val="11"/>
        <color theme="1"/>
        <name val="Calibri"/>
        <scheme val="minor"/>
      </font>
    </ndxf>
  </rcc>
  <rcc rId="3649" sId="6">
    <nc r="G110" t="inlineStr">
      <is>
        <t>UNIVERSIDAD REMINGTON</t>
      </is>
    </nc>
  </rcc>
  <rcc rId="3650" sId="6" numFmtId="22">
    <nc r="H110">
      <v>40886</v>
    </nc>
  </rcc>
  <rcc rId="3651" sId="6">
    <nc r="B110" t="inlineStr">
      <is>
        <t>PROFESIONAL DE APOYO PSICOSOCIAL</t>
      </is>
    </nc>
  </rcc>
  <rcc rId="3652" sId="6">
    <nc r="I110" t="inlineStr">
      <is>
        <t>SI</t>
      </is>
    </nc>
  </rcc>
  <rcc rId="3653" sId="6" odxf="1" dxf="1">
    <nc r="D109" t="inlineStr">
      <is>
        <t>CAROLINA ELIZABETH NARVAEZ PRADO</t>
      </is>
    </nc>
    <odxf>
      <border outline="0">
        <left/>
        <right/>
        <top/>
        <bottom/>
      </border>
    </odxf>
    <ndxf>
      <border outline="0">
        <left style="thin">
          <color indexed="64"/>
        </left>
        <right style="thin">
          <color indexed="64"/>
        </right>
        <top style="thin">
          <color indexed="64"/>
        </top>
        <bottom style="thin">
          <color indexed="64"/>
        </bottom>
      </border>
    </ndxf>
  </rcc>
  <rcc rId="3654" sId="6" odxf="1" dxf="1">
    <nc r="E109">
      <v>59822222</v>
    </nc>
    <odxf>
      <border outline="0">
        <left/>
        <right/>
        <top/>
        <bottom/>
      </border>
    </odxf>
    <ndxf>
      <border outline="0">
        <left style="thin">
          <color indexed="64"/>
        </left>
        <right style="thin">
          <color indexed="64"/>
        </right>
        <top style="thin">
          <color indexed="64"/>
        </top>
        <bottom style="thin">
          <color indexed="64"/>
        </bottom>
      </border>
    </ndxf>
  </rcc>
  <rcc rId="3655" sId="6" odxf="1" dxf="1">
    <nc r="F109" t="inlineStr">
      <is>
        <t>PSICOLOGA</t>
      </is>
    </nc>
    <odxf>
      <border outline="0">
        <left/>
        <right/>
        <top/>
        <bottom/>
      </border>
    </odxf>
    <ndxf>
      <border outline="0">
        <left style="thin">
          <color indexed="64"/>
        </left>
        <right style="thin">
          <color indexed="64"/>
        </right>
        <top style="thin">
          <color indexed="64"/>
        </top>
        <bottom style="thin">
          <color indexed="64"/>
        </bottom>
      </border>
    </ndxf>
  </rcc>
  <rrc rId="3656" sId="6" ref="A110:XFD110"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rrc>
  <rcc rId="3657" sId="6">
    <nc r="G109" t="inlineStr">
      <is>
        <t>UNIVERSIDAD DE MANIZALES</t>
      </is>
    </nc>
  </rcc>
  <rcc rId="3658" sId="6">
    <nc r="I109" t="inlineStr">
      <is>
        <t>SI</t>
      </is>
    </nc>
  </rcc>
  <rcc rId="3659" sId="6" numFmtId="22">
    <nc r="H109">
      <v>36707</v>
    </nc>
  </rcc>
  <rrc rId="3660" sId="6" ref="A111:XFD111"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rrc>
  <rcc rId="3661" sId="6">
    <nc r="J109" t="inlineStr">
      <is>
        <t>SECRETARIA DE EDUCACION MUNICIPAL</t>
      </is>
    </nc>
  </rcc>
  <rcc rId="3662" sId="6">
    <nc r="K109" t="inlineStr">
      <is>
        <t>1/09/2005  30/12/2005</t>
      </is>
    </nc>
  </rcc>
  <rcc rId="3663" sId="6">
    <nc r="K110" t="inlineStr">
      <is>
        <t>26/01/2006  15/07/2006</t>
      </is>
    </nc>
  </rcc>
  <rcc rId="3664" sId="6" odxf="1" dxf="1">
    <nc r="D110" t="inlineStr">
      <is>
        <t>CAROLINA ELIZABETH NARVAEZ PRADO</t>
      </is>
    </nc>
    <odxf>
      <border outline="0">
        <left/>
        <right/>
        <top/>
        <bottom/>
      </border>
    </odxf>
    <ndxf>
      <border outline="0">
        <left style="thin">
          <color indexed="64"/>
        </left>
        <right style="thin">
          <color indexed="64"/>
        </right>
        <top style="thin">
          <color indexed="64"/>
        </top>
        <bottom style="thin">
          <color indexed="64"/>
        </bottom>
      </border>
    </ndxf>
  </rcc>
  <rcc rId="3665" sId="6" odxf="1" dxf="1">
    <nc r="E110">
      <v>59822222</v>
    </nc>
    <odxf>
      <border outline="0">
        <left/>
        <right/>
        <top/>
        <bottom/>
      </border>
    </odxf>
    <ndxf>
      <border outline="0">
        <left style="thin">
          <color indexed="64"/>
        </left>
        <right style="thin">
          <color indexed="64"/>
        </right>
        <top style="thin">
          <color indexed="64"/>
        </top>
        <bottom style="thin">
          <color indexed="64"/>
        </bottom>
      </border>
    </ndxf>
  </rcc>
  <rcc rId="3666" sId="6" odxf="1" dxf="1">
    <nc r="F110" t="inlineStr">
      <is>
        <t>PSICOLOGA</t>
      </is>
    </nc>
    <odxf>
      <border outline="0">
        <left/>
        <right/>
        <top/>
        <bottom/>
      </border>
    </odxf>
    <ndxf>
      <border outline="0">
        <left style="thin">
          <color indexed="64"/>
        </left>
        <right style="thin">
          <color indexed="64"/>
        </right>
        <top style="thin">
          <color indexed="64"/>
        </top>
        <bottom style="thin">
          <color indexed="64"/>
        </bottom>
      </border>
    </ndxf>
  </rcc>
  <rcc rId="3667" sId="6">
    <nc r="G110" t="inlineStr">
      <is>
        <t>UNIVERSIDAD DE MANIZALES</t>
      </is>
    </nc>
  </rcc>
  <rcc rId="3668" sId="6" numFmtId="22">
    <nc r="H110">
      <v>36707</v>
    </nc>
  </rcc>
  <rcc rId="3669" sId="6">
    <nc r="I110" t="inlineStr">
      <is>
        <t>SI</t>
      </is>
    </nc>
  </rcc>
  <rcc rId="3670" sId="6">
    <nc r="J110" t="inlineStr">
      <is>
        <t>SECRETARIA DE EDUCACION MUNICIPAL</t>
      </is>
    </nc>
  </rcc>
  <rcc rId="3671" sId="6">
    <nc r="L109" t="inlineStr">
      <is>
        <t>PSICOLOGA</t>
      </is>
    </nc>
  </rcc>
  <rcc rId="3672" sId="6">
    <nc r="L110" t="inlineStr">
      <is>
        <t>PSICOLOGA</t>
      </is>
    </nc>
  </rcc>
  <rcc rId="3673" sId="6">
    <nc r="N109" t="inlineStr">
      <is>
        <t>SI</t>
      </is>
    </nc>
  </rcc>
  <rcc rId="3674" sId="6">
    <nc r="O109" t="inlineStr">
      <is>
        <t>SI</t>
      </is>
    </nc>
  </rcc>
  <rcc rId="3675" sId="6">
    <nc r="O110" t="inlineStr">
      <is>
        <t>SI</t>
      </is>
    </nc>
  </rcc>
  <rcc rId="3676" sId="6">
    <nc r="N110" t="inlineStr">
      <is>
        <t>SI</t>
      </is>
    </nc>
  </rcc>
  <rcc rId="3677" sId="6">
    <nc r="K112" t="inlineStr">
      <is>
        <t>12/09/2013 15/12/2014</t>
      </is>
    </nc>
  </rcc>
  <rcc rId="3678" sId="6" odxf="1" dxf="1">
    <nc r="L112" t="inlineStr">
      <is>
        <t>PROFESIONAL DE APOYO PSICOSOCIAL</t>
      </is>
    </nc>
    <odxf/>
    <ndxf/>
  </rcc>
  <rcc rId="3679" sId="6">
    <nc r="J112" t="inlineStr">
      <is>
        <t>PSICOLOGA</t>
      </is>
    </nc>
  </rcc>
  <rcc rId="3680" sId="6">
    <nc r="N112" t="inlineStr">
      <is>
        <t>SI</t>
      </is>
    </nc>
  </rcc>
  <rcc rId="3681" sId="6">
    <nc r="O112" t="inlineStr">
      <is>
        <t>SI</t>
      </is>
    </nc>
  </rcc>
  <rdn rId="0" localSheetId="2" customView="1" name="Z_2CECA098_183A_404B_AD72_5EEAC4BDA97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rdn>
  <rdn rId="0" localSheetId="3" customView="1" name="Z_2CECA098_183A_404B_AD72_5EEAC4BDA97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rdn>
  <rdn rId="0" localSheetId="4" customView="1" name="Z_2CECA098_183A_404B_AD72_5EEAC4BDA97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rdn>
  <rdn rId="0" localSheetId="5" customView="1" name="Z_2CECA098_183A_404B_AD72_5EEAC4BDA97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rdn>
  <rdn rId="0" localSheetId="6" customView="1" name="Z_2CECA098_183A_404B_AD72_5EEAC4BDA97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rdn>
  <rdn rId="0" localSheetId="7" customView="1" name="Z_2CECA098_183A_404B_AD72_5EEAC4BDA97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rdn>
  <rdn rId="0" localSheetId="8" customView="1" name="Z_2CECA098_183A_404B_AD72_5EEAC4BDA970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rdn>
  <rcv guid="{2CECA098-183A-404B-AD72-5EEAC4BDA970}" action="add"/>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C116" start="0" length="0">
    <dxf>
      <font>
        <sz val="11"/>
        <color theme="1"/>
        <name val="Arial"/>
        <scheme val="none"/>
      </font>
      <alignment vertical="bottom" wrapText="0" readingOrder="0"/>
    </dxf>
  </rfmt>
  <rcc rId="3689" sId="6">
    <nc r="D116" t="inlineStr">
      <is>
        <t>ANGELA MARIA ARTEAGA CHAMORRO</t>
      </is>
    </nc>
  </rcc>
  <rcc rId="3690" sId="6">
    <nc r="E116">
      <v>1085265536</v>
    </nc>
  </rcc>
  <rcc rId="3691" sId="6">
    <nc r="F116" t="inlineStr">
      <is>
        <t>PSICOLOGA</t>
      </is>
    </nc>
  </rcc>
  <rcc rId="3692" sId="6">
    <nc r="G116" t="inlineStr">
      <is>
        <t>UNIVERSIDAD MARIANA</t>
      </is>
    </nc>
  </rcc>
  <rcc rId="3693" sId="6" odxf="1" dxf="1" numFmtId="19">
    <nc r="H116">
      <v>41019</v>
    </nc>
    <odxf>
      <numFmt numFmtId="0" formatCode="General"/>
    </odxf>
    <ndxf>
      <numFmt numFmtId="19" formatCode="dd/mm/yyyy"/>
    </ndxf>
  </rcc>
  <rcc rId="3694" sId="6">
    <nc r="I116" t="inlineStr">
      <is>
        <t>SI</t>
      </is>
    </nc>
  </rcc>
  <rcc rId="3695" sId="6">
    <nc r="J116" t="inlineStr">
      <is>
        <t>COLEGIO MUSICAL BRITANICO</t>
      </is>
    </nc>
  </rcc>
  <rcc rId="3696" sId="6">
    <nc r="K116" t="inlineStr">
      <is>
        <t>27/03/2012  3/12/2012</t>
      </is>
    </nc>
  </rcc>
  <rcc rId="3697" sId="6">
    <nc r="K117" t="inlineStr">
      <is>
        <t>15/04/2013  20/12/2013</t>
      </is>
    </nc>
  </rcc>
  <rcc rId="3698" sId="6" odxf="1" dxf="1">
    <nc r="B116" t="inlineStr">
      <is>
        <t>PROFESIONAL DE APOYO PSICOSOCIAL</t>
      </is>
    </nc>
    <odxf/>
    <ndxf/>
  </rcc>
  <rcc rId="3699" sId="6" odxf="1" dxf="1">
    <nc r="D117" t="inlineStr">
      <is>
        <t>ANGELA MARIA ARTEAGA CHAMORRO</t>
      </is>
    </nc>
    <odxf>
      <font>
        <sz val="11"/>
        <color theme="1"/>
        <name val="Calibri"/>
        <scheme val="minor"/>
      </font>
    </odxf>
    <ndxf>
      <font>
        <sz val="11"/>
        <color theme="1"/>
        <name val="Arial"/>
        <scheme val="none"/>
      </font>
    </ndxf>
  </rcc>
  <rcc rId="3700" sId="6" odxf="1" dxf="1">
    <nc r="E117">
      <v>1085265536</v>
    </nc>
    <odxf>
      <font>
        <sz val="11"/>
        <color theme="1"/>
        <name val="Calibri"/>
        <scheme val="minor"/>
      </font>
    </odxf>
    <ndxf>
      <font>
        <sz val="11"/>
        <color theme="1"/>
        <name val="Arial"/>
        <scheme val="none"/>
      </font>
    </ndxf>
  </rcc>
  <rcc rId="3701" sId="6" odxf="1" dxf="1">
    <nc r="F117" t="inlineStr">
      <is>
        <t>PSICOLOGA</t>
      </is>
    </nc>
    <odxf>
      <font>
        <sz val="11"/>
        <color theme="1"/>
        <name val="Calibri"/>
        <scheme val="minor"/>
      </font>
    </odxf>
    <ndxf>
      <font>
        <sz val="11"/>
        <color theme="1"/>
        <name val="Arial"/>
        <scheme val="none"/>
      </font>
    </ndxf>
  </rcc>
  <rcc rId="3702" sId="6">
    <nc r="G117" t="inlineStr">
      <is>
        <t>UNIVERSIDAD MARIANA</t>
      </is>
    </nc>
  </rcc>
  <rcc rId="3703" sId="6" odxf="1" dxf="1" numFmtId="19">
    <nc r="H117">
      <v>41019</v>
    </nc>
    <odxf>
      <numFmt numFmtId="0" formatCode="General"/>
    </odxf>
    <ndxf>
      <numFmt numFmtId="19" formatCode="dd/mm/yyyy"/>
    </ndxf>
  </rcc>
  <rcc rId="3704" sId="6">
    <nc r="I117" t="inlineStr">
      <is>
        <t>SI</t>
      </is>
    </nc>
  </rcc>
  <rcc rId="3705" sId="6">
    <nc r="J117" t="inlineStr">
      <is>
        <t>COLEGIO MUSICAL BRITANICO</t>
      </is>
    </nc>
  </rcc>
  <rcc rId="3706" sId="6">
    <nc r="L116" t="inlineStr">
      <is>
        <t>PSICOLOGA</t>
      </is>
    </nc>
  </rcc>
  <rcc rId="3707" sId="6">
    <nc r="L117" t="inlineStr">
      <is>
        <t>PSICOLOGA</t>
      </is>
    </nc>
  </rcc>
  <rcc rId="3708" sId="6">
    <nc r="N116" t="inlineStr">
      <is>
        <t>SI</t>
      </is>
    </nc>
  </rcc>
  <rcc rId="3709" sId="6">
    <nc r="O116" t="inlineStr">
      <is>
        <t>SI</t>
      </is>
    </nc>
  </rcc>
  <rcc rId="3710" sId="6">
    <nc r="O117" t="inlineStr">
      <is>
        <t>SI</t>
      </is>
    </nc>
  </rcc>
  <rcc rId="3711" sId="6">
    <nc r="P117" t="inlineStr">
      <is>
        <t>SI</t>
      </is>
    </nc>
  </rcc>
  <rcc rId="3712" sId="6">
    <nc r="N117" t="inlineStr">
      <is>
        <t>SI</t>
      </is>
    </nc>
  </rcc>
  <rcc rId="3713" sId="6">
    <nc r="B109" t="inlineStr">
      <is>
        <t>COORDINADOR</t>
      </is>
    </nc>
  </rcc>
  <rcc rId="3714" sId="6">
    <nc r="B110" t="inlineStr">
      <is>
        <t>COORDINADOR</t>
      </is>
    </nc>
  </rcc>
  <rrc rId="3715" sId="6" ref="A112:XFD112"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2CECA098_183A_404B_AD72_5EEAC4BDA970_.wvu.Cols" sId="6"/>
    <undo index="122" exp="area" ref3D="1" dr="$WLK$1:$WLK$1048576" dn="Z_2CECA098_183A_404B_AD72_5EEAC4BDA970_.wvu.Cols" sId="6"/>
    <undo index="120" exp="area" ref3D="1" dr="$WBO$1:$WBO$1048576" dn="Z_2CECA098_183A_404B_AD72_5EEAC4BDA970_.wvu.Cols" sId="6"/>
    <undo index="118" exp="area" ref3D="1" dr="$VRS$1:$VRS$1048576" dn="Z_2CECA098_183A_404B_AD72_5EEAC4BDA970_.wvu.Cols" sId="6"/>
    <undo index="116" exp="area" ref3D="1" dr="$VHW$1:$VHW$1048576" dn="Z_2CECA098_183A_404B_AD72_5EEAC4BDA970_.wvu.Cols" sId="6"/>
    <undo index="114" exp="area" ref3D="1" dr="$UYA$1:$UYA$1048576" dn="Z_2CECA098_183A_404B_AD72_5EEAC4BDA970_.wvu.Cols" sId="6"/>
    <undo index="112" exp="area" ref3D="1" dr="$UOE$1:$UOE$1048576" dn="Z_2CECA098_183A_404B_AD72_5EEAC4BDA970_.wvu.Cols" sId="6"/>
    <undo index="110" exp="area" ref3D="1" dr="$UEI$1:$UEI$1048576" dn="Z_2CECA098_183A_404B_AD72_5EEAC4BDA970_.wvu.Cols" sId="6"/>
    <undo index="108" exp="area" ref3D="1" dr="$TUM$1:$TUM$1048576" dn="Z_2CECA098_183A_404B_AD72_5EEAC4BDA970_.wvu.Cols" sId="6"/>
    <undo index="106" exp="area" ref3D="1" dr="$TKQ$1:$TKQ$1048576" dn="Z_2CECA098_183A_404B_AD72_5EEAC4BDA970_.wvu.Cols" sId="6"/>
    <undo index="104" exp="area" ref3D="1" dr="$TAU$1:$TAU$1048576" dn="Z_2CECA098_183A_404B_AD72_5EEAC4BDA970_.wvu.Cols" sId="6"/>
    <undo index="102" exp="area" ref3D="1" dr="$SQY$1:$SQY$1048576" dn="Z_2CECA098_183A_404B_AD72_5EEAC4BDA970_.wvu.Cols" sId="6"/>
    <undo index="100" exp="area" ref3D="1" dr="$SHC$1:$SHC$1048576" dn="Z_2CECA098_183A_404B_AD72_5EEAC4BDA970_.wvu.Cols" sId="6"/>
    <undo index="98" exp="area" ref3D="1" dr="$RXG$1:$RXG$1048576" dn="Z_2CECA098_183A_404B_AD72_5EEAC4BDA970_.wvu.Cols" sId="6"/>
    <undo index="96" exp="area" ref3D="1" dr="$RNK$1:$RNK$1048576" dn="Z_2CECA098_183A_404B_AD72_5EEAC4BDA970_.wvu.Cols" sId="6"/>
    <undo index="94" exp="area" ref3D="1" dr="$RDO$1:$RDO$1048576" dn="Z_2CECA098_183A_404B_AD72_5EEAC4BDA970_.wvu.Cols" sId="6"/>
    <undo index="92" exp="area" ref3D="1" dr="$QTS$1:$QTS$1048576" dn="Z_2CECA098_183A_404B_AD72_5EEAC4BDA970_.wvu.Cols" sId="6"/>
    <undo index="90" exp="area" ref3D="1" dr="$QJW$1:$QJW$1048576" dn="Z_2CECA098_183A_404B_AD72_5EEAC4BDA970_.wvu.Cols" sId="6"/>
    <undo index="88" exp="area" ref3D="1" dr="$QAA$1:$QAA$1048576" dn="Z_2CECA098_183A_404B_AD72_5EEAC4BDA970_.wvu.Cols" sId="6"/>
    <undo index="86" exp="area" ref3D="1" dr="$PQE$1:$PQE$1048576" dn="Z_2CECA098_183A_404B_AD72_5EEAC4BDA970_.wvu.Cols" sId="6"/>
    <undo index="84" exp="area" ref3D="1" dr="$PGI$1:$PGI$1048576" dn="Z_2CECA098_183A_404B_AD72_5EEAC4BDA970_.wvu.Cols" sId="6"/>
    <undo index="82" exp="area" ref3D="1" dr="$OWM$1:$OWM$1048576" dn="Z_2CECA098_183A_404B_AD72_5EEAC4BDA970_.wvu.Cols" sId="6"/>
    <undo index="80" exp="area" ref3D="1" dr="$OMQ$1:$OMQ$1048576" dn="Z_2CECA098_183A_404B_AD72_5EEAC4BDA970_.wvu.Cols" sId="6"/>
    <undo index="78" exp="area" ref3D="1" dr="$OCU$1:$OCU$1048576" dn="Z_2CECA098_183A_404B_AD72_5EEAC4BDA970_.wvu.Cols" sId="6"/>
    <undo index="76" exp="area" ref3D="1" dr="$NSY$1:$NSY$1048576" dn="Z_2CECA098_183A_404B_AD72_5EEAC4BDA970_.wvu.Cols" sId="6"/>
    <undo index="74" exp="area" ref3D="1" dr="$NJC$1:$NJC$1048576" dn="Z_2CECA098_183A_404B_AD72_5EEAC4BDA970_.wvu.Cols" sId="6"/>
    <undo index="72" exp="area" ref3D="1" dr="$MZG$1:$MZG$1048576" dn="Z_2CECA098_183A_404B_AD72_5EEAC4BDA970_.wvu.Cols" sId="6"/>
    <undo index="70" exp="area" ref3D="1" dr="$MPK$1:$MPK$1048576" dn="Z_2CECA098_183A_404B_AD72_5EEAC4BDA970_.wvu.Cols" sId="6"/>
    <undo index="68" exp="area" ref3D="1" dr="$MFO$1:$MFO$1048576" dn="Z_2CECA098_183A_404B_AD72_5EEAC4BDA970_.wvu.Cols" sId="6"/>
    <undo index="66" exp="area" ref3D="1" dr="$LVS$1:$LVS$1048576" dn="Z_2CECA098_183A_404B_AD72_5EEAC4BDA970_.wvu.Cols" sId="6"/>
    <undo index="64" exp="area" ref3D="1" dr="$LLW$1:$LLW$1048576" dn="Z_2CECA098_183A_404B_AD72_5EEAC4BDA970_.wvu.Cols" sId="6"/>
    <undo index="62" exp="area" ref3D="1" dr="$LCA$1:$LCA$1048576" dn="Z_2CECA098_183A_404B_AD72_5EEAC4BDA970_.wvu.Cols" sId="6"/>
    <undo index="60" exp="area" ref3D="1" dr="$KSE$1:$KSE$1048576" dn="Z_2CECA098_183A_404B_AD72_5EEAC4BDA970_.wvu.Cols" sId="6"/>
    <undo index="58" exp="area" ref3D="1" dr="$KII$1:$KII$1048576" dn="Z_2CECA098_183A_404B_AD72_5EEAC4BDA970_.wvu.Cols" sId="6"/>
    <undo index="56" exp="area" ref3D="1" dr="$JYM$1:$JYM$1048576" dn="Z_2CECA098_183A_404B_AD72_5EEAC4BDA970_.wvu.Cols" sId="6"/>
    <undo index="54" exp="area" ref3D="1" dr="$JOQ$1:$JOQ$1048576" dn="Z_2CECA098_183A_404B_AD72_5EEAC4BDA970_.wvu.Cols" sId="6"/>
    <undo index="52" exp="area" ref3D="1" dr="$JEU$1:$JEU$1048576" dn="Z_2CECA098_183A_404B_AD72_5EEAC4BDA970_.wvu.Cols" sId="6"/>
    <undo index="50" exp="area" ref3D="1" dr="$IUY$1:$IUY$1048576" dn="Z_2CECA098_183A_404B_AD72_5EEAC4BDA970_.wvu.Cols" sId="6"/>
    <undo index="48" exp="area" ref3D="1" dr="$ILC$1:$ILC$1048576" dn="Z_2CECA098_183A_404B_AD72_5EEAC4BDA970_.wvu.Cols" sId="6"/>
    <undo index="46" exp="area" ref3D="1" dr="$IBG$1:$IBG$1048576" dn="Z_2CECA098_183A_404B_AD72_5EEAC4BDA970_.wvu.Cols" sId="6"/>
    <undo index="44" exp="area" ref3D="1" dr="$HRK$1:$HRK$1048576" dn="Z_2CECA098_183A_404B_AD72_5EEAC4BDA970_.wvu.Cols" sId="6"/>
    <undo index="42" exp="area" ref3D="1" dr="$HHO$1:$HHO$1048576" dn="Z_2CECA098_183A_404B_AD72_5EEAC4BDA970_.wvu.Cols" sId="6"/>
    <undo index="40" exp="area" ref3D="1" dr="$GXS$1:$GXS$1048576" dn="Z_2CECA098_183A_404B_AD72_5EEAC4BDA970_.wvu.Cols" sId="6"/>
    <undo index="38" exp="area" ref3D="1" dr="$GNW$1:$GNW$1048576" dn="Z_2CECA098_183A_404B_AD72_5EEAC4BDA970_.wvu.Cols" sId="6"/>
    <undo index="36" exp="area" ref3D="1" dr="$GEA$1:$GEA$1048576" dn="Z_2CECA098_183A_404B_AD72_5EEAC4BDA970_.wvu.Cols" sId="6"/>
    <undo index="34" exp="area" ref3D="1" dr="$FUE$1:$FUE$1048576" dn="Z_2CECA098_183A_404B_AD72_5EEAC4BDA970_.wvu.Cols" sId="6"/>
    <undo index="32" exp="area" ref3D="1" dr="$FKI$1:$FKI$1048576" dn="Z_2CECA098_183A_404B_AD72_5EEAC4BDA970_.wvu.Cols" sId="6"/>
    <undo index="30" exp="area" ref3D="1" dr="$FAM$1:$FAM$1048576" dn="Z_2CECA098_183A_404B_AD72_5EEAC4BDA970_.wvu.Cols" sId="6"/>
    <undo index="28" exp="area" ref3D="1" dr="$EQQ$1:$EQQ$1048576" dn="Z_2CECA098_183A_404B_AD72_5EEAC4BDA970_.wvu.Cols" sId="6"/>
    <undo index="26" exp="area" ref3D="1" dr="$EGU$1:$EGU$1048576" dn="Z_2CECA098_183A_404B_AD72_5EEAC4BDA970_.wvu.Cols" sId="6"/>
    <undo index="24" exp="area" ref3D="1" dr="$DWY$1:$DWY$1048576" dn="Z_2CECA098_183A_404B_AD72_5EEAC4BDA970_.wvu.Cols" sId="6"/>
    <undo index="22" exp="area" ref3D="1" dr="$DNC$1:$DNC$1048576" dn="Z_2CECA098_183A_404B_AD72_5EEAC4BDA970_.wvu.Cols" sId="6"/>
    <undo index="20" exp="area" ref3D="1" dr="$DDG$1:$DDG$1048576" dn="Z_2CECA098_183A_404B_AD72_5EEAC4BDA970_.wvu.Cols" sId="6"/>
    <undo index="18" exp="area" ref3D="1" dr="$CTK$1:$CTK$1048576" dn="Z_2CECA098_183A_404B_AD72_5EEAC4BDA970_.wvu.Cols" sId="6"/>
    <undo index="16" exp="area" ref3D="1" dr="$CJO$1:$CJO$1048576" dn="Z_2CECA098_183A_404B_AD72_5EEAC4BDA970_.wvu.Cols" sId="6"/>
    <undo index="14" exp="area" ref3D="1" dr="$BZS$1:$BZS$1048576" dn="Z_2CECA098_183A_404B_AD72_5EEAC4BDA970_.wvu.Cols" sId="6"/>
    <undo index="12" exp="area" ref3D="1" dr="$BPW$1:$BPW$1048576" dn="Z_2CECA098_183A_404B_AD72_5EEAC4BDA970_.wvu.Cols" sId="6"/>
    <undo index="10" exp="area" ref3D="1" dr="$BGA$1:$BGA$1048576" dn="Z_2CECA098_183A_404B_AD72_5EEAC4BDA970_.wvu.Cols" sId="6"/>
    <undo index="8" exp="area" ref3D="1" dr="$AWE$1:$AWE$1048576" dn="Z_2CECA098_183A_404B_AD72_5EEAC4BDA970_.wvu.Cols" sId="6"/>
    <undo index="6" exp="area" ref3D="1" dr="$AMI$1:$AMI$1048576" dn="Z_2CECA098_183A_404B_AD72_5EEAC4BDA970_.wvu.Cols" sId="6"/>
    <undo index="4" exp="area" ref3D="1" dr="$ACM$1:$ACM$1048576" dn="Z_2CECA098_183A_404B_AD72_5EEAC4BDA970_.wvu.Cols" sId="6"/>
    <undo index="2" exp="area" ref3D="1" dr="$SQ$1:$SQ$1048576" dn="Z_2CECA098_183A_404B_AD72_5EEAC4BDA970_.wvu.Cols" sId="6"/>
    <undo index="1" exp="area" ref3D="1" dr="$IU$1:$IU$1048576" dn="Z_2CECA098_183A_404B_AD72_5EEAC4BDA970_.wvu.Cols" sId="6"/>
  </rrc>
  <rcc rId="3716" sId="6" odxf="1" dxf="1">
    <nc r="D111" t="inlineStr">
      <is>
        <t>PAOLA NATHALIA PONCE GUERRERO</t>
      </is>
    </nc>
    <odxf/>
    <ndxf/>
  </rcc>
  <rcc rId="3717" sId="6" odxf="1" dxf="1">
    <nc r="E111">
      <v>59831694</v>
    </nc>
    <odxf>
      <font>
        <name val="Arial"/>
        <scheme val="none"/>
      </font>
    </odxf>
    <ndxf>
      <font>
        <sz val="11"/>
        <color theme="1"/>
        <name val="Calibri"/>
        <scheme val="minor"/>
      </font>
    </ndxf>
  </rcc>
  <rcc rId="3718" sId="6" odxf="1" dxf="1">
    <nc r="F111" t="inlineStr">
      <is>
        <t>GEOGRAFA</t>
      </is>
    </nc>
    <odxf>
      <font>
        <name val="Arial"/>
        <scheme val="none"/>
      </font>
    </odxf>
    <ndxf>
      <font>
        <sz val="11"/>
        <color theme="1"/>
        <name val="Calibri"/>
        <scheme val="minor"/>
      </font>
    </ndxf>
  </rcc>
  <rcc rId="3719" sId="6">
    <nc r="G111" t="inlineStr">
      <is>
        <t>UNIVERSIDAD DE NARIÑO</t>
      </is>
    </nc>
  </rcc>
  <rcc rId="3720" sId="6" numFmtId="22">
    <nc r="H111">
      <v>37310</v>
    </nc>
  </rcc>
  <rcc rId="3721" sId="6">
    <nc r="I111" t="inlineStr">
      <is>
        <t>SI</t>
      </is>
    </nc>
  </rcc>
  <rcc rId="3722" sId="6">
    <nc r="J111" t="inlineStr">
      <is>
        <t>FUNDACION HUMANITARIA</t>
      </is>
    </nc>
  </rcc>
  <rcc rId="3723" sId="6">
    <nc r="L111" t="inlineStr">
      <is>
        <t>COORDINADORA</t>
      </is>
    </nc>
  </rcc>
  <rcc rId="3724" sId="6">
    <nc r="K111" t="inlineStr">
      <is>
        <t>01/02/2013  31/10/2014</t>
      </is>
    </nc>
  </rcc>
  <rcc rId="3725" sId="6">
    <nc r="B111" t="inlineStr">
      <is>
        <t>COORDINADOR</t>
      </is>
    </nc>
  </rcc>
  <rcc rId="3726" sId="6">
    <nc r="N111" t="inlineStr">
      <is>
        <t>SI</t>
      </is>
    </nc>
  </rcc>
  <rcc rId="3727" sId="6">
    <nc r="O111" t="inlineStr">
      <is>
        <t>SI</t>
      </is>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728" sId="6" ref="A113:XFD113"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2CECA098_183A_404B_AD72_5EEAC4BDA970_.wvu.Cols" sId="6"/>
    <undo index="122" exp="area" ref3D="1" dr="$WLK$1:$WLK$1048576" dn="Z_2CECA098_183A_404B_AD72_5EEAC4BDA970_.wvu.Cols" sId="6"/>
    <undo index="120" exp="area" ref3D="1" dr="$WBO$1:$WBO$1048576" dn="Z_2CECA098_183A_404B_AD72_5EEAC4BDA970_.wvu.Cols" sId="6"/>
    <undo index="118" exp="area" ref3D="1" dr="$VRS$1:$VRS$1048576" dn="Z_2CECA098_183A_404B_AD72_5EEAC4BDA970_.wvu.Cols" sId="6"/>
    <undo index="116" exp="area" ref3D="1" dr="$VHW$1:$VHW$1048576" dn="Z_2CECA098_183A_404B_AD72_5EEAC4BDA970_.wvu.Cols" sId="6"/>
    <undo index="114" exp="area" ref3D="1" dr="$UYA$1:$UYA$1048576" dn="Z_2CECA098_183A_404B_AD72_5EEAC4BDA970_.wvu.Cols" sId="6"/>
    <undo index="112" exp="area" ref3D="1" dr="$UOE$1:$UOE$1048576" dn="Z_2CECA098_183A_404B_AD72_5EEAC4BDA970_.wvu.Cols" sId="6"/>
    <undo index="110" exp="area" ref3D="1" dr="$UEI$1:$UEI$1048576" dn="Z_2CECA098_183A_404B_AD72_5EEAC4BDA970_.wvu.Cols" sId="6"/>
    <undo index="108" exp="area" ref3D="1" dr="$TUM$1:$TUM$1048576" dn="Z_2CECA098_183A_404B_AD72_5EEAC4BDA970_.wvu.Cols" sId="6"/>
    <undo index="106" exp="area" ref3D="1" dr="$TKQ$1:$TKQ$1048576" dn="Z_2CECA098_183A_404B_AD72_5EEAC4BDA970_.wvu.Cols" sId="6"/>
    <undo index="104" exp="area" ref3D="1" dr="$TAU$1:$TAU$1048576" dn="Z_2CECA098_183A_404B_AD72_5EEAC4BDA970_.wvu.Cols" sId="6"/>
    <undo index="102" exp="area" ref3D="1" dr="$SQY$1:$SQY$1048576" dn="Z_2CECA098_183A_404B_AD72_5EEAC4BDA970_.wvu.Cols" sId="6"/>
    <undo index="100" exp="area" ref3D="1" dr="$SHC$1:$SHC$1048576" dn="Z_2CECA098_183A_404B_AD72_5EEAC4BDA970_.wvu.Cols" sId="6"/>
    <undo index="98" exp="area" ref3D="1" dr="$RXG$1:$RXG$1048576" dn="Z_2CECA098_183A_404B_AD72_5EEAC4BDA970_.wvu.Cols" sId="6"/>
    <undo index="96" exp="area" ref3D="1" dr="$RNK$1:$RNK$1048576" dn="Z_2CECA098_183A_404B_AD72_5EEAC4BDA970_.wvu.Cols" sId="6"/>
    <undo index="94" exp="area" ref3D="1" dr="$RDO$1:$RDO$1048576" dn="Z_2CECA098_183A_404B_AD72_5EEAC4BDA970_.wvu.Cols" sId="6"/>
    <undo index="92" exp="area" ref3D="1" dr="$QTS$1:$QTS$1048576" dn="Z_2CECA098_183A_404B_AD72_5EEAC4BDA970_.wvu.Cols" sId="6"/>
    <undo index="90" exp="area" ref3D="1" dr="$QJW$1:$QJW$1048576" dn="Z_2CECA098_183A_404B_AD72_5EEAC4BDA970_.wvu.Cols" sId="6"/>
    <undo index="88" exp="area" ref3D="1" dr="$QAA$1:$QAA$1048576" dn="Z_2CECA098_183A_404B_AD72_5EEAC4BDA970_.wvu.Cols" sId="6"/>
    <undo index="86" exp="area" ref3D="1" dr="$PQE$1:$PQE$1048576" dn="Z_2CECA098_183A_404B_AD72_5EEAC4BDA970_.wvu.Cols" sId="6"/>
    <undo index="84" exp="area" ref3D="1" dr="$PGI$1:$PGI$1048576" dn="Z_2CECA098_183A_404B_AD72_5EEAC4BDA970_.wvu.Cols" sId="6"/>
    <undo index="82" exp="area" ref3D="1" dr="$OWM$1:$OWM$1048576" dn="Z_2CECA098_183A_404B_AD72_5EEAC4BDA970_.wvu.Cols" sId="6"/>
    <undo index="80" exp="area" ref3D="1" dr="$OMQ$1:$OMQ$1048576" dn="Z_2CECA098_183A_404B_AD72_5EEAC4BDA970_.wvu.Cols" sId="6"/>
    <undo index="78" exp="area" ref3D="1" dr="$OCU$1:$OCU$1048576" dn="Z_2CECA098_183A_404B_AD72_5EEAC4BDA970_.wvu.Cols" sId="6"/>
    <undo index="76" exp="area" ref3D="1" dr="$NSY$1:$NSY$1048576" dn="Z_2CECA098_183A_404B_AD72_5EEAC4BDA970_.wvu.Cols" sId="6"/>
    <undo index="74" exp="area" ref3D="1" dr="$NJC$1:$NJC$1048576" dn="Z_2CECA098_183A_404B_AD72_5EEAC4BDA970_.wvu.Cols" sId="6"/>
    <undo index="72" exp="area" ref3D="1" dr="$MZG$1:$MZG$1048576" dn="Z_2CECA098_183A_404B_AD72_5EEAC4BDA970_.wvu.Cols" sId="6"/>
    <undo index="70" exp="area" ref3D="1" dr="$MPK$1:$MPK$1048576" dn="Z_2CECA098_183A_404B_AD72_5EEAC4BDA970_.wvu.Cols" sId="6"/>
    <undo index="68" exp="area" ref3D="1" dr="$MFO$1:$MFO$1048576" dn="Z_2CECA098_183A_404B_AD72_5EEAC4BDA970_.wvu.Cols" sId="6"/>
    <undo index="66" exp="area" ref3D="1" dr="$LVS$1:$LVS$1048576" dn="Z_2CECA098_183A_404B_AD72_5EEAC4BDA970_.wvu.Cols" sId="6"/>
    <undo index="64" exp="area" ref3D="1" dr="$LLW$1:$LLW$1048576" dn="Z_2CECA098_183A_404B_AD72_5EEAC4BDA970_.wvu.Cols" sId="6"/>
    <undo index="62" exp="area" ref3D="1" dr="$LCA$1:$LCA$1048576" dn="Z_2CECA098_183A_404B_AD72_5EEAC4BDA970_.wvu.Cols" sId="6"/>
    <undo index="60" exp="area" ref3D="1" dr="$KSE$1:$KSE$1048576" dn="Z_2CECA098_183A_404B_AD72_5EEAC4BDA970_.wvu.Cols" sId="6"/>
    <undo index="58" exp="area" ref3D="1" dr="$KII$1:$KII$1048576" dn="Z_2CECA098_183A_404B_AD72_5EEAC4BDA970_.wvu.Cols" sId="6"/>
    <undo index="56" exp="area" ref3D="1" dr="$JYM$1:$JYM$1048576" dn="Z_2CECA098_183A_404B_AD72_5EEAC4BDA970_.wvu.Cols" sId="6"/>
    <undo index="54" exp="area" ref3D="1" dr="$JOQ$1:$JOQ$1048576" dn="Z_2CECA098_183A_404B_AD72_5EEAC4BDA970_.wvu.Cols" sId="6"/>
    <undo index="52" exp="area" ref3D="1" dr="$JEU$1:$JEU$1048576" dn="Z_2CECA098_183A_404B_AD72_5EEAC4BDA970_.wvu.Cols" sId="6"/>
    <undo index="50" exp="area" ref3D="1" dr="$IUY$1:$IUY$1048576" dn="Z_2CECA098_183A_404B_AD72_5EEAC4BDA970_.wvu.Cols" sId="6"/>
    <undo index="48" exp="area" ref3D="1" dr="$ILC$1:$ILC$1048576" dn="Z_2CECA098_183A_404B_AD72_5EEAC4BDA970_.wvu.Cols" sId="6"/>
    <undo index="46" exp="area" ref3D="1" dr="$IBG$1:$IBG$1048576" dn="Z_2CECA098_183A_404B_AD72_5EEAC4BDA970_.wvu.Cols" sId="6"/>
    <undo index="44" exp="area" ref3D="1" dr="$HRK$1:$HRK$1048576" dn="Z_2CECA098_183A_404B_AD72_5EEAC4BDA970_.wvu.Cols" sId="6"/>
    <undo index="42" exp="area" ref3D="1" dr="$HHO$1:$HHO$1048576" dn="Z_2CECA098_183A_404B_AD72_5EEAC4BDA970_.wvu.Cols" sId="6"/>
    <undo index="40" exp="area" ref3D="1" dr="$GXS$1:$GXS$1048576" dn="Z_2CECA098_183A_404B_AD72_5EEAC4BDA970_.wvu.Cols" sId="6"/>
    <undo index="38" exp="area" ref3D="1" dr="$GNW$1:$GNW$1048576" dn="Z_2CECA098_183A_404B_AD72_5EEAC4BDA970_.wvu.Cols" sId="6"/>
    <undo index="36" exp="area" ref3D="1" dr="$GEA$1:$GEA$1048576" dn="Z_2CECA098_183A_404B_AD72_5EEAC4BDA970_.wvu.Cols" sId="6"/>
    <undo index="34" exp="area" ref3D="1" dr="$FUE$1:$FUE$1048576" dn="Z_2CECA098_183A_404B_AD72_5EEAC4BDA970_.wvu.Cols" sId="6"/>
    <undo index="32" exp="area" ref3D="1" dr="$FKI$1:$FKI$1048576" dn="Z_2CECA098_183A_404B_AD72_5EEAC4BDA970_.wvu.Cols" sId="6"/>
    <undo index="30" exp="area" ref3D="1" dr="$FAM$1:$FAM$1048576" dn="Z_2CECA098_183A_404B_AD72_5EEAC4BDA970_.wvu.Cols" sId="6"/>
    <undo index="28" exp="area" ref3D="1" dr="$EQQ$1:$EQQ$1048576" dn="Z_2CECA098_183A_404B_AD72_5EEAC4BDA970_.wvu.Cols" sId="6"/>
    <undo index="26" exp="area" ref3D="1" dr="$EGU$1:$EGU$1048576" dn="Z_2CECA098_183A_404B_AD72_5EEAC4BDA970_.wvu.Cols" sId="6"/>
    <undo index="24" exp="area" ref3D="1" dr="$DWY$1:$DWY$1048576" dn="Z_2CECA098_183A_404B_AD72_5EEAC4BDA970_.wvu.Cols" sId="6"/>
    <undo index="22" exp="area" ref3D="1" dr="$DNC$1:$DNC$1048576" dn="Z_2CECA098_183A_404B_AD72_5EEAC4BDA970_.wvu.Cols" sId="6"/>
    <undo index="20" exp="area" ref3D="1" dr="$DDG$1:$DDG$1048576" dn="Z_2CECA098_183A_404B_AD72_5EEAC4BDA970_.wvu.Cols" sId="6"/>
    <undo index="18" exp="area" ref3D="1" dr="$CTK$1:$CTK$1048576" dn="Z_2CECA098_183A_404B_AD72_5EEAC4BDA970_.wvu.Cols" sId="6"/>
    <undo index="16" exp="area" ref3D="1" dr="$CJO$1:$CJO$1048576" dn="Z_2CECA098_183A_404B_AD72_5EEAC4BDA970_.wvu.Cols" sId="6"/>
    <undo index="14" exp="area" ref3D="1" dr="$BZS$1:$BZS$1048576" dn="Z_2CECA098_183A_404B_AD72_5EEAC4BDA970_.wvu.Cols" sId="6"/>
    <undo index="12" exp="area" ref3D="1" dr="$BPW$1:$BPW$1048576" dn="Z_2CECA098_183A_404B_AD72_5EEAC4BDA970_.wvu.Cols" sId="6"/>
    <undo index="10" exp="area" ref3D="1" dr="$BGA$1:$BGA$1048576" dn="Z_2CECA098_183A_404B_AD72_5EEAC4BDA970_.wvu.Cols" sId="6"/>
    <undo index="8" exp="area" ref3D="1" dr="$AWE$1:$AWE$1048576" dn="Z_2CECA098_183A_404B_AD72_5EEAC4BDA970_.wvu.Cols" sId="6"/>
    <undo index="6" exp="area" ref3D="1" dr="$AMI$1:$AMI$1048576" dn="Z_2CECA098_183A_404B_AD72_5EEAC4BDA970_.wvu.Cols" sId="6"/>
    <undo index="4" exp="area" ref3D="1" dr="$ACM$1:$ACM$1048576" dn="Z_2CECA098_183A_404B_AD72_5EEAC4BDA970_.wvu.Cols" sId="6"/>
    <undo index="2" exp="area" ref3D="1" dr="$SQ$1:$SQ$1048576" dn="Z_2CECA098_183A_404B_AD72_5EEAC4BDA970_.wvu.Cols" sId="6"/>
    <undo index="1" exp="area" ref3D="1" dr="$IU$1:$IU$1048576" dn="Z_2CECA098_183A_404B_AD72_5EEAC4BDA970_.wvu.Cols" sId="6"/>
  </rrc>
  <rcc rId="3729" sId="6">
    <nc r="D112" t="inlineStr">
      <is>
        <t>KAREN JHOANA PAZ YARPAZ</t>
      </is>
    </nc>
  </rcc>
  <rcc rId="3730" sId="6">
    <nc r="E112">
      <v>37085630</v>
    </nc>
  </rcc>
  <rcc rId="3731" sId="6" odxf="1" dxf="1">
    <nc r="F112" t="inlineStr">
      <is>
        <t>LICENCIADA EN LENGUA CASTELLANA Y LITERATURA</t>
      </is>
    </nc>
    <odxf>
      <font>
        <name val="Arial"/>
        <scheme val="none"/>
      </font>
    </odxf>
    <ndxf>
      <font>
        <sz val="11"/>
        <color theme="1"/>
        <name val="Calibri"/>
        <scheme val="minor"/>
      </font>
    </ndxf>
  </rcc>
  <rcc rId="3732" sId="6">
    <nc r="Q112" t="inlineStr">
      <is>
        <t>SE PRESENTO AL GRUPO 32</t>
      </is>
    </nc>
  </rcc>
  <rcc rId="3733" sId="6">
    <nc r="B112" t="inlineStr">
      <is>
        <t>COORDINADOR</t>
      </is>
    </nc>
  </rcc>
  <rcc rId="3734" sId="6">
    <nc r="G112" t="inlineStr">
      <is>
        <t>UNIVERSIDAD DE NARIÑO</t>
      </is>
    </nc>
  </rcc>
  <rcc rId="3735" sId="6" numFmtId="22">
    <nc r="H112">
      <v>40021</v>
    </nc>
  </rcc>
  <rcc rId="3736" sId="6">
    <nc r="I112" t="inlineStr">
      <is>
        <t>NO</t>
      </is>
    </nc>
  </rcc>
  <rcc rId="3737" sId="6">
    <nc r="J112" t="inlineStr">
      <is>
        <t>FUNDACION PROINCO</t>
      </is>
    </nc>
  </rcc>
  <rcc rId="3738" sId="6">
    <nc r="K112" t="inlineStr">
      <is>
        <t>019/01/2011  31/08/2013</t>
      </is>
    </nc>
  </rcc>
  <rcc rId="3739" sId="6">
    <nc r="L112" t="inlineStr">
      <is>
        <t>COORDINADORA CDI HOGAR DE MARIA</t>
      </is>
    </nc>
  </rcc>
  <rcc rId="3740" sId="6">
    <nc r="N112" t="inlineStr">
      <is>
        <t>SI</t>
      </is>
    </nc>
  </rcc>
  <rcc rId="3741" sId="6">
    <nc r="O112" t="inlineStr">
      <is>
        <t>SI</t>
      </is>
    </nc>
  </rcc>
  <rrc rId="3742" sId="6" ref="A114:XFD114"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2CECA098_183A_404B_AD72_5EEAC4BDA970_.wvu.Cols" sId="6"/>
    <undo index="122" exp="area" ref3D="1" dr="$WLK$1:$WLK$1048576" dn="Z_2CECA098_183A_404B_AD72_5EEAC4BDA970_.wvu.Cols" sId="6"/>
    <undo index="120" exp="area" ref3D="1" dr="$WBO$1:$WBO$1048576" dn="Z_2CECA098_183A_404B_AD72_5EEAC4BDA970_.wvu.Cols" sId="6"/>
    <undo index="118" exp="area" ref3D="1" dr="$VRS$1:$VRS$1048576" dn="Z_2CECA098_183A_404B_AD72_5EEAC4BDA970_.wvu.Cols" sId="6"/>
    <undo index="116" exp="area" ref3D="1" dr="$VHW$1:$VHW$1048576" dn="Z_2CECA098_183A_404B_AD72_5EEAC4BDA970_.wvu.Cols" sId="6"/>
    <undo index="114" exp="area" ref3D="1" dr="$UYA$1:$UYA$1048576" dn="Z_2CECA098_183A_404B_AD72_5EEAC4BDA970_.wvu.Cols" sId="6"/>
    <undo index="112" exp="area" ref3D="1" dr="$UOE$1:$UOE$1048576" dn="Z_2CECA098_183A_404B_AD72_5EEAC4BDA970_.wvu.Cols" sId="6"/>
    <undo index="110" exp="area" ref3D="1" dr="$UEI$1:$UEI$1048576" dn="Z_2CECA098_183A_404B_AD72_5EEAC4BDA970_.wvu.Cols" sId="6"/>
    <undo index="108" exp="area" ref3D="1" dr="$TUM$1:$TUM$1048576" dn="Z_2CECA098_183A_404B_AD72_5EEAC4BDA970_.wvu.Cols" sId="6"/>
    <undo index="106" exp="area" ref3D="1" dr="$TKQ$1:$TKQ$1048576" dn="Z_2CECA098_183A_404B_AD72_5EEAC4BDA970_.wvu.Cols" sId="6"/>
    <undo index="104" exp="area" ref3D="1" dr="$TAU$1:$TAU$1048576" dn="Z_2CECA098_183A_404B_AD72_5EEAC4BDA970_.wvu.Cols" sId="6"/>
    <undo index="102" exp="area" ref3D="1" dr="$SQY$1:$SQY$1048576" dn="Z_2CECA098_183A_404B_AD72_5EEAC4BDA970_.wvu.Cols" sId="6"/>
    <undo index="100" exp="area" ref3D="1" dr="$SHC$1:$SHC$1048576" dn="Z_2CECA098_183A_404B_AD72_5EEAC4BDA970_.wvu.Cols" sId="6"/>
    <undo index="98" exp="area" ref3D="1" dr="$RXG$1:$RXG$1048576" dn="Z_2CECA098_183A_404B_AD72_5EEAC4BDA970_.wvu.Cols" sId="6"/>
    <undo index="96" exp="area" ref3D="1" dr="$RNK$1:$RNK$1048576" dn="Z_2CECA098_183A_404B_AD72_5EEAC4BDA970_.wvu.Cols" sId="6"/>
    <undo index="94" exp="area" ref3D="1" dr="$RDO$1:$RDO$1048576" dn="Z_2CECA098_183A_404B_AD72_5EEAC4BDA970_.wvu.Cols" sId="6"/>
    <undo index="92" exp="area" ref3D="1" dr="$QTS$1:$QTS$1048576" dn="Z_2CECA098_183A_404B_AD72_5EEAC4BDA970_.wvu.Cols" sId="6"/>
    <undo index="90" exp="area" ref3D="1" dr="$QJW$1:$QJW$1048576" dn="Z_2CECA098_183A_404B_AD72_5EEAC4BDA970_.wvu.Cols" sId="6"/>
    <undo index="88" exp="area" ref3D="1" dr="$QAA$1:$QAA$1048576" dn="Z_2CECA098_183A_404B_AD72_5EEAC4BDA970_.wvu.Cols" sId="6"/>
    <undo index="86" exp="area" ref3D="1" dr="$PQE$1:$PQE$1048576" dn="Z_2CECA098_183A_404B_AD72_5EEAC4BDA970_.wvu.Cols" sId="6"/>
    <undo index="84" exp="area" ref3D="1" dr="$PGI$1:$PGI$1048576" dn="Z_2CECA098_183A_404B_AD72_5EEAC4BDA970_.wvu.Cols" sId="6"/>
    <undo index="82" exp="area" ref3D="1" dr="$OWM$1:$OWM$1048576" dn="Z_2CECA098_183A_404B_AD72_5EEAC4BDA970_.wvu.Cols" sId="6"/>
    <undo index="80" exp="area" ref3D="1" dr="$OMQ$1:$OMQ$1048576" dn="Z_2CECA098_183A_404B_AD72_5EEAC4BDA970_.wvu.Cols" sId="6"/>
    <undo index="78" exp="area" ref3D="1" dr="$OCU$1:$OCU$1048576" dn="Z_2CECA098_183A_404B_AD72_5EEAC4BDA970_.wvu.Cols" sId="6"/>
    <undo index="76" exp="area" ref3D="1" dr="$NSY$1:$NSY$1048576" dn="Z_2CECA098_183A_404B_AD72_5EEAC4BDA970_.wvu.Cols" sId="6"/>
    <undo index="74" exp="area" ref3D="1" dr="$NJC$1:$NJC$1048576" dn="Z_2CECA098_183A_404B_AD72_5EEAC4BDA970_.wvu.Cols" sId="6"/>
    <undo index="72" exp="area" ref3D="1" dr="$MZG$1:$MZG$1048576" dn="Z_2CECA098_183A_404B_AD72_5EEAC4BDA970_.wvu.Cols" sId="6"/>
    <undo index="70" exp="area" ref3D="1" dr="$MPK$1:$MPK$1048576" dn="Z_2CECA098_183A_404B_AD72_5EEAC4BDA970_.wvu.Cols" sId="6"/>
    <undo index="68" exp="area" ref3D="1" dr="$MFO$1:$MFO$1048576" dn="Z_2CECA098_183A_404B_AD72_5EEAC4BDA970_.wvu.Cols" sId="6"/>
    <undo index="66" exp="area" ref3D="1" dr="$LVS$1:$LVS$1048576" dn="Z_2CECA098_183A_404B_AD72_5EEAC4BDA970_.wvu.Cols" sId="6"/>
    <undo index="64" exp="area" ref3D="1" dr="$LLW$1:$LLW$1048576" dn="Z_2CECA098_183A_404B_AD72_5EEAC4BDA970_.wvu.Cols" sId="6"/>
    <undo index="62" exp="area" ref3D="1" dr="$LCA$1:$LCA$1048576" dn="Z_2CECA098_183A_404B_AD72_5EEAC4BDA970_.wvu.Cols" sId="6"/>
    <undo index="60" exp="area" ref3D="1" dr="$KSE$1:$KSE$1048576" dn="Z_2CECA098_183A_404B_AD72_5EEAC4BDA970_.wvu.Cols" sId="6"/>
    <undo index="58" exp="area" ref3D="1" dr="$KII$1:$KII$1048576" dn="Z_2CECA098_183A_404B_AD72_5EEAC4BDA970_.wvu.Cols" sId="6"/>
    <undo index="56" exp="area" ref3D="1" dr="$JYM$1:$JYM$1048576" dn="Z_2CECA098_183A_404B_AD72_5EEAC4BDA970_.wvu.Cols" sId="6"/>
    <undo index="54" exp="area" ref3D="1" dr="$JOQ$1:$JOQ$1048576" dn="Z_2CECA098_183A_404B_AD72_5EEAC4BDA970_.wvu.Cols" sId="6"/>
    <undo index="52" exp="area" ref3D="1" dr="$JEU$1:$JEU$1048576" dn="Z_2CECA098_183A_404B_AD72_5EEAC4BDA970_.wvu.Cols" sId="6"/>
    <undo index="50" exp="area" ref3D="1" dr="$IUY$1:$IUY$1048576" dn="Z_2CECA098_183A_404B_AD72_5EEAC4BDA970_.wvu.Cols" sId="6"/>
    <undo index="48" exp="area" ref3D="1" dr="$ILC$1:$ILC$1048576" dn="Z_2CECA098_183A_404B_AD72_5EEAC4BDA970_.wvu.Cols" sId="6"/>
    <undo index="46" exp="area" ref3D="1" dr="$IBG$1:$IBG$1048576" dn="Z_2CECA098_183A_404B_AD72_5EEAC4BDA970_.wvu.Cols" sId="6"/>
    <undo index="44" exp="area" ref3D="1" dr="$HRK$1:$HRK$1048576" dn="Z_2CECA098_183A_404B_AD72_5EEAC4BDA970_.wvu.Cols" sId="6"/>
    <undo index="42" exp="area" ref3D="1" dr="$HHO$1:$HHO$1048576" dn="Z_2CECA098_183A_404B_AD72_5EEAC4BDA970_.wvu.Cols" sId="6"/>
    <undo index="40" exp="area" ref3D="1" dr="$GXS$1:$GXS$1048576" dn="Z_2CECA098_183A_404B_AD72_5EEAC4BDA970_.wvu.Cols" sId="6"/>
    <undo index="38" exp="area" ref3D="1" dr="$GNW$1:$GNW$1048576" dn="Z_2CECA098_183A_404B_AD72_5EEAC4BDA970_.wvu.Cols" sId="6"/>
    <undo index="36" exp="area" ref3D="1" dr="$GEA$1:$GEA$1048576" dn="Z_2CECA098_183A_404B_AD72_5EEAC4BDA970_.wvu.Cols" sId="6"/>
    <undo index="34" exp="area" ref3D="1" dr="$FUE$1:$FUE$1048576" dn="Z_2CECA098_183A_404B_AD72_5EEAC4BDA970_.wvu.Cols" sId="6"/>
    <undo index="32" exp="area" ref3D="1" dr="$FKI$1:$FKI$1048576" dn="Z_2CECA098_183A_404B_AD72_5EEAC4BDA970_.wvu.Cols" sId="6"/>
    <undo index="30" exp="area" ref3D="1" dr="$FAM$1:$FAM$1048576" dn="Z_2CECA098_183A_404B_AD72_5EEAC4BDA970_.wvu.Cols" sId="6"/>
    <undo index="28" exp="area" ref3D="1" dr="$EQQ$1:$EQQ$1048576" dn="Z_2CECA098_183A_404B_AD72_5EEAC4BDA970_.wvu.Cols" sId="6"/>
    <undo index="26" exp="area" ref3D="1" dr="$EGU$1:$EGU$1048576" dn="Z_2CECA098_183A_404B_AD72_5EEAC4BDA970_.wvu.Cols" sId="6"/>
    <undo index="24" exp="area" ref3D="1" dr="$DWY$1:$DWY$1048576" dn="Z_2CECA098_183A_404B_AD72_5EEAC4BDA970_.wvu.Cols" sId="6"/>
    <undo index="22" exp="area" ref3D="1" dr="$DNC$1:$DNC$1048576" dn="Z_2CECA098_183A_404B_AD72_5EEAC4BDA970_.wvu.Cols" sId="6"/>
    <undo index="20" exp="area" ref3D="1" dr="$DDG$1:$DDG$1048576" dn="Z_2CECA098_183A_404B_AD72_5EEAC4BDA970_.wvu.Cols" sId="6"/>
    <undo index="18" exp="area" ref3D="1" dr="$CTK$1:$CTK$1048576" dn="Z_2CECA098_183A_404B_AD72_5EEAC4BDA970_.wvu.Cols" sId="6"/>
    <undo index="16" exp="area" ref3D="1" dr="$CJO$1:$CJO$1048576" dn="Z_2CECA098_183A_404B_AD72_5EEAC4BDA970_.wvu.Cols" sId="6"/>
    <undo index="14" exp="area" ref3D="1" dr="$BZS$1:$BZS$1048576" dn="Z_2CECA098_183A_404B_AD72_5EEAC4BDA970_.wvu.Cols" sId="6"/>
    <undo index="12" exp="area" ref3D="1" dr="$BPW$1:$BPW$1048576" dn="Z_2CECA098_183A_404B_AD72_5EEAC4BDA970_.wvu.Cols" sId="6"/>
    <undo index="10" exp="area" ref3D="1" dr="$BGA$1:$BGA$1048576" dn="Z_2CECA098_183A_404B_AD72_5EEAC4BDA970_.wvu.Cols" sId="6"/>
    <undo index="8" exp="area" ref3D="1" dr="$AWE$1:$AWE$1048576" dn="Z_2CECA098_183A_404B_AD72_5EEAC4BDA970_.wvu.Cols" sId="6"/>
    <undo index="6" exp="area" ref3D="1" dr="$AMI$1:$AMI$1048576" dn="Z_2CECA098_183A_404B_AD72_5EEAC4BDA970_.wvu.Cols" sId="6"/>
    <undo index="4" exp="area" ref3D="1" dr="$ACM$1:$ACM$1048576" dn="Z_2CECA098_183A_404B_AD72_5EEAC4BDA970_.wvu.Cols" sId="6"/>
    <undo index="2" exp="area" ref3D="1" dr="$SQ$1:$SQ$1048576" dn="Z_2CECA098_183A_404B_AD72_5EEAC4BDA970_.wvu.Cols" sId="6"/>
    <undo index="1" exp="area" ref3D="1" dr="$IU$1:$IU$1048576" dn="Z_2CECA098_183A_404B_AD72_5EEAC4BDA970_.wvu.Cols" sId="6"/>
  </rrc>
  <rcc rId="3743" sId="6" odxf="1" dxf="1">
    <nc r="D114" t="inlineStr">
      <is>
        <t>LEYDI RUBIELA PACHECO VILLAREAL</t>
      </is>
    </nc>
    <odxf/>
    <ndxf/>
  </rcc>
  <rcc rId="3744" sId="6" odxf="1" dxf="1">
    <nc r="E114">
      <v>27105417</v>
    </nc>
    <odxf>
      <font>
        <name val="Arial"/>
        <scheme val="none"/>
      </font>
    </odxf>
    <ndxf>
      <font>
        <sz val="11"/>
        <color theme="1"/>
        <name val="Calibri"/>
        <scheme val="minor"/>
      </font>
    </ndxf>
  </rcc>
  <rcc rId="3745" sId="6" odxf="1" dxf="1">
    <nc r="F114" t="inlineStr">
      <is>
        <t>PSICOLOGA</t>
      </is>
    </nc>
    <odxf>
      <font>
        <name val="Arial"/>
        <scheme val="none"/>
      </font>
    </odxf>
    <ndxf>
      <font>
        <sz val="11"/>
        <color theme="1"/>
        <name val="Calibri"/>
        <scheme val="minor"/>
      </font>
    </ndxf>
  </rcc>
  <rcc rId="3746" sId="6">
    <nc r="B114" t="inlineStr">
      <is>
        <t>PROFESIONAL DE APOYO PSICOSOCIAL</t>
      </is>
    </nc>
  </rcc>
  <rcc rId="3747" sId="6">
    <nc r="G114" t="inlineStr">
      <is>
        <t>UNAD</t>
      </is>
    </nc>
  </rcc>
  <rcc rId="3748" sId="6" numFmtId="22">
    <nc r="H114">
      <v>39256</v>
    </nc>
  </rcc>
  <rcc rId="3749" sId="6">
    <nc r="I114" t="inlineStr">
      <is>
        <t>SI</t>
      </is>
    </nc>
  </rcc>
  <rcc rId="3750" sId="6">
    <nc r="J114" t="inlineStr">
      <is>
        <t>CONSORCIO INFRAESTRUCTURAS AEREOPORTUARIAS</t>
      </is>
    </nc>
  </rcc>
  <rcc rId="3751" sId="6">
    <nc r="K114" t="inlineStr">
      <is>
        <t>25/03/2014 ACTUALMENTE</t>
      </is>
    </nc>
  </rcc>
  <rcc rId="3752" sId="6">
    <nc r="L114" t="inlineStr">
      <is>
        <t>RESIDENTE SOCIAL</t>
      </is>
    </nc>
  </rcc>
  <rcc rId="3753" sId="6">
    <nc r="N114" t="inlineStr">
      <is>
        <t>SI</t>
      </is>
    </nc>
  </rcc>
  <rcc rId="3754" sId="6">
    <nc r="O114" t="inlineStr">
      <is>
        <t>SI</t>
      </is>
    </nc>
  </rcc>
  <rcc rId="3755" sId="6" odxf="1" dxf="1">
    <nc r="C105">
      <f>(278+290)/200+569/300</f>
    </nc>
    <odxf/>
    <ndxf/>
  </rcc>
  <rcc rId="3756" sId="6">
    <nc r="C106">
      <f>(278+290)/200+569/300</f>
    </nc>
  </rcc>
  <rcc rId="3757" sId="6">
    <nc r="C107">
      <f>(278+290)/200+569/300</f>
    </nc>
  </rcc>
  <rcc rId="3758" sId="6">
    <nc r="C108">
      <f>(278+290)/200+569/300</f>
    </nc>
  </rcc>
  <rcc rId="3759" sId="6">
    <nc r="C109">
      <f>(278+290)/200+569/300</f>
    </nc>
  </rcc>
  <rcc rId="3760" sId="6">
    <nc r="C110">
      <f>(278+290)/200+569/300</f>
    </nc>
  </rcc>
  <rcc rId="3761" sId="6">
    <nc r="C111">
      <f>(278+290)/200+569/300</f>
    </nc>
  </rcc>
  <rcc rId="3762" sId="6">
    <nc r="C112">
      <f>(278+290)/200+569/300</f>
    </nc>
  </rcc>
  <rcc rId="3763" sId="6">
    <nc r="C114">
      <f>(278+290)/200+569/300*2</f>
    </nc>
  </rcc>
  <rcc rId="3764" sId="6">
    <nc r="C115">
      <f>(278+290)/200+569/300*2</f>
    </nc>
  </rcc>
  <rcc rId="3765" sId="6">
    <nc r="C116">
      <f>(278+290)/200+569/300*2</f>
    </nc>
  </rcc>
  <rcc rId="3766" sId="6" odxf="1" dxf="1">
    <nc r="C117">
      <f>(278+290)/200+569/300*2</f>
    </nc>
    <odxf/>
    <ndxf/>
  </rcc>
  <rcc rId="3767" sId="6" odxf="1" dxf="1">
    <nc r="C118">
      <f>(278+290)/200+569/300*2</f>
    </nc>
    <odxf/>
    <ndxf/>
  </rcc>
  <rcc rId="3768" sId="6" odxf="1" dxf="1">
    <nc r="C119">
      <f>(278+290)/200+569/300*2</f>
    </nc>
    <odxf>
      <font>
        <name val="Arial"/>
        <scheme val="none"/>
      </font>
      <alignment vertical="bottom" wrapText="0" readingOrder="0"/>
    </odxf>
    <ndxf>
      <font>
        <sz val="11"/>
        <color theme="1"/>
        <name val="Calibri"/>
        <scheme val="minor"/>
      </font>
      <alignment vertical="top" wrapText="1" readingOrder="0"/>
    </ndxf>
  </rcc>
  <rcc rId="3769" sId="6" odxf="1" dxf="1">
    <nc r="C120">
      <f>(278+290)/200+569/300*2</f>
    </nc>
    <odxf/>
    <ndxf/>
  </rcc>
  <rcc rId="3770" sId="6" odxf="1" dxf="1">
    <nc r="B120" t="inlineStr">
      <is>
        <t>PROFESIONAL DE APOYO PSICOSOCIAL</t>
      </is>
    </nc>
    <odxf/>
    <ndxf/>
  </rcc>
  <rrc rId="3771" sId="6" ref="A121:XFD121" action="delete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2CECA098_183A_404B_AD72_5EEAC4BDA970_.wvu.Cols" sId="6"/>
    <undo index="122" exp="area" ref3D="1" dr="$WLK$1:$WLK$1048576" dn="Z_2CECA098_183A_404B_AD72_5EEAC4BDA970_.wvu.Cols" sId="6"/>
    <undo index="120" exp="area" ref3D="1" dr="$WBO$1:$WBO$1048576" dn="Z_2CECA098_183A_404B_AD72_5EEAC4BDA970_.wvu.Cols" sId="6"/>
    <undo index="118" exp="area" ref3D="1" dr="$VRS$1:$VRS$1048576" dn="Z_2CECA098_183A_404B_AD72_5EEAC4BDA970_.wvu.Cols" sId="6"/>
    <undo index="116" exp="area" ref3D="1" dr="$VHW$1:$VHW$1048576" dn="Z_2CECA098_183A_404B_AD72_5EEAC4BDA970_.wvu.Cols" sId="6"/>
    <undo index="114" exp="area" ref3D="1" dr="$UYA$1:$UYA$1048576" dn="Z_2CECA098_183A_404B_AD72_5EEAC4BDA970_.wvu.Cols" sId="6"/>
    <undo index="112" exp="area" ref3D="1" dr="$UOE$1:$UOE$1048576" dn="Z_2CECA098_183A_404B_AD72_5EEAC4BDA970_.wvu.Cols" sId="6"/>
    <undo index="110" exp="area" ref3D="1" dr="$UEI$1:$UEI$1048576" dn="Z_2CECA098_183A_404B_AD72_5EEAC4BDA970_.wvu.Cols" sId="6"/>
    <undo index="108" exp="area" ref3D="1" dr="$TUM$1:$TUM$1048576" dn="Z_2CECA098_183A_404B_AD72_5EEAC4BDA970_.wvu.Cols" sId="6"/>
    <undo index="106" exp="area" ref3D="1" dr="$TKQ$1:$TKQ$1048576" dn="Z_2CECA098_183A_404B_AD72_5EEAC4BDA970_.wvu.Cols" sId="6"/>
    <undo index="104" exp="area" ref3D="1" dr="$TAU$1:$TAU$1048576" dn="Z_2CECA098_183A_404B_AD72_5EEAC4BDA970_.wvu.Cols" sId="6"/>
    <undo index="102" exp="area" ref3D="1" dr="$SQY$1:$SQY$1048576" dn="Z_2CECA098_183A_404B_AD72_5EEAC4BDA970_.wvu.Cols" sId="6"/>
    <undo index="100" exp="area" ref3D="1" dr="$SHC$1:$SHC$1048576" dn="Z_2CECA098_183A_404B_AD72_5EEAC4BDA970_.wvu.Cols" sId="6"/>
    <undo index="98" exp="area" ref3D="1" dr="$RXG$1:$RXG$1048576" dn="Z_2CECA098_183A_404B_AD72_5EEAC4BDA970_.wvu.Cols" sId="6"/>
    <undo index="96" exp="area" ref3D="1" dr="$RNK$1:$RNK$1048576" dn="Z_2CECA098_183A_404B_AD72_5EEAC4BDA970_.wvu.Cols" sId="6"/>
    <undo index="94" exp="area" ref3D="1" dr="$RDO$1:$RDO$1048576" dn="Z_2CECA098_183A_404B_AD72_5EEAC4BDA970_.wvu.Cols" sId="6"/>
    <undo index="92" exp="area" ref3D="1" dr="$QTS$1:$QTS$1048576" dn="Z_2CECA098_183A_404B_AD72_5EEAC4BDA970_.wvu.Cols" sId="6"/>
    <undo index="90" exp="area" ref3D="1" dr="$QJW$1:$QJW$1048576" dn="Z_2CECA098_183A_404B_AD72_5EEAC4BDA970_.wvu.Cols" sId="6"/>
    <undo index="88" exp="area" ref3D="1" dr="$QAA$1:$QAA$1048576" dn="Z_2CECA098_183A_404B_AD72_5EEAC4BDA970_.wvu.Cols" sId="6"/>
    <undo index="86" exp="area" ref3D="1" dr="$PQE$1:$PQE$1048576" dn="Z_2CECA098_183A_404B_AD72_5EEAC4BDA970_.wvu.Cols" sId="6"/>
    <undo index="84" exp="area" ref3D="1" dr="$PGI$1:$PGI$1048576" dn="Z_2CECA098_183A_404B_AD72_5EEAC4BDA970_.wvu.Cols" sId="6"/>
    <undo index="82" exp="area" ref3D="1" dr="$OWM$1:$OWM$1048576" dn="Z_2CECA098_183A_404B_AD72_5EEAC4BDA970_.wvu.Cols" sId="6"/>
    <undo index="80" exp="area" ref3D="1" dr="$OMQ$1:$OMQ$1048576" dn="Z_2CECA098_183A_404B_AD72_5EEAC4BDA970_.wvu.Cols" sId="6"/>
    <undo index="78" exp="area" ref3D="1" dr="$OCU$1:$OCU$1048576" dn="Z_2CECA098_183A_404B_AD72_5EEAC4BDA970_.wvu.Cols" sId="6"/>
    <undo index="76" exp="area" ref3D="1" dr="$NSY$1:$NSY$1048576" dn="Z_2CECA098_183A_404B_AD72_5EEAC4BDA970_.wvu.Cols" sId="6"/>
    <undo index="74" exp="area" ref3D="1" dr="$NJC$1:$NJC$1048576" dn="Z_2CECA098_183A_404B_AD72_5EEAC4BDA970_.wvu.Cols" sId="6"/>
    <undo index="72" exp="area" ref3D="1" dr="$MZG$1:$MZG$1048576" dn="Z_2CECA098_183A_404B_AD72_5EEAC4BDA970_.wvu.Cols" sId="6"/>
    <undo index="70" exp="area" ref3D="1" dr="$MPK$1:$MPK$1048576" dn="Z_2CECA098_183A_404B_AD72_5EEAC4BDA970_.wvu.Cols" sId="6"/>
    <undo index="68" exp="area" ref3D="1" dr="$MFO$1:$MFO$1048576" dn="Z_2CECA098_183A_404B_AD72_5EEAC4BDA970_.wvu.Cols" sId="6"/>
    <undo index="66" exp="area" ref3D="1" dr="$LVS$1:$LVS$1048576" dn="Z_2CECA098_183A_404B_AD72_5EEAC4BDA970_.wvu.Cols" sId="6"/>
    <undo index="64" exp="area" ref3D="1" dr="$LLW$1:$LLW$1048576" dn="Z_2CECA098_183A_404B_AD72_5EEAC4BDA970_.wvu.Cols" sId="6"/>
    <undo index="62" exp="area" ref3D="1" dr="$LCA$1:$LCA$1048576" dn="Z_2CECA098_183A_404B_AD72_5EEAC4BDA970_.wvu.Cols" sId="6"/>
    <undo index="60" exp="area" ref3D="1" dr="$KSE$1:$KSE$1048576" dn="Z_2CECA098_183A_404B_AD72_5EEAC4BDA970_.wvu.Cols" sId="6"/>
    <undo index="58" exp="area" ref3D="1" dr="$KII$1:$KII$1048576" dn="Z_2CECA098_183A_404B_AD72_5EEAC4BDA970_.wvu.Cols" sId="6"/>
    <undo index="56" exp="area" ref3D="1" dr="$JYM$1:$JYM$1048576" dn="Z_2CECA098_183A_404B_AD72_5EEAC4BDA970_.wvu.Cols" sId="6"/>
    <undo index="54" exp="area" ref3D="1" dr="$JOQ$1:$JOQ$1048576" dn="Z_2CECA098_183A_404B_AD72_5EEAC4BDA970_.wvu.Cols" sId="6"/>
    <undo index="52" exp="area" ref3D="1" dr="$JEU$1:$JEU$1048576" dn="Z_2CECA098_183A_404B_AD72_5EEAC4BDA970_.wvu.Cols" sId="6"/>
    <undo index="50" exp="area" ref3D="1" dr="$IUY$1:$IUY$1048576" dn="Z_2CECA098_183A_404B_AD72_5EEAC4BDA970_.wvu.Cols" sId="6"/>
    <undo index="48" exp="area" ref3D="1" dr="$ILC$1:$ILC$1048576" dn="Z_2CECA098_183A_404B_AD72_5EEAC4BDA970_.wvu.Cols" sId="6"/>
    <undo index="46" exp="area" ref3D="1" dr="$IBG$1:$IBG$1048576" dn="Z_2CECA098_183A_404B_AD72_5EEAC4BDA970_.wvu.Cols" sId="6"/>
    <undo index="44" exp="area" ref3D="1" dr="$HRK$1:$HRK$1048576" dn="Z_2CECA098_183A_404B_AD72_5EEAC4BDA970_.wvu.Cols" sId="6"/>
    <undo index="42" exp="area" ref3D="1" dr="$HHO$1:$HHO$1048576" dn="Z_2CECA098_183A_404B_AD72_5EEAC4BDA970_.wvu.Cols" sId="6"/>
    <undo index="40" exp="area" ref3D="1" dr="$GXS$1:$GXS$1048576" dn="Z_2CECA098_183A_404B_AD72_5EEAC4BDA970_.wvu.Cols" sId="6"/>
    <undo index="38" exp="area" ref3D="1" dr="$GNW$1:$GNW$1048576" dn="Z_2CECA098_183A_404B_AD72_5EEAC4BDA970_.wvu.Cols" sId="6"/>
    <undo index="36" exp="area" ref3D="1" dr="$GEA$1:$GEA$1048576" dn="Z_2CECA098_183A_404B_AD72_5EEAC4BDA970_.wvu.Cols" sId="6"/>
    <undo index="34" exp="area" ref3D="1" dr="$FUE$1:$FUE$1048576" dn="Z_2CECA098_183A_404B_AD72_5EEAC4BDA970_.wvu.Cols" sId="6"/>
    <undo index="32" exp="area" ref3D="1" dr="$FKI$1:$FKI$1048576" dn="Z_2CECA098_183A_404B_AD72_5EEAC4BDA970_.wvu.Cols" sId="6"/>
    <undo index="30" exp="area" ref3D="1" dr="$FAM$1:$FAM$1048576" dn="Z_2CECA098_183A_404B_AD72_5EEAC4BDA970_.wvu.Cols" sId="6"/>
    <undo index="28" exp="area" ref3D="1" dr="$EQQ$1:$EQQ$1048576" dn="Z_2CECA098_183A_404B_AD72_5EEAC4BDA970_.wvu.Cols" sId="6"/>
    <undo index="26" exp="area" ref3D="1" dr="$EGU$1:$EGU$1048576" dn="Z_2CECA098_183A_404B_AD72_5EEAC4BDA970_.wvu.Cols" sId="6"/>
    <undo index="24" exp="area" ref3D="1" dr="$DWY$1:$DWY$1048576" dn="Z_2CECA098_183A_404B_AD72_5EEAC4BDA970_.wvu.Cols" sId="6"/>
    <undo index="22" exp="area" ref3D="1" dr="$DNC$1:$DNC$1048576" dn="Z_2CECA098_183A_404B_AD72_5EEAC4BDA970_.wvu.Cols" sId="6"/>
    <undo index="20" exp="area" ref3D="1" dr="$DDG$1:$DDG$1048576" dn="Z_2CECA098_183A_404B_AD72_5EEAC4BDA970_.wvu.Cols" sId="6"/>
    <undo index="18" exp="area" ref3D="1" dr="$CTK$1:$CTK$1048576" dn="Z_2CECA098_183A_404B_AD72_5EEAC4BDA970_.wvu.Cols" sId="6"/>
    <undo index="16" exp="area" ref3D="1" dr="$CJO$1:$CJO$1048576" dn="Z_2CECA098_183A_404B_AD72_5EEAC4BDA970_.wvu.Cols" sId="6"/>
    <undo index="14" exp="area" ref3D="1" dr="$BZS$1:$BZS$1048576" dn="Z_2CECA098_183A_404B_AD72_5EEAC4BDA970_.wvu.Cols" sId="6"/>
    <undo index="12" exp="area" ref3D="1" dr="$BPW$1:$BPW$1048576" dn="Z_2CECA098_183A_404B_AD72_5EEAC4BDA970_.wvu.Cols" sId="6"/>
    <undo index="10" exp="area" ref3D="1" dr="$BGA$1:$BGA$1048576" dn="Z_2CECA098_183A_404B_AD72_5EEAC4BDA970_.wvu.Cols" sId="6"/>
    <undo index="8" exp="area" ref3D="1" dr="$AWE$1:$AWE$1048576" dn="Z_2CECA098_183A_404B_AD72_5EEAC4BDA970_.wvu.Cols" sId="6"/>
    <undo index="6" exp="area" ref3D="1" dr="$AMI$1:$AMI$1048576" dn="Z_2CECA098_183A_404B_AD72_5EEAC4BDA970_.wvu.Cols" sId="6"/>
    <undo index="4" exp="area" ref3D="1" dr="$ACM$1:$ACM$1048576" dn="Z_2CECA098_183A_404B_AD72_5EEAC4BDA970_.wvu.Cols" sId="6"/>
    <undo index="2" exp="area" ref3D="1" dr="$SQ$1:$SQ$1048576" dn="Z_2CECA098_183A_404B_AD72_5EEAC4BDA970_.wvu.Cols" sId="6"/>
    <undo index="1" exp="area" ref3D="1" dr="$IU$1:$IU$1048576" dn="Z_2CECA098_183A_404B_AD72_5EEAC4BDA970_.wvu.Cols" sId="6"/>
    <rfmt sheetId="6" xfDxf="1" sqref="A121:XFD121" start="0" length="0">
      <dxf>
        <alignment vertical="center" readingOrder="0"/>
      </dxf>
    </rfmt>
    <rcc rId="0" sId="6" dxf="1">
      <nc r="B121" t="inlineStr">
        <is>
          <t>PROFESIONAL DE APOYO PSICOSOCIAL</t>
        </is>
      </nc>
      <ndxf>
        <alignment vertical="top" wrapText="1" readingOrder="0"/>
        <border outline="0">
          <left style="thin">
            <color indexed="64"/>
          </left>
          <right style="thin">
            <color indexed="64"/>
          </right>
          <top style="thin">
            <color indexed="64"/>
          </top>
          <bottom style="thin">
            <color indexed="64"/>
          </bottom>
        </border>
      </ndxf>
    </rcc>
    <rfmt sheetId="6" sqref="C121" start="0" length="0">
      <dxf>
        <alignment vertical="top" wrapText="1" readingOrder="0"/>
        <border outline="0">
          <left style="thin">
            <color indexed="64"/>
          </left>
          <right style="thin">
            <color indexed="64"/>
          </right>
          <top style="thin">
            <color indexed="64"/>
          </top>
          <bottom style="thin">
            <color indexed="64"/>
          </bottom>
        </border>
      </dxf>
    </rfmt>
    <rfmt sheetId="6" sqref="D121" start="0" length="0">
      <dxf>
        <alignment vertical="top" readingOrder="0"/>
        <border outline="0">
          <left style="thin">
            <color indexed="64"/>
          </left>
          <right style="thin">
            <color indexed="64"/>
          </right>
          <top style="thin">
            <color indexed="64"/>
          </top>
          <bottom style="thin">
            <color indexed="64"/>
          </bottom>
        </border>
      </dxf>
    </rfmt>
    <rfmt sheetId="6" sqref="E121" start="0" length="0">
      <dxf>
        <alignment vertical="top" readingOrder="0"/>
        <border outline="0">
          <left style="thin">
            <color indexed="64"/>
          </left>
          <right style="thin">
            <color indexed="64"/>
          </right>
          <top style="thin">
            <color indexed="64"/>
          </top>
          <bottom style="thin">
            <color indexed="64"/>
          </bottom>
        </border>
      </dxf>
    </rfmt>
    <rfmt sheetId="6" sqref="F121" start="0" length="0">
      <dxf>
        <alignment vertical="top" readingOrder="0"/>
        <border outline="0">
          <left style="thin">
            <color indexed="64"/>
          </left>
          <right style="thin">
            <color indexed="64"/>
          </right>
          <top style="thin">
            <color indexed="64"/>
          </top>
          <bottom style="thin">
            <color indexed="64"/>
          </bottom>
        </border>
      </dxf>
    </rfmt>
    <rfmt sheetId="6" sqref="G121" start="0" length="0">
      <dxf>
        <alignment vertical="top" readingOrder="0"/>
        <border outline="0">
          <left style="thin">
            <color indexed="64"/>
          </left>
          <right style="thin">
            <color indexed="64"/>
          </right>
          <top style="thin">
            <color indexed="64"/>
          </top>
          <bottom style="thin">
            <color indexed="64"/>
          </bottom>
        </border>
      </dxf>
    </rfmt>
    <rfmt sheetId="6" sqref="H121" start="0" length="0">
      <dxf>
        <alignment vertical="top" readingOrder="0"/>
        <border outline="0">
          <left style="thin">
            <color indexed="64"/>
          </left>
          <right style="thin">
            <color indexed="64"/>
          </right>
          <top style="thin">
            <color indexed="64"/>
          </top>
          <bottom style="thin">
            <color indexed="64"/>
          </bottom>
        </border>
      </dxf>
    </rfmt>
    <rfmt sheetId="6" sqref="I121" start="0" length="0">
      <dxf>
        <alignment vertical="bottom" readingOrder="0"/>
        <border outline="0">
          <left style="thin">
            <color indexed="64"/>
          </left>
          <right style="thin">
            <color indexed="64"/>
          </right>
          <top style="thin">
            <color indexed="64"/>
          </top>
          <bottom style="thin">
            <color indexed="64"/>
          </bottom>
        </border>
      </dxf>
    </rfmt>
    <rfmt sheetId="6" sqref="J121" start="0" length="0">
      <dxf>
        <alignment vertical="bottom" readingOrder="0"/>
        <border outline="0">
          <left style="thin">
            <color indexed="64"/>
          </left>
          <right style="thin">
            <color indexed="64"/>
          </right>
          <top style="thin">
            <color indexed="64"/>
          </top>
          <bottom style="thin">
            <color indexed="64"/>
          </bottom>
        </border>
      </dxf>
    </rfmt>
    <rfmt sheetId="6" sqref="K121" start="0" length="0">
      <dxf>
        <alignment vertical="top" readingOrder="0"/>
        <border outline="0">
          <left style="thin">
            <color indexed="64"/>
          </left>
          <right style="thin">
            <color indexed="64"/>
          </right>
          <top style="thin">
            <color indexed="64"/>
          </top>
          <bottom style="thin">
            <color indexed="64"/>
          </bottom>
        </border>
      </dxf>
    </rfmt>
    <rfmt sheetId="6" sqref="L121" start="0" length="0">
      <dxf>
        <alignment vertical="top" readingOrder="0"/>
        <border outline="0">
          <left style="thin">
            <color indexed="64"/>
          </left>
          <right style="thin">
            <color indexed="64"/>
          </right>
          <top style="thin">
            <color indexed="64"/>
          </top>
          <bottom style="thin">
            <color indexed="64"/>
          </bottom>
        </border>
      </dxf>
    </rfmt>
    <rfmt sheetId="6" sqref="M121" start="0" length="0">
      <dxf>
        <border outline="0">
          <left style="thin">
            <color indexed="64"/>
          </left>
          <right style="thin">
            <color indexed="64"/>
          </right>
          <top style="thin">
            <color indexed="64"/>
          </top>
          <bottom style="thin">
            <color indexed="64"/>
          </bottom>
        </border>
      </dxf>
    </rfmt>
    <rfmt sheetId="6" sqref="N121" start="0" length="0">
      <dxf>
        <border outline="0">
          <left style="thin">
            <color indexed="64"/>
          </left>
          <right style="thin">
            <color indexed="64"/>
          </right>
          <top style="thin">
            <color indexed="64"/>
          </top>
          <bottom style="thin">
            <color indexed="64"/>
          </bottom>
        </border>
      </dxf>
    </rfmt>
    <rfmt sheetId="6" sqref="O121" start="0" length="0">
      <dxf>
        <border outline="0">
          <left style="thin">
            <color indexed="64"/>
          </left>
          <right style="thin">
            <color indexed="64"/>
          </right>
          <top style="thin">
            <color indexed="64"/>
          </top>
          <bottom style="thin">
            <color indexed="64"/>
          </bottom>
        </border>
      </dxf>
    </rfmt>
    <rfmt sheetId="6" sqref="P121" start="0" length="0">
      <dxf>
        <alignment horizontal="center" readingOrder="0"/>
        <border outline="0">
          <left style="thin">
            <color indexed="64"/>
          </left>
          <right style="thin">
            <color indexed="64"/>
          </right>
          <top style="thin">
            <color indexed="64"/>
          </top>
          <bottom style="thin">
            <color indexed="64"/>
          </bottom>
        </border>
      </dxf>
    </rfmt>
    <rfmt sheetId="6" sqref="Q121" start="0" length="0">
      <dxf>
        <alignment horizontal="center" readingOrder="0"/>
        <border outline="0">
          <left style="thin">
            <color indexed="64"/>
          </left>
          <right style="thin">
            <color indexed="64"/>
          </right>
          <top style="thin">
            <color indexed="64"/>
          </top>
          <bottom style="thin">
            <color indexed="64"/>
          </bottom>
        </border>
      </dxf>
    </rfmt>
  </rr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snm rId="3772" sheetId="8" oldName="[1. Formatos evaluacion Primera Infancia.xlsx]TECNICA (28)" newName="[1. Formatos evaluacion Primera Infancia.xlsx]TECNICA (38)"/>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773" sId="7" ref="A91:XFD91"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rc rId="3774" sId="7" ref="A91:XFD91"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rc rId="3775" sId="7" ref="A91:XFD91"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rc rId="3776" sId="7" ref="A92:XFD92"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rc rId="3777" sId="7" ref="A93:XFD93"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rc rId="3778" sId="7" ref="A96:XFD96"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779" sId="7" odxf="1" dxf="1">
    <nc r="D91" t="inlineStr">
      <is>
        <t>RICHAR ALEXANDER ARTEAGA CEBALLOS</t>
      </is>
    </nc>
    <odxf>
      <font>
        <sz val="11"/>
        <color theme="1"/>
        <name val="Calibri"/>
        <scheme val="minor"/>
      </font>
    </odxf>
    <ndxf>
      <font>
        <sz val="11"/>
        <color theme="1"/>
        <name val="Arial"/>
        <scheme val="none"/>
      </font>
    </ndxf>
  </rcc>
  <rcc rId="3780" sId="7" odxf="1" dxf="1">
    <nc r="E91">
      <v>87100969</v>
    </nc>
    <odxf>
      <font>
        <sz val="11"/>
        <color theme="1"/>
        <name val="Calibri"/>
        <scheme val="minor"/>
      </font>
    </odxf>
    <ndxf>
      <font>
        <sz val="11"/>
        <color theme="1"/>
        <name val="Arial"/>
        <scheme val="none"/>
      </font>
    </ndxf>
  </rcc>
  <rcc rId="3781" sId="7" odxf="1" dxf="1">
    <nc r="F91" t="inlineStr">
      <is>
        <t>LICENCIADO EN LENGUA CASTELLANA Y LITERATURA</t>
      </is>
    </nc>
    <odxf>
      <font>
        <sz val="11"/>
        <color theme="1"/>
        <name val="Calibri"/>
        <scheme val="minor"/>
      </font>
    </odxf>
    <ndxf>
      <font>
        <sz val="11"/>
        <color theme="1"/>
        <name val="Arial"/>
        <scheme val="none"/>
      </font>
    </ndxf>
  </rcc>
  <rcc rId="3782" sId="7">
    <nc r="G91" t="inlineStr">
      <is>
        <t>UNIVERSIDAD DE NARIÑO</t>
      </is>
    </nc>
  </rcc>
  <rcc rId="3783" sId="7" odxf="1" dxf="1" numFmtId="19">
    <nc r="H91">
      <v>40935</v>
    </nc>
    <odxf>
      <numFmt numFmtId="0" formatCode="General"/>
    </odxf>
    <ndxf>
      <numFmt numFmtId="19" formatCode="dd/mm/yyyy"/>
    </ndxf>
  </rcc>
  <rcc rId="3784" sId="7">
    <nc r="J91" t="inlineStr">
      <is>
        <t>COLEGIO PROFESIONAL BRITANICO</t>
      </is>
    </nc>
  </rcc>
  <rcc rId="3785" sId="7">
    <nc r="K91" t="inlineStr">
      <is>
        <t>27/03/2012  3/04/2012</t>
      </is>
    </nc>
  </rcc>
  <rcc rId="3786" sId="7">
    <nc r="K92" t="inlineStr">
      <is>
        <t>15/04/2013  20/12/2013</t>
      </is>
    </nc>
  </rcc>
  <rcc rId="3787" sId="7">
    <nc r="L91" t="inlineStr">
      <is>
        <t>COORDINADOR ZONAL</t>
      </is>
    </nc>
  </rcc>
  <rcc rId="3788" sId="7">
    <nc r="M91" t="inlineStr">
      <is>
        <t>SI</t>
      </is>
    </nc>
  </rcc>
  <rcc rId="3789" sId="7">
    <nc r="M92" t="inlineStr">
      <is>
        <t>SI</t>
      </is>
    </nc>
  </rcc>
  <rcc rId="3790" sId="7">
    <nc r="N92" t="inlineStr">
      <is>
        <t>NO</t>
      </is>
    </nc>
  </rcc>
  <rcc rId="3791" sId="7">
    <nc r="N91" t="inlineStr">
      <is>
        <t>NO</t>
      </is>
    </nc>
  </rcc>
  <rfmt sheetId="7" sqref="D92" start="0" length="0">
    <dxf>
      <font>
        <sz val="11"/>
        <color theme="1"/>
        <name val="Arial"/>
        <scheme val="none"/>
      </font>
    </dxf>
  </rfmt>
  <rfmt sheetId="7" sqref="E92" start="0" length="0">
    <dxf>
      <font>
        <sz val="11"/>
        <color theme="1"/>
        <name val="Arial"/>
        <scheme val="none"/>
      </font>
    </dxf>
  </rfmt>
  <rfmt sheetId="7" sqref="F92" start="0" length="0">
    <dxf>
      <font>
        <sz val="11"/>
        <color theme="1"/>
        <name val="Arial"/>
        <scheme val="none"/>
      </font>
    </dxf>
  </rfmt>
  <rfmt sheetId="7" sqref="H92" start="0" length="0">
    <dxf>
      <numFmt numFmtId="19" formatCode="dd/mm/yyyy"/>
    </dxf>
  </rfmt>
  <rcc rId="3792" sId="7">
    <nc r="D92" t="inlineStr">
      <is>
        <t>RICHAR ALEXANDER ARTEAGA CEBALLOS</t>
      </is>
    </nc>
  </rcc>
  <rcc rId="3793" sId="7">
    <nc r="E92">
      <v>87100969</v>
    </nc>
  </rcc>
  <rcc rId="3794" sId="7">
    <nc r="F92" t="inlineStr">
      <is>
        <t>LICENCIADO EN LENGUA CASTELLANA Y LITERATURA</t>
      </is>
    </nc>
  </rcc>
  <rcc rId="3795" sId="7">
    <nc r="G92" t="inlineStr">
      <is>
        <t>UNIVERSIDAD DE NARIÑO</t>
      </is>
    </nc>
  </rcc>
  <rcc rId="3796" sId="7" numFmtId="19">
    <nc r="H92">
      <v>40935</v>
    </nc>
  </rcc>
  <rcc rId="3797" sId="7">
    <nc r="J92" t="inlineStr">
      <is>
        <t>COLEGIO PROFESIONAL BRITANICO</t>
      </is>
    </nc>
  </rcc>
  <rcc rId="3798" sId="7" odxf="1" dxf="1">
    <nc r="D93" t="inlineStr">
      <is>
        <t>RICHAR ALEXANDER ARTEAGA CEBALLOS</t>
      </is>
    </nc>
    <odxf>
      <font>
        <sz val="11"/>
        <color theme="1"/>
        <name val="Calibri"/>
        <scheme val="minor"/>
      </font>
    </odxf>
    <ndxf>
      <font>
        <sz val="11"/>
        <color theme="1"/>
        <name val="Arial"/>
        <scheme val="none"/>
      </font>
    </ndxf>
  </rcc>
  <rcc rId="3799" sId="7" odxf="1" dxf="1">
    <nc r="E93">
      <v>87100969</v>
    </nc>
    <odxf>
      <font>
        <sz val="11"/>
        <color theme="1"/>
        <name val="Calibri"/>
        <scheme val="minor"/>
      </font>
    </odxf>
    <ndxf>
      <font>
        <sz val="11"/>
        <color theme="1"/>
        <name val="Arial"/>
        <scheme val="none"/>
      </font>
    </ndxf>
  </rcc>
  <rcc rId="3800" sId="7" odxf="1" dxf="1">
    <nc r="F93" t="inlineStr">
      <is>
        <t>LICENCIADO EN LENGUA CASTELLANA Y LITERATURA</t>
      </is>
    </nc>
    <odxf>
      <font>
        <sz val="11"/>
        <color theme="1"/>
        <name val="Calibri"/>
        <scheme val="minor"/>
      </font>
    </odxf>
    <ndxf>
      <font>
        <sz val="11"/>
        <color theme="1"/>
        <name val="Arial"/>
        <scheme val="none"/>
      </font>
    </ndxf>
  </rcc>
  <rcc rId="3801" sId="7">
    <nc r="G93" t="inlineStr">
      <is>
        <t>UNIVERSIDAD DE NARIÑO</t>
      </is>
    </nc>
  </rcc>
  <rcc rId="3802" sId="7" odxf="1" dxf="1" numFmtId="19">
    <nc r="H93">
      <v>40935</v>
    </nc>
    <odxf>
      <numFmt numFmtId="0" formatCode="General"/>
    </odxf>
    <ndxf>
      <numFmt numFmtId="19" formatCode="dd/mm/yyyy"/>
    </ndxf>
  </rcc>
  <rcc rId="3803" sId="7">
    <nc r="J93" t="inlineStr">
      <is>
        <t>ASOCIACION ACCION FUTURO</t>
      </is>
    </nc>
  </rcc>
  <rcc rId="3804" sId="7">
    <nc r="K93" t="inlineStr">
      <is>
        <t>01/2013  01/2014</t>
      </is>
    </nc>
  </rcc>
  <rcc rId="3805" sId="7">
    <nc r="L93" t="inlineStr">
      <is>
        <t>COORDINADOR DE PROYECTOS SOCIALES</t>
      </is>
    </nc>
  </rcc>
  <rcc rId="3806" sId="7">
    <nc r="L92" t="inlineStr">
      <is>
        <t>COORDINADOR ZONAL</t>
      </is>
    </nc>
  </rcc>
  <rcc rId="3807" sId="7">
    <nc r="N93" t="inlineStr">
      <is>
        <t>SI</t>
      </is>
    </nc>
  </rcc>
  <rcc rId="3808" sId="7">
    <nc r="I91" t="inlineStr">
      <is>
        <t>NO</t>
      </is>
    </nc>
  </rcc>
  <rcc rId="3809" sId="7">
    <nc r="I92" t="inlineStr">
      <is>
        <t>NO</t>
      </is>
    </nc>
  </rcc>
  <rcc rId="3810" sId="7">
    <nc r="I93" t="inlineStr">
      <is>
        <t>NO</t>
      </is>
    </nc>
  </rcc>
  <rrc rId="3811" sId="7" ref="A96:XFD96"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812" sId="7" odxf="1" dxf="1">
    <nc r="D98" t="inlineStr">
      <is>
        <t>JANETH CRISTINA LOPEZ GUERRERO</t>
      </is>
    </nc>
    <odxf/>
    <ndxf/>
  </rcc>
  <rcc rId="3813" sId="7" odxf="1" dxf="1">
    <nc r="E98">
      <v>30728358</v>
    </nc>
    <odxf/>
    <ndxf/>
  </rcc>
  <rcc rId="3814" sId="7" odxf="1" dxf="1">
    <nc r="F98" t="inlineStr">
      <is>
        <t>PSICOLOGO</t>
      </is>
    </nc>
    <odxf/>
    <ndxf/>
  </rcc>
  <rcc rId="3815" sId="7">
    <nc r="G98" t="inlineStr">
      <is>
        <t>UNAD</t>
      </is>
    </nc>
  </rcc>
  <rcc rId="3816" sId="7" odxf="1" dxf="1" numFmtId="19">
    <nc r="H98">
      <v>40166</v>
    </nc>
    <odxf>
      <numFmt numFmtId="0" formatCode="General"/>
    </odxf>
    <ndxf>
      <numFmt numFmtId="19" formatCode="dd/mm/yyyy"/>
    </ndxf>
  </rcc>
  <rcc rId="3817" sId="7" odxf="1" dxf="1">
    <nc r="D97" t="inlineStr">
      <is>
        <t>JAVIER ALFREDO BELALCAZR BOLAÑOS</t>
      </is>
    </nc>
    <odxf>
      <font>
        <sz val="11"/>
        <color theme="1"/>
        <name val="Calibri"/>
        <scheme val="minor"/>
      </font>
    </odxf>
    <ndxf>
      <font>
        <sz val="11"/>
        <color theme="1"/>
        <name val="Arial"/>
        <scheme val="none"/>
      </font>
    </ndxf>
  </rcc>
  <rcc rId="3818" sId="7" odxf="1" dxf="1">
    <nc r="E97">
      <v>1087406227</v>
    </nc>
    <odxf>
      <font>
        <sz val="11"/>
        <color theme="1"/>
        <name val="Calibri"/>
        <scheme val="minor"/>
      </font>
    </odxf>
    <ndxf>
      <font>
        <sz val="11"/>
        <color theme="1"/>
        <name val="Arial"/>
        <scheme val="none"/>
      </font>
    </ndxf>
  </rcc>
  <rcc rId="3819" sId="7" odxf="1" dxf="1">
    <nc r="F97" t="inlineStr">
      <is>
        <t>PSICOLOGO</t>
      </is>
    </nc>
    <odxf>
      <font>
        <sz val="11"/>
        <color theme="1"/>
        <name val="Calibri"/>
        <scheme val="minor"/>
      </font>
    </odxf>
    <ndxf>
      <font>
        <sz val="11"/>
        <color theme="1"/>
        <name val="Arial"/>
        <scheme val="none"/>
      </font>
    </ndxf>
  </rcc>
  <rcc rId="3820" sId="7">
    <nc r="G97" t="inlineStr">
      <is>
        <t>CESMAG</t>
      </is>
    </nc>
  </rcc>
  <rcc rId="3821" sId="7" odxf="1" dxf="1" numFmtId="19">
    <nc r="H97">
      <v>41908</v>
    </nc>
    <odxf>
      <numFmt numFmtId="0" formatCode="General"/>
    </odxf>
    <ndxf>
      <numFmt numFmtId="19" formatCode="dd/mm/yyyy"/>
    </ndxf>
  </rcc>
  <rcc rId="3822" sId="7">
    <nc r="B97" t="inlineStr">
      <is>
        <t>PROFESIONAL DE APOYO PSICOSOCIAL</t>
      </is>
    </nc>
  </rcc>
  <rcc rId="3823" sId="7">
    <nc r="I97" t="inlineStr">
      <is>
        <t>SI</t>
      </is>
    </nc>
  </rcc>
  <rcc rId="3824" sId="7">
    <nc r="J97" t="inlineStr">
      <is>
        <t>ESCUELA NORMAL SUPERIOR DE PASTO</t>
      </is>
    </nc>
  </rcc>
  <rcc rId="3825" sId="7">
    <nc r="K97" t="inlineStr">
      <is>
        <t>01/03/2012  30/05/2014</t>
      </is>
    </nc>
  </rcc>
  <rcc rId="3826" sId="7">
    <nc r="L97" t="inlineStr">
      <is>
        <t>PRACTICA PROFESIONAL</t>
      </is>
    </nc>
  </rcc>
  <rcc rId="3827" sId="7">
    <nc r="M97" t="inlineStr">
      <is>
        <t>SI</t>
      </is>
    </nc>
  </rcc>
  <rcc rId="3828" sId="7">
    <nc r="N97" t="inlineStr">
      <is>
        <t>SI</t>
      </is>
    </nc>
  </rcc>
  <rcc rId="3829" sId="7">
    <nc r="B91" t="inlineStr">
      <is>
        <t>COORDINADOR</t>
      </is>
    </nc>
  </rcc>
  <rcc rId="3830" sId="7">
    <nc r="B92" t="inlineStr">
      <is>
        <t>COORDINADOR</t>
      </is>
    </nc>
  </rcc>
  <rcc rId="3831" sId="7">
    <nc r="B93" t="inlineStr">
      <is>
        <t>COORDINADOR</t>
      </is>
    </nc>
  </rcc>
  <rrc rId="3832" sId="7" ref="A90:XFD90" action="delete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fmt sheetId="7" xfDxf="1" sqref="A90:XFD90" start="0" length="0">
      <dxf>
        <alignment vertical="center" readingOrder="0"/>
      </dxf>
    </rfmt>
    <rcc rId="0" sId="7" dxf="1">
      <nc r="B90" t="inlineStr">
        <is>
          <t>COORDINADOR</t>
        </is>
      </nc>
      <ndxf>
        <alignment vertical="top" wrapText="1" readingOrder="0"/>
        <border outline="0">
          <left style="thin">
            <color indexed="64"/>
          </left>
          <right style="thin">
            <color indexed="64"/>
          </right>
          <top style="thin">
            <color indexed="64"/>
          </top>
          <bottom style="thin">
            <color indexed="64"/>
          </bottom>
        </border>
      </ndxf>
    </rcc>
    <rfmt sheetId="7" sqref="C90" start="0" length="0">
      <dxf>
        <alignment vertical="top" wrapText="1" readingOrder="0"/>
        <border outline="0">
          <left style="thin">
            <color indexed="64"/>
          </left>
          <right style="thin">
            <color indexed="64"/>
          </right>
          <top style="thin">
            <color indexed="64"/>
          </top>
          <bottom style="thin">
            <color indexed="64"/>
          </bottom>
        </border>
      </dxf>
    </rfmt>
    <rfmt sheetId="7" sqref="D90" start="0" length="0">
      <dxf>
        <alignment vertical="top" readingOrder="0"/>
        <border outline="0">
          <left style="thin">
            <color indexed="64"/>
          </left>
          <right style="thin">
            <color indexed="64"/>
          </right>
          <top style="thin">
            <color indexed="64"/>
          </top>
          <bottom style="thin">
            <color indexed="64"/>
          </bottom>
        </border>
      </dxf>
    </rfmt>
    <rfmt sheetId="7" sqref="E90" start="0" length="0">
      <dxf>
        <alignment vertical="top" readingOrder="0"/>
        <border outline="0">
          <left style="thin">
            <color indexed="64"/>
          </left>
          <right style="thin">
            <color indexed="64"/>
          </right>
          <top style="thin">
            <color indexed="64"/>
          </top>
          <bottom style="thin">
            <color indexed="64"/>
          </bottom>
        </border>
      </dxf>
    </rfmt>
    <rfmt sheetId="7" sqref="F90" start="0" length="0">
      <dxf>
        <alignment vertical="top" readingOrder="0"/>
        <border outline="0">
          <left style="thin">
            <color indexed="64"/>
          </left>
          <right style="thin">
            <color indexed="64"/>
          </right>
          <top style="thin">
            <color indexed="64"/>
          </top>
          <bottom style="thin">
            <color indexed="64"/>
          </bottom>
        </border>
      </dxf>
    </rfmt>
    <rfmt sheetId="7" sqref="G90" start="0" length="0">
      <dxf>
        <alignment vertical="top" readingOrder="0"/>
        <border outline="0">
          <left style="thin">
            <color indexed="64"/>
          </left>
          <right style="thin">
            <color indexed="64"/>
          </right>
          <top style="thin">
            <color indexed="64"/>
          </top>
          <bottom style="thin">
            <color indexed="64"/>
          </bottom>
        </border>
      </dxf>
    </rfmt>
    <rfmt sheetId="7" sqref="H90" start="0" length="0">
      <dxf>
        <alignment vertical="top" readingOrder="0"/>
        <border outline="0">
          <left style="thin">
            <color indexed="64"/>
          </left>
          <right style="thin">
            <color indexed="64"/>
          </right>
          <top style="thin">
            <color indexed="64"/>
          </top>
          <bottom style="thin">
            <color indexed="64"/>
          </bottom>
        </border>
      </dxf>
    </rfmt>
    <rfmt sheetId="7" sqref="I90" start="0" length="0">
      <dxf>
        <alignment vertical="bottom" readingOrder="0"/>
        <border outline="0">
          <left style="thin">
            <color indexed="64"/>
          </left>
          <right style="thin">
            <color indexed="64"/>
          </right>
          <top style="thin">
            <color indexed="64"/>
          </top>
          <bottom style="thin">
            <color indexed="64"/>
          </bottom>
        </border>
      </dxf>
    </rfmt>
    <rcc rId="0" sId="7" dxf="1">
      <nc r="J90" t="inlineStr">
        <is>
          <t>EMPRESA</t>
        </is>
      </nc>
      <ndxf>
        <alignment vertical="bottom" readingOrder="0"/>
        <border outline="0">
          <left style="thin">
            <color indexed="64"/>
          </left>
          <right style="thin">
            <color indexed="64"/>
          </right>
          <top style="thin">
            <color indexed="64"/>
          </top>
          <bottom style="thin">
            <color indexed="64"/>
          </bottom>
        </border>
      </ndxf>
    </rcc>
    <rcc rId="0" sId="7" dxf="1">
      <nc r="K90" t="inlineStr">
        <is>
          <t>FECHA DE INICIO Y TERMINACIÓN</t>
        </is>
      </nc>
      <ndxf>
        <alignment vertical="top" wrapText="1" readingOrder="0"/>
        <border outline="0">
          <left style="thin">
            <color indexed="64"/>
          </left>
          <right style="thin">
            <color indexed="64"/>
          </right>
          <top style="thin">
            <color indexed="64"/>
          </top>
          <bottom style="thin">
            <color indexed="64"/>
          </bottom>
        </border>
      </ndxf>
    </rcc>
    <rcc rId="0" sId="7" dxf="1">
      <nc r="L90" t="inlineStr">
        <is>
          <t xml:space="preserve">FUNCIONES </t>
        </is>
      </nc>
      <ndxf>
        <alignment vertical="top" readingOrder="0"/>
        <border outline="0">
          <left style="thin">
            <color indexed="64"/>
          </left>
          <right style="thin">
            <color indexed="64"/>
          </right>
          <top style="thin">
            <color indexed="64"/>
          </top>
          <bottom style="thin">
            <color indexed="64"/>
          </bottom>
        </border>
      </ndxf>
    </rcc>
    <rfmt sheetId="7" sqref="M90" start="0" length="0">
      <dxf>
        <border outline="0">
          <left style="thin">
            <color indexed="64"/>
          </left>
          <right style="thin">
            <color indexed="64"/>
          </right>
          <top style="thin">
            <color indexed="64"/>
          </top>
          <bottom style="thin">
            <color indexed="64"/>
          </bottom>
        </border>
      </dxf>
    </rfmt>
    <rfmt sheetId="7" sqref="N90" start="0" length="0">
      <dxf>
        <border outline="0">
          <left style="thin">
            <color indexed="64"/>
          </left>
          <right style="thin">
            <color indexed="64"/>
          </right>
          <top style="thin">
            <color indexed="64"/>
          </top>
          <bottom style="thin">
            <color indexed="64"/>
          </bottom>
        </border>
      </dxf>
    </rfmt>
    <rfmt sheetId="7" sqref="O90" start="0" length="0">
      <dxf>
        <border outline="0">
          <left style="thin">
            <color indexed="64"/>
          </left>
          <right style="thin">
            <color indexed="64"/>
          </right>
          <top style="thin">
            <color indexed="64"/>
          </top>
          <bottom style="thin">
            <color indexed="64"/>
          </bottom>
        </border>
      </dxf>
    </rfmt>
    <rfmt sheetId="7" sqref="P90" start="0" length="0">
      <dxf>
        <alignment horizontal="center" readingOrder="0"/>
        <border outline="0">
          <left style="thin">
            <color indexed="64"/>
          </left>
          <right style="thin">
            <color indexed="64"/>
          </right>
          <top style="thin">
            <color indexed="64"/>
          </top>
          <bottom style="thin">
            <color indexed="64"/>
          </bottom>
        </border>
      </dxf>
    </rfmt>
    <rfmt sheetId="7" sqref="Q90" start="0" length="0">
      <dxf>
        <alignment horizontal="center" readingOrder="0"/>
        <border outline="0">
          <left style="thin">
            <color indexed="64"/>
          </left>
          <right style="thin">
            <color indexed="64"/>
          </right>
          <top style="thin">
            <color indexed="64"/>
          </top>
          <bottom style="thin">
            <color indexed="64"/>
          </bottom>
        </border>
      </dxf>
    </rfmt>
  </rrc>
  <rcc rId="3833" sId="7">
    <nc r="I97" t="inlineStr">
      <is>
        <t>SI</t>
      </is>
    </nc>
  </rcc>
  <rcc rId="3834" sId="7">
    <nc r="J97" t="inlineStr">
      <is>
        <t>SOCIEDD DE AGRICULTORES Y GANADERSO DE NARIÑO</t>
      </is>
    </nc>
  </rcc>
  <rcc rId="3835" sId="7">
    <nc r="K97" t="inlineStr">
      <is>
        <t>19/05/2008  28/02/2009</t>
      </is>
    </nc>
  </rcc>
  <rcc rId="3836" sId="7">
    <nc r="L97" t="inlineStr">
      <is>
        <t>PROMOTORA SOCIOEMPRESARIAL</t>
      </is>
    </nc>
  </rcc>
  <rcc rId="3837" sId="7">
    <nc r="M97" t="inlineStr">
      <is>
        <t>SI</t>
      </is>
    </nc>
  </rcc>
  <rcc rId="3838" sId="7">
    <nc r="N97" t="inlineStr">
      <is>
        <t>SI</t>
      </is>
    </nc>
  </rcc>
  <rcc rId="3839" sId="7" odxf="1" dxf="1">
    <nc r="D93" t="inlineStr">
      <is>
        <t>MIRIAM CRISTINA PEREZ ESPINOSA</t>
      </is>
    </nc>
    <odxf>
      <font>
        <sz val="11"/>
        <color theme="1"/>
        <name val="Calibri"/>
        <scheme val="minor"/>
      </font>
    </odxf>
    <ndxf>
      <font>
        <sz val="11"/>
        <color theme="1"/>
        <name val="Arial"/>
        <scheme val="none"/>
      </font>
    </ndxf>
  </rcc>
  <rcc rId="3840" sId="7" odxf="1" dxf="1">
    <nc r="E93">
      <v>27090653</v>
    </nc>
    <odxf>
      <font>
        <sz val="11"/>
        <color theme="1"/>
        <name val="Calibri"/>
        <scheme val="minor"/>
      </font>
    </odxf>
    <ndxf>
      <font>
        <sz val="11"/>
        <color theme="1"/>
        <name val="Arial"/>
        <scheme val="none"/>
      </font>
    </ndxf>
  </rcc>
  <rcc rId="3841" sId="7" odxf="1" dxf="1">
    <nc r="F93" t="inlineStr">
      <is>
        <t>ECONOMISTA</t>
      </is>
    </nc>
    <odxf>
      <font>
        <sz val="11"/>
        <color theme="1"/>
        <name val="Calibri"/>
        <scheme val="minor"/>
      </font>
    </odxf>
    <ndxf>
      <font>
        <sz val="11"/>
        <color theme="1"/>
        <name val="Arial"/>
        <scheme val="none"/>
      </font>
    </ndxf>
  </rcc>
  <rcc rId="3842" sId="7" odxf="1" dxf="1" numFmtId="19">
    <nc r="H93">
      <v>37310</v>
    </nc>
    <odxf>
      <numFmt numFmtId="0" formatCode="General"/>
    </odxf>
    <ndxf>
      <numFmt numFmtId="19" formatCode="dd/mm/yyyy"/>
    </ndxf>
  </rcc>
  <rcc rId="3843" sId="7">
    <nc r="G93" t="inlineStr">
      <is>
        <t>UNIVERSIDAD DE NARIÑO</t>
      </is>
    </nc>
  </rcc>
  <rcc rId="3844" sId="7" odxf="1" dxf="1">
    <nc r="D95" t="inlineStr">
      <is>
        <t>ERIKA VANESSA MAVISOY MATABACHOY</t>
      </is>
    </nc>
    <odxf/>
    <ndxf/>
  </rcc>
  <rcc rId="3845" sId="7" odxf="1" dxf="1">
    <nc r="E95">
      <v>1085264452</v>
    </nc>
    <odxf/>
    <ndxf/>
  </rcc>
  <rcc rId="3846" sId="7" odxf="1" dxf="1">
    <nc r="F95" t="inlineStr">
      <is>
        <t>PSICOLOGA</t>
      </is>
    </nc>
    <odxf/>
    <ndxf/>
  </rcc>
  <rcc rId="3847" sId="7">
    <nc r="P95" t="inlineStr">
      <is>
        <t>SE PRESENTA AL GRUPO 27</t>
      </is>
    </nc>
  </rcc>
  <rrc rId="3848" sId="7" ref="A95:XFD95"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849" sId="7">
    <nc r="J96" t="inlineStr">
      <is>
        <t>SERVICIOS MEDICOS INTEGRALES</t>
      </is>
    </nc>
  </rcc>
  <rcc rId="3850" sId="7">
    <nc r="G96" t="inlineStr">
      <is>
        <t>UNIVERSIDAD DE NARIÑO</t>
      </is>
    </nc>
  </rcc>
  <rcc rId="3851" sId="7" odxf="1" dxf="1" numFmtId="19">
    <nc r="H96">
      <v>41083</v>
    </nc>
    <odxf>
      <numFmt numFmtId="0" formatCode="General"/>
    </odxf>
    <ndxf>
      <numFmt numFmtId="19" formatCode="dd/mm/yyyy"/>
    </ndxf>
  </rcc>
  <rcc rId="3852" sId="7">
    <nc r="I96" t="inlineStr">
      <is>
        <t>SI</t>
      </is>
    </nc>
  </rcc>
  <rfmt sheetId="7" sqref="K96" start="0" length="0">
    <dxf>
      <numFmt numFmtId="19" formatCode="dd/mm/yyyy"/>
    </dxf>
  </rfmt>
  <rcc rId="3853" sId="7">
    <nc r="L96" t="inlineStr">
      <is>
        <t>PSICOLOGA</t>
      </is>
    </nc>
  </rcc>
  <rcc rId="3854" sId="7" numFmtId="19">
    <nc r="K96" t="inlineStr">
      <is>
        <t>06/08/2012  31/10/2014</t>
      </is>
    </nc>
  </rcc>
  <rcc rId="3855" sId="7">
    <nc r="M96" t="inlineStr">
      <is>
        <t>SI</t>
      </is>
    </nc>
  </rcc>
  <rcc rId="3856" sId="7">
    <nc r="N96" t="inlineStr">
      <is>
        <t>SI</t>
      </is>
    </nc>
  </rcc>
  <rcc rId="3857" sId="7">
    <nc r="I93" t="inlineStr">
      <is>
        <t>NO</t>
      </is>
    </nc>
  </rcc>
  <rcc rId="3858" sId="7">
    <nc r="J93" t="inlineStr">
      <is>
        <t>FUNDACION DESARROLLO Y PAZ FUNDEPAZ</t>
      </is>
    </nc>
  </rcc>
  <rcc rId="3859" sId="7">
    <nc r="K93" t="inlineStr">
      <is>
        <t>01/2002  07/2002</t>
      </is>
    </nc>
  </rcc>
  <rcc rId="3860" sId="7">
    <nc r="L93" t="inlineStr">
      <is>
        <t>COORDINADORA DE PROYECTOS</t>
      </is>
    </nc>
  </rcc>
  <rcc rId="3861" sId="7">
    <nc r="N93" t="inlineStr">
      <is>
        <t>NO</t>
      </is>
    </nc>
  </rcc>
  <rcc rId="3862" sId="7">
    <nc r="P93" t="inlineStr">
      <is>
        <t>LAS EXPERIENCIAS QUE APORTA NO CUMPLEN CON EL PERFIL DEL CARGO</t>
      </is>
    </nc>
  </rcc>
  <rcc rId="3863" sId="7" odxf="1" dxf="1">
    <nc r="D95" t="inlineStr">
      <is>
        <t>CHRIS ESTEFANNIE PORTILLA GUERRERO</t>
      </is>
    </nc>
    <odxf/>
    <ndxf/>
  </rcc>
  <rcc rId="3864" sId="7" odxf="1" dxf="1">
    <nc r="E95">
      <v>1085265838</v>
    </nc>
    <odxf/>
    <ndxf/>
  </rcc>
  <rcc rId="3865" sId="7" odxf="1" dxf="1">
    <nc r="F95" t="inlineStr">
      <is>
        <t>PSICOLOGA</t>
      </is>
    </nc>
    <odxf/>
    <ndxf/>
  </rcc>
  <rcc rId="3866" sId="7">
    <nc r="O95" t="inlineStr">
      <is>
        <t>SE PRESENTA EN EL GRUPO 10</t>
      </is>
    </nc>
  </rcc>
  <rcc rId="3867" sId="7">
    <nc r="G95" t="inlineStr">
      <is>
        <t>UNIVERSIDAD REMINGTON</t>
      </is>
    </nc>
  </rcc>
  <rcc rId="3868" sId="7" odxf="1" dxf="1" numFmtId="19">
    <nc r="H95">
      <v>41082</v>
    </nc>
    <odxf>
      <numFmt numFmtId="0" formatCode="General"/>
    </odxf>
    <ndxf>
      <numFmt numFmtId="19" formatCode="dd/mm/yyyy"/>
    </ndxf>
  </rcc>
  <rcc rId="3869" sId="7">
    <nc r="I95" t="inlineStr">
      <is>
        <t>SI</t>
      </is>
    </nc>
  </rcc>
  <rcc rId="3870" sId="7">
    <nc r="J95" t="inlineStr">
      <is>
        <t>GESTAR FUTURO</t>
      </is>
    </nc>
  </rcc>
  <rcc rId="3871" sId="7">
    <nc r="K95" t="inlineStr">
      <is>
        <t>20/09/2012  30/07/2013</t>
      </is>
    </nc>
  </rcc>
  <rcc rId="3872" sId="7">
    <nc r="L95" t="inlineStr">
      <is>
        <t>PSICOLOGA</t>
      </is>
    </nc>
  </rcc>
  <rcc rId="3873" sId="7">
    <nc r="M95" t="inlineStr">
      <is>
        <t>SI</t>
      </is>
    </nc>
  </rcc>
  <rcc rId="3874" sId="7">
    <nc r="N95" t="inlineStr">
      <is>
        <t>SI</t>
      </is>
    </nc>
  </rcc>
  <rcc rId="3875" sId="7">
    <nc r="B95" t="inlineStr">
      <is>
        <t>PROFESIONAL DE APOYO PSICOSOCIAL</t>
      </is>
    </nc>
  </rcc>
  <rcc rId="3876" sId="7">
    <nc r="B96" t="inlineStr">
      <is>
        <t>PROFESIONAL DE APOYO PSICOSOCIAL</t>
      </is>
    </nc>
  </rcc>
  <rcc rId="3877" sId="7" odxf="1" dxf="1">
    <nc r="D94" t="inlineStr">
      <is>
        <t>CLAUDIA ELIZABETH TORO ORTIZ</t>
      </is>
    </nc>
    <odxf/>
    <ndxf/>
  </rcc>
  <rcc rId="3878" sId="7" odxf="1" dxf="1">
    <nc r="E94">
      <v>37007184</v>
    </nc>
    <odxf/>
    <ndxf/>
  </rcc>
  <rcc rId="3879" sId="7" odxf="1" dxf="1">
    <nc r="F94" t="inlineStr">
      <is>
        <t>PSICOLOGA Y LICENCIADA EN FILOSOFIA Y LETRAS</t>
      </is>
    </nc>
    <odxf/>
    <ndxf/>
  </rcc>
  <rrc rId="3880" sId="7" ref="A95:XFD95"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881" sId="7">
    <nc r="G94" t="inlineStr">
      <is>
        <t>UNAD</t>
      </is>
    </nc>
  </rcc>
  <rcc rId="3882" sId="7" odxf="1" dxf="1" numFmtId="19">
    <nc r="H94">
      <v>39256</v>
    </nc>
    <odxf>
      <numFmt numFmtId="0" formatCode="General"/>
    </odxf>
    <ndxf>
      <numFmt numFmtId="19" formatCode="dd/mm/yyyy"/>
    </ndxf>
  </rcc>
  <rcc rId="3883" sId="7">
    <nc r="O94" t="inlineStr">
      <is>
        <t>SE PRESENTA AL GRUPO 21</t>
      </is>
    </nc>
  </rcc>
  <rcc rId="3884" sId="7">
    <nc r="I94" t="inlineStr">
      <is>
        <t>SI</t>
      </is>
    </nc>
  </rcc>
  <rcc rId="3885" sId="7">
    <nc r="J94" t="inlineStr">
      <is>
        <t>FUNDACION PARA EL DESARROLLO Y LA RENOVACION SOCIAL</t>
      </is>
    </nc>
  </rcc>
  <rcc rId="3886" sId="7">
    <nc r="K94" t="inlineStr">
      <is>
        <t>9/07/2012  ACTUALMENTE</t>
      </is>
    </nc>
  </rcc>
  <rcc rId="3887" sId="7">
    <nc r="L94" t="inlineStr">
      <is>
        <t>COORDINADORA DE PROYECTOS</t>
      </is>
    </nc>
  </rcc>
  <rcc rId="3888" sId="7">
    <nc r="M94" t="inlineStr">
      <is>
        <t>SI</t>
      </is>
    </nc>
  </rcc>
  <rcc rId="3889" sId="7">
    <nc r="N94" t="inlineStr">
      <is>
        <t>SI</t>
      </is>
    </nc>
  </rcc>
  <rcc rId="3890" sId="7">
    <nc r="D95" t="inlineStr">
      <is>
        <t>DEISY PAULINA ARTEGA ASCUNTAR</t>
      </is>
    </nc>
  </rcc>
  <rcc rId="3891" sId="7">
    <nc r="E95">
      <v>1087410386</v>
    </nc>
  </rcc>
  <rcc rId="3892" sId="7">
    <nc r="F95" t="inlineStr">
      <is>
        <t>TRABAJADORA SOCIAL</t>
      </is>
    </nc>
  </rcc>
  <rrc rId="3893" sId="7" ref="A95:XFD95"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894" sId="7">
    <nc r="G96" t="inlineStr">
      <is>
        <t>UNIVERSIDAD DE CALDAS</t>
      </is>
    </nc>
  </rcc>
  <rcc rId="3895" sId="7" odxf="1" dxf="1" numFmtId="19">
    <nc r="H96">
      <v>40359</v>
    </nc>
    <odxf>
      <numFmt numFmtId="0" formatCode="General"/>
    </odxf>
    <ndxf>
      <numFmt numFmtId="19" formatCode="dd/mm/yyyy"/>
    </ndxf>
  </rcc>
  <rcc rId="3896" sId="7">
    <nc r="I96" t="inlineStr">
      <is>
        <t>SI</t>
      </is>
    </nc>
  </rcc>
  <rcc rId="3897" sId="7">
    <nc r="J96" t="inlineStr">
      <is>
        <t>EMSSANAR</t>
      </is>
    </nc>
  </rcc>
  <rcc rId="3898" sId="7">
    <nc r="K96" t="inlineStr">
      <is>
        <t>03/01/2013  30/06/2014</t>
      </is>
    </nc>
  </rcc>
  <rcc rId="3899" sId="7">
    <nc r="L96" t="inlineStr">
      <is>
        <t>TRABAJADORA SOCIAL</t>
      </is>
    </nc>
  </rcc>
  <rcc rId="3900" sId="7">
    <nc r="M96" t="inlineStr">
      <is>
        <t>SI</t>
      </is>
    </nc>
  </rcc>
  <rcc rId="3901" sId="7">
    <nc r="N96" t="inlineStr">
      <is>
        <t>SI</t>
      </is>
    </nc>
  </rcc>
  <rcc rId="3902" sId="7">
    <nc r="B96" t="inlineStr">
      <is>
        <t>PROFESIONAL DE APOYO PSICOSOCIAL</t>
      </is>
    </nc>
  </rcc>
  <rcc rId="3903" sId="7">
    <nc r="B93" t="inlineStr">
      <is>
        <t>COORDINADOR</t>
      </is>
    </nc>
  </rcc>
  <rcc rId="3904" sId="7">
    <nc r="B94" t="inlineStr">
      <is>
        <t>COORDINADOR</t>
      </is>
    </nc>
  </rcc>
  <rcc rId="3905" sId="7" odxf="1" dxf="1">
    <nc r="D95" t="inlineStr">
      <is>
        <t>EVELIN YAMILE PORTILLA ESTRADA</t>
      </is>
    </nc>
    <odxf>
      <border outline="0">
        <top style="thin">
          <color indexed="64"/>
        </top>
        <bottom style="thin">
          <color indexed="64"/>
        </bottom>
      </border>
    </odxf>
    <ndxf>
      <border outline="0">
        <top/>
        <bottom/>
      </border>
    </ndxf>
  </rcc>
  <rcc rId="3906" sId="7" odxf="1" dxf="1">
    <nc r="E95">
      <v>59651956</v>
    </nc>
    <odxf>
      <border outline="0">
        <left style="thin">
          <color indexed="64"/>
        </left>
        <right style="thin">
          <color indexed="64"/>
        </right>
        <top style="thin">
          <color indexed="64"/>
        </top>
        <bottom style="thin">
          <color indexed="64"/>
        </bottom>
      </border>
    </odxf>
    <ndxf>
      <border outline="0">
        <left/>
        <right/>
        <top/>
        <bottom/>
      </border>
    </ndxf>
  </rcc>
  <rcc rId="3907" sId="7" odxf="1" dxf="1">
    <nc r="F95" t="inlineStr">
      <is>
        <t>TRABAJADORA SOCIAL</t>
      </is>
    </nc>
    <odxf>
      <border outline="0">
        <left style="thin">
          <color indexed="64"/>
        </left>
        <right style="thin">
          <color indexed="64"/>
        </right>
        <top style="thin">
          <color indexed="64"/>
        </top>
        <bottom style="thin">
          <color indexed="64"/>
        </bottom>
      </border>
    </odxf>
    <ndxf>
      <border outline="0">
        <left/>
        <right/>
        <top/>
        <bottom/>
      </border>
    </ndxf>
  </rcc>
  <rrc rId="3908" sId="7" ref="A96:XFD96"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909" sId="7">
    <nc r="G95" t="inlineStr">
      <is>
        <t>UNIVERSIDAD MARIANA</t>
      </is>
    </nc>
  </rcc>
  <rcc rId="3910" sId="7" numFmtId="19">
    <nc r="H95">
      <v>38230</v>
    </nc>
  </rcc>
  <rcc rId="3911" sId="7">
    <nc r="I95" t="inlineStr">
      <is>
        <t>SI</t>
      </is>
    </nc>
  </rcc>
  <rcc rId="3912" sId="7">
    <nc r="J95" t="inlineStr">
      <is>
        <t>PROINCO</t>
      </is>
    </nc>
  </rcc>
  <rrc rId="3913" sId="7" ref="A97:XFD97"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914" sId="7">
    <nc r="K95" t="inlineStr">
      <is>
        <t>01/02/2013  31/07/2014</t>
      </is>
    </nc>
  </rcc>
  <rcc rId="3915" sId="7">
    <nc r="K96" t="inlineStr">
      <is>
        <t>01/08/2014  ACTUALMENTE</t>
      </is>
    </nc>
  </rcc>
  <rcc rId="3916" sId="7">
    <nc r="D96" t="inlineStr">
      <is>
        <t>EVELIN YAMILE PORTILLA ESTRADA</t>
      </is>
    </nc>
  </rcc>
  <rcc rId="3917" sId="7">
    <nc r="E96">
      <v>59651956</v>
    </nc>
  </rcc>
  <rcc rId="3918" sId="7">
    <nc r="F96" t="inlineStr">
      <is>
        <t>TRABAJADORA SOCIAL</t>
      </is>
    </nc>
  </rcc>
  <rcc rId="3919" sId="7">
    <nc r="G96" t="inlineStr">
      <is>
        <t>UNIVERSIDAD MARIANA</t>
      </is>
    </nc>
  </rcc>
  <rcc rId="3920" sId="7" numFmtId="19">
    <nc r="H96">
      <v>38230</v>
    </nc>
  </rcc>
  <rcc rId="3921" sId="7">
    <nc r="I96" t="inlineStr">
      <is>
        <t>SI</t>
      </is>
    </nc>
  </rcc>
  <rcc rId="3922" sId="7">
    <nc r="J96" t="inlineStr">
      <is>
        <t>PROINCO</t>
      </is>
    </nc>
  </rcc>
  <rcc rId="3923" sId="7">
    <nc r="L95" t="inlineStr">
      <is>
        <t>COORDINADORA DE PROYECTOS</t>
      </is>
    </nc>
  </rcc>
  <rcc rId="3924" sId="7">
    <nc r="L96" t="inlineStr">
      <is>
        <t>COORDINADORA DE PROYECTOS</t>
      </is>
    </nc>
  </rcc>
  <rcc rId="3925" sId="7">
    <nc r="M95" t="inlineStr">
      <is>
        <t>SI</t>
      </is>
    </nc>
  </rcc>
  <rcc rId="3926" sId="7">
    <nc r="N95" t="inlineStr">
      <is>
        <t>SI</t>
      </is>
    </nc>
  </rcc>
  <rcc rId="3927" sId="7">
    <nc r="N96" t="inlineStr">
      <is>
        <t>SI</t>
      </is>
    </nc>
  </rcc>
  <rcc rId="3928" sId="7">
    <nc r="M96" t="inlineStr">
      <is>
        <t>SI</t>
      </is>
    </nc>
  </rcc>
  <rcc rId="3929" sId="7">
    <nc r="B95" t="inlineStr">
      <is>
        <t>COORDINADOR</t>
      </is>
    </nc>
  </rcc>
  <rcc rId="3930" sId="7">
    <nc r="B96" t="inlineStr">
      <is>
        <t>COORDINADOR</t>
      </is>
    </nc>
  </rcc>
  <rrc rId="3931" sId="7" ref="A98:XFD98"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932" sId="7" odxf="1" dxf="1">
    <nc r="D98" t="inlineStr">
      <is>
        <t>VLADIMIR ERNESTO AREVALO BURBANO</t>
      </is>
    </nc>
    <odxf>
      <font>
        <sz val="11"/>
        <color theme="1"/>
        <name val="Calibri"/>
        <scheme val="minor"/>
      </font>
      <border outline="0">
        <left style="thin">
          <color indexed="64"/>
        </left>
        <right style="thin">
          <color indexed="64"/>
        </right>
      </border>
    </odxf>
    <ndxf>
      <font>
        <sz val="11"/>
        <color theme="1"/>
        <name val="Arial"/>
        <scheme val="none"/>
      </font>
      <border outline="0">
        <left/>
        <right/>
      </border>
    </ndxf>
  </rcc>
  <rcc rId="3933" sId="7">
    <nc r="E98">
      <v>98135153</v>
    </nc>
  </rcc>
  <rcc rId="3934" sId="7" odxf="1" dxf="1">
    <nc r="F98" t="inlineStr">
      <is>
        <t>PSICOLOGO</t>
      </is>
    </nc>
    <odxf/>
    <ndxf/>
  </rcc>
  <rcc rId="3935" sId="7">
    <nc r="I98" t="inlineStr">
      <is>
        <t>SI</t>
      </is>
    </nc>
  </rcc>
  <rcc rId="3936" sId="7">
    <nc r="G98" t="inlineStr">
      <is>
        <t>UNAD</t>
      </is>
    </nc>
  </rcc>
  <rcc rId="3937" sId="7" numFmtId="19">
    <nc r="H98">
      <v>40884</v>
    </nc>
  </rcc>
  <rcc rId="3938" sId="7">
    <nc r="J98" t="inlineStr">
      <is>
        <t>COLEGIO MUSICAL BRITANICO</t>
      </is>
    </nc>
  </rcc>
  <rcc rId="3939" sId="7">
    <nc r="K98" t="inlineStr">
      <is>
        <t>1/06/2012  30/08/2012</t>
      </is>
    </nc>
  </rcc>
  <rrc rId="3940" sId="7" ref="A99:XFD99"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941" sId="7">
    <nc r="K99" t="inlineStr">
      <is>
        <t>14/01/2013  28/06/2013</t>
      </is>
    </nc>
  </rcc>
  <rcc rId="3942" sId="7">
    <nc r="L98" t="inlineStr">
      <is>
        <t>PROFESIONAL DE APOYO PSICOSOCIAL</t>
      </is>
    </nc>
  </rcc>
  <rcc rId="3943" sId="7">
    <nc r="D99" t="inlineStr">
      <is>
        <t>VLADIMIR ERNESTO AREVALO BURBANO</t>
      </is>
    </nc>
  </rcc>
  <rcc rId="3944" sId="7">
    <nc r="E99">
      <v>98135153</v>
    </nc>
  </rcc>
  <rcc rId="3945" sId="7">
    <nc r="F99" t="inlineStr">
      <is>
        <t>PSICOLOGO</t>
      </is>
    </nc>
  </rcc>
  <rcc rId="3946" sId="7">
    <nc r="G99" t="inlineStr">
      <is>
        <t>UNAD</t>
      </is>
    </nc>
  </rcc>
  <rcc rId="3947" sId="7" numFmtId="19">
    <nc r="H99">
      <v>40884</v>
    </nc>
  </rcc>
  <rcc rId="3948" sId="7">
    <nc r="I99" t="inlineStr">
      <is>
        <t>SI</t>
      </is>
    </nc>
  </rcc>
  <rcc rId="3949" sId="7">
    <nc r="J99" t="inlineStr">
      <is>
        <t>COLEGIO MUSICAL BRITANICO</t>
      </is>
    </nc>
  </rcc>
  <rcc rId="3950" sId="7">
    <nc r="L99" t="inlineStr">
      <is>
        <t>PROFESIONAL DE APOYO PSICOSOCIAL</t>
      </is>
    </nc>
  </rcc>
  <rcc rId="3951" sId="7">
    <nc r="M98" t="inlineStr">
      <is>
        <t>SI</t>
      </is>
    </nc>
  </rcc>
  <rcc rId="3952" sId="7">
    <nc r="N98" t="inlineStr">
      <is>
        <t>SI</t>
      </is>
    </nc>
  </rcc>
  <rcc rId="3953" sId="7">
    <nc r="N99" t="inlineStr">
      <is>
        <t>SI</t>
      </is>
    </nc>
  </rcc>
  <rcc rId="3954" sId="7">
    <nc r="M99" t="inlineStr">
      <is>
        <t>SI</t>
      </is>
    </nc>
  </rcc>
  <rrc rId="3955" sId="7" ref="A98:XFD98"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956" sId="7" odxf="1" dxf="1">
    <nc r="D98" t="inlineStr">
      <is>
        <t>JENNY ELIZABETH  MONTENEGRO CAIZA</t>
      </is>
    </nc>
    <odxf>
      <border outline="0">
        <left/>
        <right/>
      </border>
    </odxf>
    <ndxf>
      <border outline="0">
        <left style="thin">
          <color indexed="64"/>
        </left>
        <right style="thin">
          <color indexed="64"/>
        </right>
      </border>
    </ndxf>
  </rcc>
  <rcc rId="3957" sId="7">
    <nc r="E98">
      <v>59653271</v>
    </nc>
  </rcc>
  <rcc rId="3958" sId="7">
    <nc r="F98" t="inlineStr">
      <is>
        <t>PSICOLOGA</t>
      </is>
    </nc>
  </rcc>
  <rcc rId="3959" sId="7">
    <nc r="I98" t="inlineStr">
      <is>
        <t>SI</t>
      </is>
    </nc>
  </rcc>
  <rcc rId="3960" sId="7">
    <nc r="J98" t="inlineStr">
      <is>
        <t>ICBF</t>
      </is>
    </nc>
  </rcc>
  <rcc rId="3961" sId="7">
    <nc r="K98" t="inlineStr">
      <is>
        <t>1/02/2011  30/06/2011</t>
      </is>
    </nc>
  </rcc>
  <rrc rId="3962" sId="7" ref="A99:XFD99"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963" sId="7">
    <nc r="K99" t="inlineStr">
      <is>
        <t>1/07/2011  31/12/2011</t>
      </is>
    </nc>
  </rcc>
  <rrc rId="3964" sId="7" ref="A100:XFD100"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965" sId="7">
    <nc r="K100" t="inlineStr">
      <is>
        <t>14/02/2013  14/06/2013</t>
      </is>
    </nc>
  </rcc>
  <rcc rId="3966" sId="7">
    <nc r="J99" t="inlineStr">
      <is>
        <t>ICBF</t>
      </is>
    </nc>
  </rcc>
  <rcc rId="3967" sId="7">
    <nc r="J100" t="inlineStr">
      <is>
        <t>ICBF</t>
      </is>
    </nc>
  </rcc>
  <rcc rId="3968" sId="7" odxf="1" dxf="1">
    <nc r="D99" t="inlineStr">
      <is>
        <t>JENNY ELIZABETH  MONTENEGRO CAIZA</t>
      </is>
    </nc>
    <odxf>
      <border outline="0">
        <left/>
        <right/>
      </border>
    </odxf>
    <ndxf>
      <border outline="0">
        <left style="thin">
          <color indexed="64"/>
        </left>
        <right style="thin">
          <color indexed="64"/>
        </right>
      </border>
    </ndxf>
  </rcc>
  <rcc rId="3969" sId="7">
    <nc r="E99">
      <v>59653271</v>
    </nc>
  </rcc>
  <rcc rId="3970" sId="7">
    <nc r="F99" t="inlineStr">
      <is>
        <t>PSICOLOGA</t>
      </is>
    </nc>
  </rcc>
  <rcc rId="3971" sId="7">
    <nc r="I99" t="inlineStr">
      <is>
        <t>SI</t>
      </is>
    </nc>
  </rcc>
  <rcc rId="3972" sId="7" odxf="1" dxf="1">
    <nc r="D100" t="inlineStr">
      <is>
        <t>JENNY ELIZABETH  MONTENEGRO CAIZA</t>
      </is>
    </nc>
    <odxf>
      <border outline="0">
        <left/>
        <right/>
      </border>
    </odxf>
    <ndxf>
      <border outline="0">
        <left style="thin">
          <color indexed="64"/>
        </left>
        <right style="thin">
          <color indexed="64"/>
        </right>
      </border>
    </ndxf>
  </rcc>
  <rcc rId="3973" sId="7">
    <nc r="E100">
      <v>59653271</v>
    </nc>
  </rcc>
  <rcc rId="3974" sId="7">
    <nc r="F100" t="inlineStr">
      <is>
        <t>PSICOLOGA</t>
      </is>
    </nc>
  </rcc>
  <rcc rId="3975" sId="7">
    <nc r="I100" t="inlineStr">
      <is>
        <t>SI</t>
      </is>
    </nc>
  </rcc>
  <rcc rId="3976" sId="7">
    <nc r="L98" t="inlineStr">
      <is>
        <t>PSICOLOGA</t>
      </is>
    </nc>
  </rcc>
  <rcc rId="3977" sId="7">
    <nc r="L99" t="inlineStr">
      <is>
        <t>PSICOLOGA</t>
      </is>
    </nc>
  </rcc>
  <rcc rId="3978" sId="7">
    <nc r="L100" t="inlineStr">
      <is>
        <t>PSICOLOGA</t>
      </is>
    </nc>
  </rcc>
  <rcc rId="3979" sId="7">
    <nc r="M98" t="inlineStr">
      <is>
        <t>SI</t>
      </is>
    </nc>
  </rcc>
  <rcc rId="3980" sId="7">
    <nc r="N98" t="inlineStr">
      <is>
        <t>SI</t>
      </is>
    </nc>
  </rcc>
  <rcc rId="3981" sId="7">
    <nc r="M99" t="inlineStr">
      <is>
        <t>SI</t>
      </is>
    </nc>
  </rcc>
  <rcc rId="3982" sId="7">
    <nc r="N99" t="inlineStr">
      <is>
        <t>SI</t>
      </is>
    </nc>
  </rcc>
  <rcc rId="3983" sId="7">
    <nc r="M100" t="inlineStr">
      <is>
        <t>SI</t>
      </is>
    </nc>
  </rcc>
  <rcc rId="3984" sId="7">
    <nc r="N100" t="inlineStr">
      <is>
        <t>SI</t>
      </is>
    </nc>
  </rcc>
  <rcc rId="3985" sId="7">
    <nc r="B98" t="inlineStr">
      <is>
        <t>PROFESIONAL DE APOYO PSICOSOCIAL</t>
      </is>
    </nc>
  </rcc>
  <rcc rId="3986" sId="7">
    <nc r="B99" t="inlineStr">
      <is>
        <t>PROFESIONAL DE APOYO PSICOSOCIAL</t>
      </is>
    </nc>
  </rcc>
  <rcc rId="3987" sId="7">
    <nc r="B100" t="inlineStr">
      <is>
        <t>PROFESIONAL DE APOYO PSICOSOCIAL</t>
      </is>
    </nc>
  </rcc>
  <rcc rId="3988" sId="7">
    <nc r="B101" t="inlineStr">
      <is>
        <t>PROFESIONAL DE APOYO PSICOSOCIAL</t>
      </is>
    </nc>
  </rcc>
  <rcc rId="3989" sId="7">
    <nc r="B102" t="inlineStr">
      <is>
        <t>PROFESIONAL DE APOYO PSICOSOCIAL</t>
      </is>
    </nc>
  </rcc>
  <rcc rId="3990" sId="7">
    <nc r="G98" t="inlineStr">
      <is>
        <t>COORPORACION UNIVERSITARIA REMINGTON</t>
      </is>
    </nc>
  </rcc>
  <rcc rId="3991" sId="7" numFmtId="19">
    <nc r="H98">
      <v>39171</v>
    </nc>
  </rcc>
  <rcc rId="3992" sId="7">
    <nc r="G99" t="inlineStr">
      <is>
        <t>COORPORACION UNIVERSITARIA REMINGTON</t>
      </is>
    </nc>
  </rcc>
  <rcc rId="3993" sId="7" numFmtId="19">
    <nc r="H99">
      <v>39172</v>
    </nc>
  </rcc>
  <rcc rId="3994" sId="7">
    <nc r="G100" t="inlineStr">
      <is>
        <t>COORPORACION UNIVERSITARIA REMINGTON</t>
      </is>
    </nc>
  </rcc>
  <rcc rId="3995" sId="7" numFmtId="19">
    <nc r="H100">
      <v>39173</v>
    </nc>
  </rcc>
  <rrc rId="3996" sId="7" ref="A98:XFD98"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rc rId="3997" sId="7" ref="A98:XFD98"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3998" sId="7" odxf="1" dxf="1">
    <nc r="D98" t="inlineStr">
      <is>
        <t>ANDRES MAURICIO PALACIOS ZUÑIGA</t>
      </is>
    </nc>
    <odxf>
      <border outline="0">
        <top/>
        <bottom/>
      </border>
    </odxf>
    <ndxf>
      <border outline="0">
        <top style="thin">
          <color indexed="64"/>
        </top>
        <bottom style="thin">
          <color indexed="64"/>
        </bottom>
      </border>
    </ndxf>
  </rcc>
  <rcc rId="3999" sId="7" odxf="1" dxf="1">
    <nc r="E98">
      <v>87216595</v>
    </nc>
    <odxf>
      <border outline="0">
        <left/>
        <right/>
        <top/>
        <bottom/>
      </border>
    </odxf>
    <ndxf>
      <border outline="0">
        <left style="thin">
          <color indexed="64"/>
        </left>
        <right style="thin">
          <color indexed="64"/>
        </right>
        <top style="thin">
          <color indexed="64"/>
        </top>
        <bottom style="thin">
          <color indexed="64"/>
        </bottom>
      </border>
    </ndxf>
  </rcc>
  <rcc rId="4000" sId="7" odxf="1" dxf="1">
    <nc r="F98" t="inlineStr">
      <is>
        <t>PSICOLOGO</t>
      </is>
    </nc>
    <odxf>
      <border outline="0">
        <left/>
        <right/>
        <top/>
        <bottom/>
      </border>
    </odxf>
    <ndxf>
      <border outline="0">
        <left style="thin">
          <color indexed="64"/>
        </left>
        <right style="thin">
          <color indexed="64"/>
        </right>
        <top style="thin">
          <color indexed="64"/>
        </top>
        <bottom style="thin">
          <color indexed="64"/>
        </bottom>
      </border>
    </ndxf>
  </rcc>
  <rcc rId="4001" sId="7">
    <nc r="G98" t="inlineStr">
      <is>
        <t>UNAD</t>
      </is>
    </nc>
  </rcc>
  <rcc rId="4002" sId="7" numFmtId="19">
    <nc r="H98">
      <v>39990</v>
    </nc>
  </rcc>
  <rcc rId="4003" sId="7">
    <nc r="I98" t="inlineStr">
      <is>
        <t>SI</t>
      </is>
    </nc>
  </rcc>
  <rrc rId="4004" sId="7" ref="A100:XFD100"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4005" sId="7" odxf="1" dxf="1">
    <nc r="K98" t="inlineStr">
      <is>
        <t>1/03/2011  15/12/2011</t>
      </is>
    </nc>
    <odxf>
      <alignment vertical="top" wrapText="1" readingOrder="0"/>
    </odxf>
    <ndxf>
      <alignment vertical="bottom" wrapText="0" readingOrder="0"/>
    </ndxf>
  </rcc>
  <rcc rId="4006" sId="7" odxf="1" dxf="1">
    <nc r="K99" t="inlineStr">
      <is>
        <t>27/03/2012  3/12/2012</t>
      </is>
    </nc>
    <odxf>
      <alignment vertical="top" wrapText="1" readingOrder="0"/>
    </odxf>
    <ndxf>
      <alignment vertical="bottom" wrapText="0" readingOrder="0"/>
    </ndxf>
  </rcc>
  <rcc rId="4007" sId="7" odxf="1" dxf="1">
    <nc r="K100" t="inlineStr">
      <is>
        <t>15/04/2013  20/12/2013</t>
      </is>
    </nc>
    <odxf>
      <alignment vertical="top" wrapText="1" readingOrder="0"/>
    </odxf>
    <ndxf>
      <alignment vertical="bottom" wrapText="0" readingOrder="0"/>
    </ndxf>
  </rcc>
  <rcc rId="4008" sId="7">
    <nc r="J98" t="inlineStr">
      <is>
        <t>COLEGIO MUSICAL BRITANICO</t>
      </is>
    </nc>
  </rcc>
  <rcc rId="4009" sId="7">
    <nc r="J99" t="inlineStr">
      <is>
        <t>COLEGIO MUSICAL BRITANICO</t>
      </is>
    </nc>
  </rcc>
  <rcc rId="4010" sId="7">
    <nc r="J100" t="inlineStr">
      <is>
        <t>COLEGIO MUSICAL BRITANICO</t>
      </is>
    </nc>
  </rcc>
  <rcc rId="4011" sId="7">
    <nc r="L98" t="inlineStr">
      <is>
        <t>PSICOLOGO</t>
      </is>
    </nc>
  </rcc>
  <rcc rId="4012" sId="7">
    <nc r="L99" t="inlineStr">
      <is>
        <t>PSICOLOGO</t>
      </is>
    </nc>
  </rcc>
  <rcc rId="4013" sId="7">
    <nc r="L100" t="inlineStr">
      <is>
        <t>PSICOLOGO</t>
      </is>
    </nc>
  </rcc>
  <rcc rId="4014" sId="7">
    <nc r="M98" t="inlineStr">
      <is>
        <t>NO</t>
      </is>
    </nc>
  </rcc>
  <rcc rId="4015" sId="7">
    <nc r="N98" t="inlineStr">
      <is>
        <t>NO</t>
      </is>
    </nc>
  </rcc>
  <rcc rId="4016" sId="7">
    <nc r="M99" t="inlineStr">
      <is>
        <t>NO</t>
      </is>
    </nc>
  </rcc>
  <rcc rId="4017" sId="7">
    <nc r="N99" t="inlineStr">
      <is>
        <t>NO</t>
      </is>
    </nc>
  </rcc>
  <rcc rId="4018" sId="7">
    <nc r="M100" t="inlineStr">
      <is>
        <t>NO</t>
      </is>
    </nc>
  </rcc>
  <rcc rId="4019" sId="7">
    <nc r="N100" t="inlineStr">
      <is>
        <t>NO</t>
      </is>
    </nc>
  </rcc>
  <rcc rId="4020" sId="7" odxf="1" dxf="1">
    <nc r="D99" t="inlineStr">
      <is>
        <t>ANDRES MAURICIO PALACIOS ZUÑIGA</t>
      </is>
    </nc>
    <odxf>
      <border outline="0">
        <top/>
        <bottom/>
      </border>
    </odxf>
    <ndxf>
      <border outline="0">
        <top style="thin">
          <color indexed="64"/>
        </top>
        <bottom style="thin">
          <color indexed="64"/>
        </bottom>
      </border>
    </ndxf>
  </rcc>
  <rcc rId="4021" sId="7" odxf="1" dxf="1">
    <nc r="E99">
      <v>87216595</v>
    </nc>
    <odxf>
      <border outline="0">
        <left/>
        <right/>
        <top/>
        <bottom/>
      </border>
    </odxf>
    <ndxf>
      <border outline="0">
        <left style="thin">
          <color indexed="64"/>
        </left>
        <right style="thin">
          <color indexed="64"/>
        </right>
        <top style="thin">
          <color indexed="64"/>
        </top>
        <bottom style="thin">
          <color indexed="64"/>
        </bottom>
      </border>
    </ndxf>
  </rcc>
  <rcc rId="4022" sId="7" odxf="1" dxf="1">
    <nc r="F99" t="inlineStr">
      <is>
        <t>PSICOLOGO</t>
      </is>
    </nc>
    <odxf>
      <border outline="0">
        <left/>
        <right/>
        <top/>
        <bottom/>
      </border>
    </odxf>
    <ndxf>
      <border outline="0">
        <left style="thin">
          <color indexed="64"/>
        </left>
        <right style="thin">
          <color indexed="64"/>
        </right>
        <top style="thin">
          <color indexed="64"/>
        </top>
        <bottom style="thin">
          <color indexed="64"/>
        </bottom>
      </border>
    </ndxf>
  </rcc>
  <rcc rId="4023" sId="7">
    <nc r="G99" t="inlineStr">
      <is>
        <t>UNAD</t>
      </is>
    </nc>
  </rcc>
  <rcc rId="4024" sId="7" numFmtId="19">
    <nc r="H99">
      <v>39990</v>
    </nc>
  </rcc>
  <rcc rId="4025" sId="7">
    <nc r="I99" t="inlineStr">
      <is>
        <t>SI</t>
      </is>
    </nc>
  </rcc>
  <rcc rId="4026" sId="7" odxf="1" dxf="1">
    <nc r="D100" t="inlineStr">
      <is>
        <t>ANDRES MAURICIO PALACIOS ZUÑIGA</t>
      </is>
    </nc>
    <odxf>
      <border outline="0">
        <top/>
        <bottom/>
      </border>
    </odxf>
    <ndxf>
      <border outline="0">
        <top style="thin">
          <color indexed="64"/>
        </top>
        <bottom style="thin">
          <color indexed="64"/>
        </bottom>
      </border>
    </ndxf>
  </rcc>
  <rcc rId="4027" sId="7" odxf="1" dxf="1">
    <nc r="E100">
      <v>87216595</v>
    </nc>
    <odxf>
      <border outline="0">
        <left/>
        <right/>
        <top/>
        <bottom/>
      </border>
    </odxf>
    <ndxf>
      <border outline="0">
        <left style="thin">
          <color indexed="64"/>
        </left>
        <right style="thin">
          <color indexed="64"/>
        </right>
        <top style="thin">
          <color indexed="64"/>
        </top>
        <bottom style="thin">
          <color indexed="64"/>
        </bottom>
      </border>
    </ndxf>
  </rcc>
  <rcc rId="4028" sId="7" odxf="1" dxf="1">
    <nc r="F100" t="inlineStr">
      <is>
        <t>PSICOLOGO</t>
      </is>
    </nc>
    <odxf>
      <border outline="0">
        <left/>
        <right/>
        <top/>
        <bottom/>
      </border>
    </odxf>
    <ndxf>
      <border outline="0">
        <left style="thin">
          <color indexed="64"/>
        </left>
        <right style="thin">
          <color indexed="64"/>
        </right>
        <top style="thin">
          <color indexed="64"/>
        </top>
        <bottom style="thin">
          <color indexed="64"/>
        </bottom>
      </border>
    </ndxf>
  </rcc>
  <rcc rId="4029" sId="7">
    <nc r="G100" t="inlineStr">
      <is>
        <t>UNAD</t>
      </is>
    </nc>
  </rcc>
  <rcc rId="4030" sId="7" numFmtId="19">
    <nc r="H100">
      <v>39990</v>
    </nc>
  </rcc>
  <rcc rId="4031" sId="7">
    <nc r="I100" t="inlineStr">
      <is>
        <t>SI</t>
      </is>
    </nc>
  </rcc>
  <rcc rId="4032" sId="7">
    <nc r="B98" t="inlineStr">
      <is>
        <t>PROFESIONAL DE APOYO PSICOSOCIAL</t>
      </is>
    </nc>
  </rcc>
  <rcc rId="4033" sId="7">
    <nc r="B99" t="inlineStr">
      <is>
        <t>PROFESIONAL DE APOYO PSICOSOCIAL</t>
      </is>
    </nc>
  </rcc>
  <rcc rId="4034" sId="7">
    <nc r="B100" t="inlineStr">
      <is>
        <t>PROFESIONAL DE APOYO PSICOSOCIAL</t>
      </is>
    </nc>
  </rcc>
  <rrc rId="4035" sId="7" ref="A97:XFD97" action="delete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fmt sheetId="7" xfDxf="1" sqref="A97:XFD97" start="0" length="0">
      <dxf>
        <alignment vertical="center" readingOrder="0"/>
      </dxf>
    </rfmt>
    <rfmt sheetId="7" sqref="B97" start="0" length="0">
      <dxf>
        <alignment vertical="top" wrapText="1" readingOrder="0"/>
        <border outline="0">
          <left style="thin">
            <color indexed="64"/>
          </left>
          <right style="thin">
            <color indexed="64"/>
          </right>
          <top style="thin">
            <color indexed="64"/>
          </top>
          <bottom style="thin">
            <color indexed="64"/>
          </bottom>
        </border>
      </dxf>
    </rfmt>
    <rfmt sheetId="7" sqref="C97" start="0" length="0">
      <dxf>
        <alignment vertical="top" wrapText="1" readingOrder="0"/>
        <border outline="0">
          <left style="thin">
            <color indexed="64"/>
          </left>
          <right style="thin">
            <color indexed="64"/>
          </right>
          <top style="thin">
            <color indexed="64"/>
          </top>
          <bottom style="thin">
            <color indexed="64"/>
          </bottom>
        </border>
      </dxf>
    </rfmt>
    <rfmt sheetId="7" sqref="D97" start="0" length="0">
      <dxf>
        <alignment vertical="bottom" readingOrder="0"/>
        <border outline="0">
          <left style="thin">
            <color indexed="64"/>
          </left>
          <right style="thin">
            <color indexed="64"/>
          </right>
        </border>
      </dxf>
    </rfmt>
    <rfmt sheetId="7" sqref="E97" start="0" length="0">
      <dxf>
        <alignment vertical="bottom" readingOrder="0"/>
      </dxf>
    </rfmt>
    <rfmt sheetId="7" sqref="F97" start="0" length="0">
      <dxf>
        <alignment vertical="bottom" readingOrder="0"/>
      </dxf>
    </rfmt>
    <rfmt sheetId="7" sqref="G97" start="0" length="0">
      <dxf>
        <alignment vertical="top" readingOrder="0"/>
        <border outline="0">
          <left style="thin">
            <color indexed="64"/>
          </left>
          <right style="thin">
            <color indexed="64"/>
          </right>
          <top style="thin">
            <color indexed="64"/>
          </top>
          <bottom style="thin">
            <color indexed="64"/>
          </bottom>
        </border>
      </dxf>
    </rfmt>
    <rfmt sheetId="7" sqref="H97" start="0" length="0">
      <dxf>
        <numFmt numFmtId="19" formatCode="dd/mm/yyyy"/>
        <alignment vertical="top" readingOrder="0"/>
        <border outline="0">
          <left style="thin">
            <color indexed="64"/>
          </left>
          <right style="thin">
            <color indexed="64"/>
          </right>
          <top style="thin">
            <color indexed="64"/>
          </top>
          <bottom style="thin">
            <color indexed="64"/>
          </bottom>
        </border>
      </dxf>
    </rfmt>
    <rfmt sheetId="7" sqref="I97" start="0" length="0">
      <dxf>
        <alignment vertical="bottom" readingOrder="0"/>
        <border outline="0">
          <left style="thin">
            <color indexed="64"/>
          </left>
          <right style="thin">
            <color indexed="64"/>
          </right>
          <top style="thin">
            <color indexed="64"/>
          </top>
          <bottom style="thin">
            <color indexed="64"/>
          </bottom>
        </border>
      </dxf>
    </rfmt>
    <rfmt sheetId="7" sqref="J97" start="0" length="0">
      <dxf>
        <alignment vertical="bottom" readingOrder="0"/>
        <border outline="0">
          <left style="thin">
            <color indexed="64"/>
          </left>
          <right style="thin">
            <color indexed="64"/>
          </right>
          <top style="thin">
            <color indexed="64"/>
          </top>
          <bottom style="thin">
            <color indexed="64"/>
          </bottom>
        </border>
      </dxf>
    </rfmt>
    <rfmt sheetId="7" sqref="K97" start="0" length="0">
      <dxf>
        <alignment vertical="top" wrapText="1" readingOrder="0"/>
        <border outline="0">
          <left style="thin">
            <color indexed="64"/>
          </left>
          <right style="thin">
            <color indexed="64"/>
          </right>
          <top style="thin">
            <color indexed="64"/>
          </top>
          <bottom style="thin">
            <color indexed="64"/>
          </bottom>
        </border>
      </dxf>
    </rfmt>
    <rfmt sheetId="7" sqref="L97" start="0" length="0">
      <dxf>
        <alignment vertical="top" readingOrder="0"/>
        <border outline="0">
          <left style="thin">
            <color indexed="64"/>
          </left>
          <right style="thin">
            <color indexed="64"/>
          </right>
          <top style="thin">
            <color indexed="64"/>
          </top>
          <bottom style="thin">
            <color indexed="64"/>
          </bottom>
        </border>
      </dxf>
    </rfmt>
    <rfmt sheetId="7" sqref="M97" start="0" length="0">
      <dxf>
        <border outline="0">
          <left style="thin">
            <color indexed="64"/>
          </left>
          <right style="thin">
            <color indexed="64"/>
          </right>
          <top style="thin">
            <color indexed="64"/>
          </top>
          <bottom style="thin">
            <color indexed="64"/>
          </bottom>
        </border>
      </dxf>
    </rfmt>
    <rfmt sheetId="7" sqref="N97" start="0" length="0">
      <dxf>
        <border outline="0">
          <left style="thin">
            <color indexed="64"/>
          </left>
          <right style="thin">
            <color indexed="64"/>
          </right>
          <top style="thin">
            <color indexed="64"/>
          </top>
          <bottom style="thin">
            <color indexed="64"/>
          </bottom>
        </border>
      </dxf>
    </rfmt>
    <rfmt sheetId="7" sqref="O97" start="0" length="0">
      <dxf>
        <border outline="0">
          <left style="thin">
            <color indexed="64"/>
          </left>
          <right style="thin">
            <color indexed="64"/>
          </right>
          <top style="thin">
            <color indexed="64"/>
          </top>
          <bottom style="thin">
            <color indexed="64"/>
          </bottom>
        </border>
      </dxf>
    </rfmt>
    <rfmt sheetId="7" sqref="P97" start="0" length="0">
      <dxf>
        <alignment horizontal="center" readingOrder="0"/>
        <border outline="0">
          <left style="thin">
            <color indexed="64"/>
          </left>
          <right style="thin">
            <color indexed="64"/>
          </right>
          <top style="thin">
            <color indexed="64"/>
          </top>
          <bottom style="thin">
            <color indexed="64"/>
          </bottom>
        </border>
      </dxf>
    </rfmt>
    <rfmt sheetId="7" sqref="Q97" start="0" length="0">
      <dxf>
        <alignment horizontal="center" readingOrder="0"/>
        <border outline="0">
          <left style="thin">
            <color indexed="64"/>
          </left>
          <right style="thin">
            <color indexed="64"/>
          </right>
          <top style="thin">
            <color indexed="64"/>
          </top>
          <bottom style="thin">
            <color indexed="64"/>
          </bottom>
        </border>
      </dxf>
    </rfmt>
  </rrc>
  <rcc rId="4036" sId="6">
    <nc r="D33" t="inlineStr">
      <is>
        <t>X</t>
      </is>
    </nc>
  </rcc>
  <rcc rId="4037" sId="6">
    <nc r="B113" t="inlineStr">
      <is>
        <t>PROFESIONAL DE APOYO PSICOSOCIAL</t>
      </is>
    </nc>
  </rcc>
  <rcc rId="4038" sId="6">
    <nc r="Q113" t="inlineStr">
      <is>
        <t>SON 7 PROFESIONALES LE FALTA 1</t>
      </is>
    </nc>
  </rcc>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39" sId="7">
    <nc r="C90">
      <f>(126+36)/200+985/300</f>
    </nc>
  </rcc>
  <rcc rId="4040" sId="7">
    <nc r="C91">
      <f>(126+36)/200+985/300</f>
    </nc>
  </rcc>
  <rcc rId="4041" sId="7">
    <nc r="C92">
      <f>(126+36)/200+985/300</f>
    </nc>
  </rcc>
  <rcc rId="4042" sId="7">
    <nc r="C93">
      <f>(126+36)/200+985/300</f>
    </nc>
  </rcc>
  <rcc rId="4043" sId="7">
    <nc r="C94">
      <f>(126+36)/200+985/300</f>
    </nc>
  </rcc>
  <rcc rId="4044" sId="7">
    <nc r="C95">
      <f>(126+36)/200+985/300</f>
    </nc>
  </rcc>
  <rcc rId="4045" sId="7">
    <nc r="C96">
      <f>(126+36)/200+985/300</f>
    </nc>
  </rcc>
  <rcc rId="4046" sId="7">
    <nc r="C97">
      <f>(126+36)/200+985/300*2</f>
    </nc>
  </rcc>
  <rcc rId="4047" sId="7">
    <nc r="C98">
      <f>(126+36)/200+985/300*2</f>
    </nc>
  </rcc>
  <rcc rId="4048" sId="7">
    <nc r="C99">
      <f>(126+36)/200+985/300*2</f>
    </nc>
  </rcc>
  <rcc rId="4049" sId="7">
    <nc r="C100">
      <f>(126+36)/200+985/300*2</f>
    </nc>
  </rcc>
  <rcc rId="4050" sId="7">
    <nc r="C101">
      <f>(126+36)/200+985/300*2</f>
    </nc>
  </rcc>
  <rcc rId="4051" sId="7">
    <nc r="C102">
      <f>(126+36)/200+985/300*2</f>
    </nc>
  </rcc>
  <rcc rId="4052" sId="7">
    <nc r="C103">
      <f>(126+36)/200+985/300*2</f>
    </nc>
  </rcc>
  <rcc rId="4053" sId="7">
    <nc r="C104">
      <f>(126+36)/200+985/300*2</f>
    </nc>
  </rcc>
  <rcc rId="4054" sId="7">
    <nc r="C105">
      <f>(126+36)/200+985/300*2</f>
    </nc>
  </rcc>
  <rcc rId="4055" sId="7">
    <nc r="C106">
      <f>(126+36)/200+985/300*2</f>
    </nc>
  </rcc>
  <rcc rId="4056" sId="7">
    <nc r="C107">
      <f>(126+36)/200+985/300*2</f>
    </nc>
  </rcc>
  <rcc rId="4057" sId="7">
    <nc r="C108">
      <f>(126+36)/200+985/300*2</f>
    </nc>
  </rcc>
  <rcc rId="4058" sId="7" odxf="1" dxf="1">
    <nc r="C109">
      <f>(126+36)/200+985/300*2</f>
    </nc>
    <odxf/>
    <ndxf/>
  </rcc>
  <rcc rId="4059" sId="7">
    <nc r="C33" t="inlineStr">
      <is>
        <t>X</t>
      </is>
    </nc>
  </rcc>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060" sId="8" ref="A88:XFD88"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61" sId="8" ref="A88:XFD88"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62" sId="8" ref="A89:XFD89"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63" sId="8" ref="A90:XFD90"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64" sId="8" ref="A90:XFD90"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65" sId="8" ref="A91:XFD91"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66" sId="8" ref="A93:XFD93"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67" sId="8" ref="A92:XFD92"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68" sId="8" ref="A95:XFD95"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69" sId="8" ref="A96:XFD96"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70" sId="8" ref="A96:XFD96"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71" sId="8" ref="A98:XFD98"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72" sId="8" ref="A98:XFD98"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073" sId="8" ref="A99:XFD99"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cc rId="4074" sId="8" odxf="1" dxf="1">
    <nc r="D87" t="inlineStr">
      <is>
        <t>DORIS YANETH DAVID ARGOTI</t>
      </is>
    </nc>
    <odxf/>
    <ndxf/>
  </rcc>
  <rcc rId="4075" sId="8" odxf="1" dxf="1">
    <nc r="E87">
      <v>30741683</v>
    </nc>
    <odxf/>
    <ndxf/>
  </rcc>
  <rcc rId="4076" sId="8" odxf="1" dxf="1">
    <nc r="F87" t="inlineStr">
      <is>
        <t>ECONOMISTA</t>
      </is>
    </nc>
    <odxf/>
    <ndxf/>
  </rcc>
  <rcc rId="4077" sId="8">
    <nc r="G87" t="inlineStr">
      <is>
        <t>UNIVERSIDAD DE NARIÑO</t>
      </is>
    </nc>
  </rcc>
  <rcc rId="4078" sId="8" odxf="1" dxf="1" numFmtId="19">
    <nc r="H87">
      <v>35153</v>
    </nc>
    <odxf>
      <numFmt numFmtId="0" formatCode="General"/>
    </odxf>
    <ndxf>
      <numFmt numFmtId="19" formatCode="dd/mm/yyyy"/>
    </ndxf>
  </rcc>
  <rcc rId="4079" sId="8">
    <oc r="J87" t="inlineStr">
      <is>
        <t>EMPRESA</t>
      </is>
    </oc>
    <nc r="J87" t="inlineStr">
      <is>
        <t>COLEGIO MUSICAL BRITANICO</t>
      </is>
    </nc>
  </rcc>
  <rcc rId="4080" sId="8">
    <oc r="K87" t="inlineStr">
      <is>
        <t>FECHA DE INICIO Y TERMINACIÓN</t>
      </is>
    </oc>
    <nc r="K87" t="inlineStr">
      <is>
        <t>1/03/2007  15/12/2014</t>
      </is>
    </nc>
  </rcc>
  <rcc rId="4081" sId="8">
    <oc r="L87" t="inlineStr">
      <is>
        <t xml:space="preserve">FUNCIONES </t>
      </is>
    </oc>
    <nc r="L87" t="inlineStr">
      <is>
        <t>COORDINADORA GENERAL</t>
      </is>
    </nc>
  </rcc>
  <rcc rId="4082" sId="8">
    <nc r="M87" t="inlineStr">
      <is>
        <t>SI</t>
      </is>
    </nc>
  </rcc>
  <rcc rId="4083" sId="8">
    <nc r="N87" t="inlineStr">
      <is>
        <t>SI</t>
      </is>
    </nc>
  </rcc>
  <rcc rId="4084" sId="8">
    <nc r="I87" t="inlineStr">
      <is>
        <t>SI</t>
      </is>
    </nc>
  </rcc>
  <rcc rId="4085" sId="8" odxf="1" dxf="1">
    <nc r="D88" t="inlineStr">
      <is>
        <t>NATALIA ELIZABETH BENAVIDES MIÑOZ</t>
      </is>
    </nc>
    <odxf/>
    <ndxf/>
  </rcc>
  <rcc rId="4086" sId="8" odxf="1" dxf="1">
    <nc r="E88">
      <v>36951430</v>
    </nc>
    <odxf/>
    <ndxf/>
  </rcc>
  <rcc rId="4087" sId="8" odxf="1" dxf="1">
    <nc r="F88" t="inlineStr">
      <is>
        <t>PSICOLOGA</t>
      </is>
    </nc>
    <odxf/>
    <ndxf/>
  </rcc>
  <rcc rId="4088" sId="8">
    <nc r="G88" t="inlineStr">
      <is>
        <t>UNIVERSIDAD MARIANA</t>
      </is>
    </nc>
  </rcc>
  <rcc rId="4089" sId="8" odxf="1" dxf="1" numFmtId="19">
    <nc r="H88">
      <v>38688</v>
    </nc>
    <odxf>
      <numFmt numFmtId="0" formatCode="General"/>
    </odxf>
    <ndxf>
      <numFmt numFmtId="19" formatCode="dd/mm/yyyy"/>
    </ndxf>
  </rcc>
  <rcc rId="4090" sId="8">
    <nc r="I88" t="inlineStr">
      <is>
        <t>SI</t>
      </is>
    </nc>
  </rcc>
  <rcc rId="4091" sId="8" odxf="1" dxf="1">
    <nc r="D89" t="inlineStr">
      <is>
        <t>EDILMA DEL ROCIO LAGOS PORTILLA</t>
      </is>
    </nc>
    <odxf/>
    <ndxf/>
  </rcc>
  <rcc rId="4092" sId="8" odxf="1" dxf="1">
    <nc r="E89">
      <v>30738484</v>
    </nc>
    <odxf/>
    <ndxf/>
  </rcc>
  <rcc rId="4093" sId="8" odxf="1" dxf="1">
    <nc r="F89" t="inlineStr">
      <is>
        <t>TECNICO EN PRIMERA INFANCIA</t>
      </is>
    </nc>
    <odxf/>
    <ndxf/>
  </rcc>
  <rcc rId="4094" sId="8">
    <nc r="P89" t="inlineStr">
      <is>
        <t>SE PRESENTA AL GRUPO 2 Y 22</t>
      </is>
    </nc>
  </rcc>
  <rcc rId="4095" sId="8">
    <nc r="G89" t="inlineStr">
      <is>
        <t>UNIVERSIDAD DE NARIÑO</t>
      </is>
    </nc>
  </rcc>
  <rcc rId="4096" sId="8">
    <nc r="J88" t="inlineStr">
      <is>
        <t>COORPONARIÑO</t>
      </is>
    </nc>
  </rcc>
  <rcc rId="4097" sId="8">
    <nc r="K88" t="inlineStr">
      <is>
        <t>13/09/2012  31/12/2012</t>
      </is>
    </nc>
  </rcc>
  <rrc rId="4098" sId="8" ref="A89:XFD89"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cc rId="4099" sId="8">
    <nc r="K89" t="inlineStr">
      <is>
        <t>25/01/2013  15/06/2013</t>
      </is>
    </nc>
  </rcc>
  <rrc rId="4100" sId="8" ref="A90:XFD90"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cc rId="4101" sId="8">
    <nc r="K90" t="inlineStr">
      <is>
        <t>10/06/2013  30/11/2013</t>
      </is>
    </nc>
  </rcc>
  <rrc rId="4102" sId="8" ref="A91:XFD91"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cc rId="4103" sId="8">
    <nc r="K91" t="inlineStr">
      <is>
        <t>23/01/2014  23/07/2014</t>
      </is>
    </nc>
  </rcc>
  <rcc rId="4104" sId="8">
    <nc r="D89" t="inlineStr">
      <is>
        <t>NATALIA ELIZABETH BENAVIDES MIÑOZ</t>
      </is>
    </nc>
  </rcc>
  <rcc rId="4105" sId="8">
    <nc r="E89">
      <v>36951430</v>
    </nc>
  </rcc>
  <rcc rId="4106" sId="8">
    <nc r="F89" t="inlineStr">
      <is>
        <t>PSICOLOGA</t>
      </is>
    </nc>
  </rcc>
  <rcc rId="4107" sId="8">
    <nc r="G89" t="inlineStr">
      <is>
        <t>UNIVERSIDAD MARIANA</t>
      </is>
    </nc>
  </rcc>
  <rcc rId="4108" sId="8" numFmtId="19">
    <nc r="H89">
      <v>38688</v>
    </nc>
  </rcc>
  <rcc rId="4109" sId="8">
    <nc r="I89" t="inlineStr">
      <is>
        <t>SI</t>
      </is>
    </nc>
  </rcc>
  <rcc rId="4110" sId="8">
    <nc r="J89" t="inlineStr">
      <is>
        <t>COORPONARIÑO</t>
      </is>
    </nc>
  </rcc>
  <rcc rId="4111" sId="8">
    <nc r="D90" t="inlineStr">
      <is>
        <t>NATALIA ELIZABETH BENAVIDES MIÑOZ</t>
      </is>
    </nc>
  </rcc>
  <rcc rId="4112" sId="8">
    <nc r="E90">
      <v>36951430</v>
    </nc>
  </rcc>
  <rcc rId="4113" sId="8">
    <nc r="F90" t="inlineStr">
      <is>
        <t>PSICOLOGA</t>
      </is>
    </nc>
  </rcc>
  <rcc rId="4114" sId="8">
    <nc r="G90" t="inlineStr">
      <is>
        <t>UNIVERSIDAD MARIANA</t>
      </is>
    </nc>
  </rcc>
  <rcc rId="4115" sId="8" numFmtId="19">
    <nc r="H90">
      <v>38688</v>
    </nc>
  </rcc>
  <rcc rId="4116" sId="8">
    <nc r="I90" t="inlineStr">
      <is>
        <t>SI</t>
      </is>
    </nc>
  </rcc>
  <rcc rId="4117" sId="8">
    <nc r="J90" t="inlineStr">
      <is>
        <t>COORPONARIÑO</t>
      </is>
    </nc>
  </rcc>
  <rcc rId="4118" sId="8">
    <nc r="D91" t="inlineStr">
      <is>
        <t>NATALIA ELIZABETH BENAVIDES MIÑOZ</t>
      </is>
    </nc>
  </rcc>
  <rcc rId="4119" sId="8">
    <nc r="E91">
      <v>36951430</v>
    </nc>
  </rcc>
  <rcc rId="4120" sId="8">
    <nc r="F91" t="inlineStr">
      <is>
        <t>PSICOLOGA</t>
      </is>
    </nc>
  </rcc>
  <rcc rId="4121" sId="8">
    <nc r="G91" t="inlineStr">
      <is>
        <t>UNIVERSIDAD MARIANA</t>
      </is>
    </nc>
  </rcc>
  <rcc rId="4122" sId="8" numFmtId="19">
    <nc r="H91">
      <v>38688</v>
    </nc>
  </rcc>
  <rcc rId="4123" sId="8">
    <nc r="I91" t="inlineStr">
      <is>
        <t>SI</t>
      </is>
    </nc>
  </rcc>
  <rcc rId="4124" sId="8">
    <nc r="J91" t="inlineStr">
      <is>
        <t>COORPONARIÑO</t>
      </is>
    </nc>
  </rcc>
  <rcc rId="4125" sId="8">
    <nc r="L88" t="inlineStr">
      <is>
        <t>COORDINADORA GENERAL</t>
      </is>
    </nc>
  </rcc>
  <rcc rId="4126" sId="8">
    <nc r="L89" t="inlineStr">
      <is>
        <t>COORDINADORA GENERAL</t>
      </is>
    </nc>
  </rcc>
  <rcc rId="4127" sId="8">
    <nc r="L90" t="inlineStr">
      <is>
        <t>COORDINADORA GENERAL</t>
      </is>
    </nc>
  </rcc>
  <rcc rId="4128" sId="8">
    <nc r="L91" t="inlineStr">
      <is>
        <t>COORDINADORA GENERAL</t>
      </is>
    </nc>
  </rcc>
  <rcc rId="4129" sId="8">
    <nc r="M88" t="inlineStr">
      <is>
        <t>SI</t>
      </is>
    </nc>
  </rcc>
  <rcc rId="4130" sId="8">
    <nc r="M89" t="inlineStr">
      <is>
        <t>SI</t>
      </is>
    </nc>
  </rcc>
  <rcc rId="4131" sId="8">
    <nc r="M90" t="inlineStr">
      <is>
        <t>SI</t>
      </is>
    </nc>
  </rcc>
  <rcc rId="4132" sId="8">
    <nc r="M91" t="inlineStr">
      <is>
        <t>SI</t>
      </is>
    </nc>
  </rcc>
  <rcc rId="4133" sId="8">
    <nc r="N88" t="inlineStr">
      <is>
        <t>SI</t>
      </is>
    </nc>
  </rcc>
  <rcc rId="4134" sId="8">
    <nc r="N89" t="inlineStr">
      <is>
        <t>SI</t>
      </is>
    </nc>
  </rcc>
  <rcc rId="4135" sId="8">
    <nc r="N90" t="inlineStr">
      <is>
        <t>SI</t>
      </is>
    </nc>
  </rcc>
  <rcc rId="4136" sId="8">
    <nc r="N91" t="inlineStr">
      <is>
        <t>SI</t>
      </is>
    </nc>
  </rcc>
  <rcc rId="4137" sId="8" odxf="1" dxf="1" numFmtId="19">
    <nc r="H92">
      <v>36468</v>
    </nc>
    <odxf>
      <numFmt numFmtId="0" formatCode="General"/>
    </odxf>
    <ndxf>
      <numFmt numFmtId="19" formatCode="dd/mm/yyyy"/>
    </ndxf>
  </rcc>
  <rcc rId="4138" sId="8">
    <nc r="I92" t="inlineStr">
      <is>
        <t>NO</t>
      </is>
    </nc>
  </rcc>
  <rcc rId="4139" sId="8">
    <nc r="J92" t="inlineStr">
      <is>
        <t>COLEGIO MUSICAL BRITANICO</t>
      </is>
    </nc>
  </rcc>
  <rcc rId="4140" sId="8">
    <nc r="K92" t="inlineStr">
      <is>
        <t>19/08/2008  28/06/2013</t>
      </is>
    </nc>
  </rcc>
  <rcc rId="4141" sId="8">
    <nc r="L92" t="inlineStr">
      <is>
        <t>COORDINADORA PEDAGOGICA PARA EL PAIPI</t>
      </is>
    </nc>
  </rcc>
  <rcc rId="4142" sId="8">
    <nc r="B88" t="inlineStr">
      <is>
        <t>COORDINADOR</t>
      </is>
    </nc>
  </rcc>
  <rcc rId="4143" sId="8">
    <nc r="B89" t="inlineStr">
      <is>
        <t>COORDINADOR</t>
      </is>
    </nc>
  </rcc>
  <rcc rId="4144" sId="8">
    <nc r="B90" t="inlineStr">
      <is>
        <t>COORDINADOR</t>
      </is>
    </nc>
  </rcc>
  <rcc rId="4145" sId="8">
    <nc r="B91" t="inlineStr">
      <is>
        <t>COORDINADOR</t>
      </is>
    </nc>
  </rcc>
  <rcc rId="4146" sId="8">
    <nc r="B92" t="inlineStr">
      <is>
        <t>COORDINADOR</t>
      </is>
    </nc>
  </rcc>
  <rcc rId="4147" sId="8" odxf="1" dxf="1">
    <nc r="D93" t="inlineStr">
      <is>
        <t>PAOLA LICETH PANTOJA PANTOJA</t>
      </is>
    </nc>
    <odxf/>
    <ndxf/>
  </rcc>
  <rcc rId="4148" sId="8" odxf="1" dxf="1">
    <nc r="E93">
      <v>1088272714</v>
    </nc>
    <odxf/>
    <ndxf/>
  </rcc>
  <rcc rId="4149" sId="8" odxf="1" dxf="1">
    <nc r="F93" t="inlineStr">
      <is>
        <t>LICENCIADA EN PEDAGOGIA INFANTIL</t>
      </is>
    </nc>
    <odxf/>
    <ndxf/>
  </rcc>
  <rcc rId="4150" sId="8">
    <nc r="G93" t="inlineStr">
      <is>
        <t>UNIVERSIDAD TECNOLOGICA DE PEREIRA</t>
      </is>
    </nc>
  </rcc>
  <rcc rId="4151" sId="8" odxf="1" dxf="1" numFmtId="19">
    <nc r="H93">
      <v>40634</v>
    </nc>
    <odxf>
      <numFmt numFmtId="0" formatCode="General"/>
    </odxf>
    <ndxf>
      <numFmt numFmtId="19" formatCode="dd/mm/yyyy"/>
    </ndxf>
  </rcc>
  <rcc rId="4152" sId="8">
    <nc r="I93" t="inlineStr">
      <is>
        <t>NO</t>
      </is>
    </nc>
  </rcc>
  <rcc rId="4153" sId="8">
    <nc r="K93" t="inlineStr">
      <is>
        <t>10/01/2012  01/03/2012</t>
      </is>
    </nc>
  </rcc>
  <rcc rId="4154" sId="8">
    <nc r="K94" t="inlineStr">
      <is>
        <t>15/05/2012  30/09/2012</t>
      </is>
    </nc>
  </rcc>
  <rcc rId="4155" sId="8">
    <nc r="K95" t="inlineStr">
      <is>
        <t>21/11/2012  15/12/2012</t>
      </is>
    </nc>
  </rcc>
  <rcc rId="4156" sId="8">
    <nc r="K96" t="inlineStr">
      <is>
        <t>3/04/2013  15/12/2014</t>
      </is>
    </nc>
  </rcc>
  <rcc rId="4157" sId="8">
    <nc r="J93" t="inlineStr">
      <is>
        <t>COLEGIO MUSICAL BRITANICO</t>
      </is>
    </nc>
  </rcc>
  <rcc rId="4158" sId="8">
    <nc r="L93" t="inlineStr">
      <is>
        <t>COORDINADORA PEDAGOGICA PARA EL PAIPI</t>
      </is>
    </nc>
  </rcc>
  <rcc rId="4159" sId="8" odxf="1" dxf="1">
    <nc r="D94" t="inlineStr">
      <is>
        <t>PAOLA LICETH PANTOJA PANTOJA</t>
      </is>
    </nc>
    <odxf/>
    <ndxf/>
  </rcc>
  <rcc rId="4160" sId="8" odxf="1" dxf="1">
    <nc r="E94">
      <v>1088272714</v>
    </nc>
    <odxf/>
    <ndxf/>
  </rcc>
  <rcc rId="4161" sId="8" odxf="1" dxf="1">
    <nc r="F94" t="inlineStr">
      <is>
        <t>LICENCIADA EN PEDAGOGIA INFANTIL</t>
      </is>
    </nc>
    <odxf/>
    <ndxf/>
  </rcc>
  <rcc rId="4162" sId="8">
    <nc r="G94" t="inlineStr">
      <is>
        <t>UNIVERSIDAD TECNOLOGICA DE PEREIRA</t>
      </is>
    </nc>
  </rcc>
  <rcc rId="4163" sId="8" odxf="1" dxf="1" numFmtId="19">
    <nc r="H94">
      <v>40634</v>
    </nc>
    <odxf>
      <numFmt numFmtId="0" formatCode="General"/>
    </odxf>
    <ndxf>
      <numFmt numFmtId="19" formatCode="dd/mm/yyyy"/>
    </ndxf>
  </rcc>
  <rcc rId="4164" sId="8">
    <nc r="I94" t="inlineStr">
      <is>
        <t>NO</t>
      </is>
    </nc>
  </rcc>
  <rcc rId="4165" sId="8">
    <nc r="J94" t="inlineStr">
      <is>
        <t>COLEGIO MUSICAL BRITANICO</t>
      </is>
    </nc>
  </rcc>
  <rcc rId="4166" sId="8" odxf="1" dxf="1">
    <nc r="D95" t="inlineStr">
      <is>
        <t>PAOLA LICETH PANTOJA PANTOJA</t>
      </is>
    </nc>
    <odxf/>
    <ndxf/>
  </rcc>
  <rcc rId="4167" sId="8" odxf="1" dxf="1">
    <nc r="E95">
      <v>1088272714</v>
    </nc>
    <odxf/>
    <ndxf/>
  </rcc>
  <rcc rId="4168" sId="8" odxf="1" dxf="1">
    <nc r="F95" t="inlineStr">
      <is>
        <t>LICENCIADA EN PEDAGOGIA INFANTIL</t>
      </is>
    </nc>
    <odxf/>
    <ndxf/>
  </rcc>
  <rcc rId="4169" sId="8">
    <nc r="G95" t="inlineStr">
      <is>
        <t>UNIVERSIDAD TECNOLOGICA DE PEREIRA</t>
      </is>
    </nc>
  </rcc>
  <rcc rId="4170" sId="8" odxf="1" dxf="1" numFmtId="19">
    <nc r="H95">
      <v>40634</v>
    </nc>
    <odxf>
      <numFmt numFmtId="0" formatCode="General"/>
    </odxf>
    <ndxf>
      <numFmt numFmtId="19" formatCode="dd/mm/yyyy"/>
    </ndxf>
  </rcc>
  <rcc rId="4171" sId="8">
    <nc r="I95" t="inlineStr">
      <is>
        <t>NO</t>
      </is>
    </nc>
  </rcc>
  <rcc rId="4172" sId="8">
    <nc r="J95" t="inlineStr">
      <is>
        <t>COLEGIO MUSICAL BRITANICO</t>
      </is>
    </nc>
  </rcc>
  <rcc rId="4173" sId="8" odxf="1" dxf="1">
    <nc r="D96" t="inlineStr">
      <is>
        <t>PAOLA LICETH PANTOJA PANTOJA</t>
      </is>
    </nc>
    <odxf/>
    <ndxf/>
  </rcc>
  <rcc rId="4174" sId="8" odxf="1" dxf="1">
    <nc r="E96">
      <v>1088272714</v>
    </nc>
    <odxf/>
    <ndxf/>
  </rcc>
  <rcc rId="4175" sId="8" odxf="1" dxf="1">
    <nc r="F96" t="inlineStr">
      <is>
        <t>LICENCIADA EN PEDAGOGIA INFANTIL</t>
      </is>
    </nc>
    <odxf/>
    <ndxf/>
  </rcc>
  <rcc rId="4176" sId="8">
    <nc r="G96" t="inlineStr">
      <is>
        <t>UNIVERSIDAD TECNOLOGICA DE PEREIRA</t>
      </is>
    </nc>
  </rcc>
  <rcc rId="4177" sId="8" odxf="1" dxf="1" numFmtId="19">
    <nc r="H96">
      <v>40634</v>
    </nc>
    <odxf>
      <numFmt numFmtId="0" formatCode="General"/>
    </odxf>
    <ndxf>
      <numFmt numFmtId="19" formatCode="dd/mm/yyyy"/>
    </ndxf>
  </rcc>
  <rcc rId="4178" sId="8">
    <nc r="I96" t="inlineStr">
      <is>
        <t>NO</t>
      </is>
    </nc>
  </rcc>
  <rcc rId="4179" sId="8">
    <nc r="J96" t="inlineStr">
      <is>
        <t>COLEGIO MUSICAL BRITANICO</t>
      </is>
    </nc>
  </rcc>
  <rcc rId="4180" sId="8">
    <nc r="L94" t="inlineStr">
      <is>
        <t>COORDINADORA PEDAGOGICA PARA EL PAIPI</t>
      </is>
    </nc>
  </rcc>
  <rcc rId="4181" sId="8">
    <nc r="L95" t="inlineStr">
      <is>
        <t>COORDINADORA PEDAGOGICA PARA EL PAIPI</t>
      </is>
    </nc>
  </rcc>
  <rcc rId="4182" sId="8">
    <nc r="L96" t="inlineStr">
      <is>
        <t>COORDINADORA PEDAGOGICA PARA EL PAIPI</t>
      </is>
    </nc>
  </rcc>
  <rcc rId="4183" sId="8">
    <nc r="M92" t="inlineStr">
      <is>
        <t>SI</t>
      </is>
    </nc>
  </rcc>
  <rcc rId="4184" sId="8">
    <nc r="N92" t="inlineStr">
      <is>
        <t>SI</t>
      </is>
    </nc>
  </rcc>
  <rcc rId="4185" sId="8">
    <nc r="N93" t="inlineStr">
      <is>
        <t>SI</t>
      </is>
    </nc>
  </rcc>
  <rcc rId="4186" sId="8">
    <nc r="M93" t="inlineStr">
      <is>
        <t>SI</t>
      </is>
    </nc>
  </rcc>
  <rcc rId="4187" sId="8">
    <nc r="M94" t="inlineStr">
      <is>
        <t>SI</t>
      </is>
    </nc>
  </rcc>
  <rcc rId="4188" sId="8">
    <nc r="M95" t="inlineStr">
      <is>
        <t>SI</t>
      </is>
    </nc>
  </rcc>
  <rcc rId="4189" sId="8">
    <nc r="M96" t="inlineStr">
      <is>
        <t>SI</t>
      </is>
    </nc>
  </rcc>
  <rcc rId="4190" sId="8">
    <nc r="N94" t="inlineStr">
      <is>
        <t>SI</t>
      </is>
    </nc>
  </rcc>
  <rcc rId="4191" sId="8">
    <nc r="N95" t="inlineStr">
      <is>
        <t>SI</t>
      </is>
    </nc>
  </rcc>
  <rcc rId="4192" sId="8">
    <nc r="N96" t="inlineStr">
      <is>
        <t>SI</t>
      </is>
    </nc>
  </rcc>
  <rcc rId="4193" sId="8">
    <nc r="B93" t="inlineStr">
      <is>
        <t>COORDINADOR</t>
      </is>
    </nc>
  </rcc>
  <rcc rId="4194" sId="8">
    <nc r="B94" t="inlineStr">
      <is>
        <t>COORDINADOR</t>
      </is>
    </nc>
  </rcc>
  <rcc rId="4195" sId="8">
    <nc r="B95" t="inlineStr">
      <is>
        <t>COORDINADOR</t>
      </is>
    </nc>
  </rcc>
  <rcc rId="4196" sId="8">
    <nc r="B96" t="inlineStr">
      <is>
        <t>COORDINADOR</t>
      </is>
    </nc>
  </rcc>
  <rcc rId="4197" sId="8" odxf="1" dxf="1">
    <nc r="D97" t="inlineStr">
      <is>
        <t>PAOLA ANDREA PATIÑO BOLAÑOS</t>
      </is>
    </nc>
    <odxf/>
    <ndxf/>
  </rcc>
  <rcc rId="4198" sId="8" odxf="1" dxf="1">
    <nc r="E97">
      <v>1085250401</v>
    </nc>
    <odxf/>
    <ndxf/>
  </rcc>
  <rcc rId="4199" sId="8" odxf="1" dxf="1">
    <nc r="F97" t="inlineStr">
      <is>
        <t>LICENCIADO EN CASTELLANO Y LITERATURA</t>
      </is>
    </nc>
    <odxf/>
    <ndxf/>
  </rcc>
  <rcc rId="4200" sId="8">
    <nc r="P97" t="inlineStr">
      <is>
        <t>SE PRESENTA AL GRUPO 23</t>
      </is>
    </nc>
  </rcc>
  <rcc rId="4201" sId="8">
    <nc r="G97" t="inlineStr">
      <is>
        <t>UNIVERSIDAD DE NARIÑO</t>
      </is>
    </nc>
  </rcc>
  <rcc rId="4202" sId="8" odxf="1" dxf="1" numFmtId="19">
    <nc r="H97">
      <v>40530</v>
    </nc>
    <odxf>
      <numFmt numFmtId="0" formatCode="General"/>
    </odxf>
    <ndxf>
      <numFmt numFmtId="19" formatCode="dd/mm/yyyy"/>
    </ndxf>
  </rcc>
  <rcc rId="4203" sId="8">
    <nc r="I97" t="inlineStr">
      <is>
        <t>NO</t>
      </is>
    </nc>
  </rcc>
  <rcc rId="4204" sId="8">
    <nc r="J97" t="inlineStr">
      <is>
        <t>COLEGIO MUSICAL BRITANICO</t>
      </is>
    </nc>
  </rcc>
  <rcc rId="4205" sId="8">
    <nc r="B97" t="inlineStr">
      <is>
        <t>COORDINADOR</t>
      </is>
    </nc>
  </rcc>
  <rcc rId="4206" sId="8">
    <nc r="K97" t="inlineStr">
      <is>
        <t>9/09/2013  ACTUALMENTE</t>
      </is>
    </nc>
  </rcc>
  <rcc rId="4207" sId="8">
    <nc r="L97" t="inlineStr">
      <is>
        <t>DOCENTE</t>
      </is>
    </nc>
  </rcc>
  <rcc rId="4208" sId="8">
    <nc r="M97" t="inlineStr">
      <is>
        <t>SI</t>
      </is>
    </nc>
  </rcc>
  <rcc rId="4209" sId="8">
    <nc r="N97" t="inlineStr">
      <is>
        <t>NO</t>
      </is>
    </nc>
  </rcc>
  <rcc rId="4210" sId="8">
    <nc r="J98" t="inlineStr">
      <is>
        <t>COLEGIO MUSICAL BRITANICO</t>
      </is>
    </nc>
  </rcc>
  <rcc rId="4211" sId="8">
    <nc r="K98" t="inlineStr">
      <is>
        <t>19/08/2008  28/06/2013</t>
      </is>
    </nc>
  </rcc>
  <rcc rId="4212" sId="8">
    <nc r="L98" t="inlineStr">
      <is>
        <t>ASESOR PEDAGOGICO</t>
      </is>
    </nc>
  </rcc>
  <rcc rId="4213" sId="8">
    <nc r="M98" t="inlineStr">
      <is>
        <t>SI</t>
      </is>
    </nc>
  </rcc>
  <rcc rId="4214" sId="8">
    <nc r="N98" t="inlineStr">
      <is>
        <t>NO</t>
      </is>
    </nc>
  </rcc>
  <rcc rId="4215" sId="8" odxf="1" dxf="1">
    <nc r="D98" t="inlineStr">
      <is>
        <t>PAOLA ANDREA PATIÑO BOLAÑOS</t>
      </is>
    </nc>
    <odxf/>
    <ndxf/>
  </rcc>
  <rcc rId="4216" sId="8" odxf="1" dxf="1">
    <nc r="E98">
      <v>1085250401</v>
    </nc>
    <odxf/>
    <ndxf/>
  </rcc>
  <rcc rId="4217" sId="8" odxf="1" dxf="1">
    <nc r="F98" t="inlineStr">
      <is>
        <t>LICENCIADO EN CASTELLANO Y LITERATURA</t>
      </is>
    </nc>
    <odxf/>
    <ndxf/>
  </rcc>
  <rcc rId="4218" sId="8">
    <nc r="G98" t="inlineStr">
      <is>
        <t>UNIVERSIDAD DE NARIÑO</t>
      </is>
    </nc>
  </rcc>
  <rcc rId="4219" sId="8" odxf="1" dxf="1" numFmtId="19">
    <nc r="H98">
      <v>40530</v>
    </nc>
    <odxf>
      <numFmt numFmtId="0" formatCode="General"/>
    </odxf>
    <ndxf>
      <numFmt numFmtId="19" formatCode="dd/mm/yyyy"/>
    </ndxf>
  </rcc>
  <rcc rId="4220" sId="8">
    <nc r="I98" t="inlineStr">
      <is>
        <t>NO</t>
      </is>
    </nc>
  </rcc>
  <rm rId="4221" sheetId="8" source="B97" destination="B98" sourceSheetId="8">
    <rfmt sheetId="8" sqref="B98" start="0" length="0">
      <dxf>
        <alignment vertical="top" wrapText="1" readingOrder="0"/>
        <border outline="0">
          <left style="thin">
            <color indexed="64"/>
          </left>
          <right style="thin">
            <color indexed="64"/>
          </right>
          <top style="thin">
            <color indexed="64"/>
          </top>
          <bottom style="thin">
            <color indexed="64"/>
          </bottom>
        </border>
      </dxf>
    </rfmt>
  </rm>
  <rcc rId="4222" sId="8">
    <nc r="B97" t="inlineStr">
      <is>
        <t>COORDINADOR</t>
      </is>
    </nc>
  </rcc>
  <rcv guid="{2CECA098-183A-404B-AD72-5EEAC4BDA970}" action="delete"/>
  <rdn rId="0" localSheetId="2" customView="1" name="Z_2CECA098_183A_404B_AD72_5EEAC4BDA97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2CECA098_183A_404B_AD72_5EEAC4BDA97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2CECA098_183A_404B_AD72_5EEAC4BDA97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2CECA098_183A_404B_AD72_5EEAC4BDA97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2CECA098_183A_404B_AD72_5EEAC4BDA97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2CECA098_183A_404B_AD72_5EEAC4BDA97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2CECA098_183A_404B_AD72_5EEAC4BDA970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2CECA098-183A-404B-AD72-5EEAC4BDA970}" action="add"/>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230" sId="8" ref="A99:XFD99"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99:XFD99" start="0" length="0">
      <dxf>
        <alignment vertical="center" readingOrder="0"/>
      </dxf>
    </rfmt>
    <rfmt sheetId="8" sqref="B99" start="0" length="0">
      <dxf>
        <alignment vertical="top" wrapText="1" readingOrder="0"/>
        <border outline="0">
          <left style="thin">
            <color indexed="64"/>
          </left>
          <right style="thin">
            <color indexed="64"/>
          </right>
          <top style="thin">
            <color indexed="64"/>
          </top>
          <bottom style="thin">
            <color indexed="64"/>
          </bottom>
        </border>
      </dxf>
    </rfmt>
    <rfmt sheetId="8" sqref="C99" start="0" length="0">
      <dxf>
        <alignment vertical="top" wrapText="1" readingOrder="0"/>
        <border outline="0">
          <left style="thin">
            <color indexed="64"/>
          </left>
          <right style="thin">
            <color indexed="64"/>
          </right>
          <top style="thin">
            <color indexed="64"/>
          </top>
          <bottom style="thin">
            <color indexed="64"/>
          </bottom>
        </border>
      </dxf>
    </rfmt>
    <rfmt sheetId="8" sqref="D99" start="0" length="0">
      <dxf>
        <alignment vertical="top" readingOrder="0"/>
        <border outline="0">
          <left style="thin">
            <color indexed="64"/>
          </left>
          <right style="thin">
            <color indexed="64"/>
          </right>
          <top style="thin">
            <color indexed="64"/>
          </top>
          <bottom style="thin">
            <color indexed="64"/>
          </bottom>
        </border>
      </dxf>
    </rfmt>
    <rfmt sheetId="8" sqref="E99" start="0" length="0">
      <dxf>
        <alignment vertical="top" readingOrder="0"/>
        <border outline="0">
          <left style="thin">
            <color indexed="64"/>
          </left>
          <right style="thin">
            <color indexed="64"/>
          </right>
          <top style="thin">
            <color indexed="64"/>
          </top>
          <bottom style="thin">
            <color indexed="64"/>
          </bottom>
        </border>
      </dxf>
    </rfmt>
    <rfmt sheetId="8" sqref="F99" start="0" length="0">
      <dxf>
        <alignment vertical="top" readingOrder="0"/>
        <border outline="0">
          <left style="thin">
            <color indexed="64"/>
          </left>
          <right style="thin">
            <color indexed="64"/>
          </right>
          <top style="thin">
            <color indexed="64"/>
          </top>
          <bottom style="thin">
            <color indexed="64"/>
          </bottom>
        </border>
      </dxf>
    </rfmt>
    <rfmt sheetId="8" sqref="G99" start="0" length="0">
      <dxf>
        <alignment vertical="top" readingOrder="0"/>
        <border outline="0">
          <left style="thin">
            <color indexed="64"/>
          </left>
          <right style="thin">
            <color indexed="64"/>
          </right>
          <top style="thin">
            <color indexed="64"/>
          </top>
          <bottom style="thin">
            <color indexed="64"/>
          </bottom>
        </border>
      </dxf>
    </rfmt>
    <rfmt sheetId="8" sqref="H99" start="0" length="0">
      <dxf>
        <alignment vertical="top" readingOrder="0"/>
        <border outline="0">
          <left style="thin">
            <color indexed="64"/>
          </left>
          <right style="thin">
            <color indexed="64"/>
          </right>
          <top style="thin">
            <color indexed="64"/>
          </top>
          <bottom style="thin">
            <color indexed="64"/>
          </bottom>
        </border>
      </dxf>
    </rfmt>
    <rfmt sheetId="8" sqref="I99" start="0" length="0">
      <dxf>
        <alignment vertical="bottom" readingOrder="0"/>
        <border outline="0">
          <left style="thin">
            <color indexed="64"/>
          </left>
          <right style="thin">
            <color indexed="64"/>
          </right>
          <top style="thin">
            <color indexed="64"/>
          </top>
          <bottom style="thin">
            <color indexed="64"/>
          </bottom>
        </border>
      </dxf>
    </rfmt>
    <rfmt sheetId="8" sqref="J99" start="0" length="0">
      <dxf>
        <alignment vertical="bottom" readingOrder="0"/>
        <border outline="0">
          <left style="thin">
            <color indexed="64"/>
          </left>
          <right style="thin">
            <color indexed="64"/>
          </right>
          <top style="thin">
            <color indexed="64"/>
          </top>
          <bottom style="thin">
            <color indexed="64"/>
          </bottom>
        </border>
      </dxf>
    </rfmt>
    <rfmt sheetId="8" sqref="K99" start="0" length="0">
      <dxf>
        <alignment vertical="top" wrapText="1" readingOrder="0"/>
        <border outline="0">
          <left style="thin">
            <color indexed="64"/>
          </left>
          <right style="thin">
            <color indexed="64"/>
          </right>
          <top style="thin">
            <color indexed="64"/>
          </top>
          <bottom style="thin">
            <color indexed="64"/>
          </bottom>
        </border>
      </dxf>
    </rfmt>
    <rfmt sheetId="8" sqref="L99" start="0" length="0">
      <dxf>
        <alignment vertical="top" readingOrder="0"/>
        <border outline="0">
          <left style="thin">
            <color indexed="64"/>
          </left>
          <right style="thin">
            <color indexed="64"/>
          </right>
          <top style="thin">
            <color indexed="64"/>
          </top>
          <bottom style="thin">
            <color indexed="64"/>
          </bottom>
        </border>
      </dxf>
    </rfmt>
    <rfmt sheetId="8" sqref="M99" start="0" length="0">
      <dxf>
        <border outline="0">
          <left style="thin">
            <color indexed="64"/>
          </left>
          <right style="thin">
            <color indexed="64"/>
          </right>
          <top style="thin">
            <color indexed="64"/>
          </top>
          <bottom style="thin">
            <color indexed="64"/>
          </bottom>
        </border>
      </dxf>
    </rfmt>
    <rfmt sheetId="8" sqref="N99" start="0" length="0">
      <dxf>
        <border outline="0">
          <left style="thin">
            <color indexed="64"/>
          </left>
          <right style="thin">
            <color indexed="64"/>
          </right>
          <top style="thin">
            <color indexed="64"/>
          </top>
          <bottom style="thin">
            <color indexed="64"/>
          </bottom>
        </border>
      </dxf>
    </rfmt>
    <rfmt sheetId="8" sqref="O99" start="0" length="0">
      <dxf>
        <border outline="0">
          <left style="thin">
            <color indexed="64"/>
          </left>
          <right style="thin">
            <color indexed="64"/>
          </right>
          <top style="thin">
            <color indexed="64"/>
          </top>
          <bottom style="thin">
            <color indexed="64"/>
          </bottom>
        </border>
      </dxf>
    </rfmt>
    <rfmt sheetId="8" sqref="P99" start="0" length="0">
      <dxf>
        <alignment horizontal="center" readingOrder="0"/>
        <border outline="0">
          <left style="thin">
            <color indexed="64"/>
          </left>
          <right style="thin">
            <color indexed="64"/>
          </right>
          <top style="thin">
            <color indexed="64"/>
          </top>
          <bottom style="thin">
            <color indexed="64"/>
          </bottom>
        </border>
      </dxf>
    </rfmt>
    <rfmt sheetId="8" sqref="Q99" start="0" length="0">
      <dxf>
        <alignment horizontal="center" readingOrder="0"/>
        <border outline="0">
          <left style="thin">
            <color indexed="64"/>
          </left>
          <right style="thin">
            <color indexed="64"/>
          </right>
          <top style="thin">
            <color indexed="64"/>
          </top>
          <bottom style="thin">
            <color indexed="64"/>
          </bottom>
        </border>
      </dxf>
    </rfmt>
  </rrc>
  <rrc rId="4231" sId="8" ref="A99:XFD99"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99:XFD99" start="0" length="0">
      <dxf>
        <alignment vertical="center" readingOrder="0"/>
      </dxf>
    </rfmt>
    <rfmt sheetId="8" sqref="B99" start="0" length="0">
      <dxf>
        <alignment vertical="top" wrapText="1" readingOrder="0"/>
        <border outline="0">
          <left style="thin">
            <color indexed="64"/>
          </left>
          <right style="thin">
            <color indexed="64"/>
          </right>
          <top style="thin">
            <color indexed="64"/>
          </top>
          <bottom style="thin">
            <color indexed="64"/>
          </bottom>
        </border>
      </dxf>
    </rfmt>
    <rfmt sheetId="8" sqref="C99" start="0" length="0">
      <dxf>
        <alignment vertical="top" wrapText="1" readingOrder="0"/>
        <border outline="0">
          <left style="thin">
            <color indexed="64"/>
          </left>
          <right style="thin">
            <color indexed="64"/>
          </right>
          <top style="thin">
            <color indexed="64"/>
          </top>
          <bottom style="thin">
            <color indexed="64"/>
          </bottom>
        </border>
      </dxf>
    </rfmt>
    <rfmt sheetId="8" sqref="D99" start="0" length="0">
      <dxf>
        <alignment vertical="top" readingOrder="0"/>
        <border outline="0">
          <left style="thin">
            <color indexed="64"/>
          </left>
          <right style="thin">
            <color indexed="64"/>
          </right>
          <top style="thin">
            <color indexed="64"/>
          </top>
          <bottom style="thin">
            <color indexed="64"/>
          </bottom>
        </border>
      </dxf>
    </rfmt>
    <rfmt sheetId="8" sqref="E99" start="0" length="0">
      <dxf>
        <alignment vertical="top" readingOrder="0"/>
        <border outline="0">
          <left style="thin">
            <color indexed="64"/>
          </left>
          <right style="thin">
            <color indexed="64"/>
          </right>
          <top style="thin">
            <color indexed="64"/>
          </top>
          <bottom style="thin">
            <color indexed="64"/>
          </bottom>
        </border>
      </dxf>
    </rfmt>
    <rfmt sheetId="8" sqref="F99" start="0" length="0">
      <dxf>
        <alignment vertical="top" readingOrder="0"/>
        <border outline="0">
          <left style="thin">
            <color indexed="64"/>
          </left>
          <right style="thin">
            <color indexed="64"/>
          </right>
          <top style="thin">
            <color indexed="64"/>
          </top>
          <bottom style="thin">
            <color indexed="64"/>
          </bottom>
        </border>
      </dxf>
    </rfmt>
    <rfmt sheetId="8" sqref="G99" start="0" length="0">
      <dxf>
        <alignment vertical="top" readingOrder="0"/>
        <border outline="0">
          <left style="thin">
            <color indexed="64"/>
          </left>
          <right style="thin">
            <color indexed="64"/>
          </right>
          <top style="thin">
            <color indexed="64"/>
          </top>
          <bottom style="thin">
            <color indexed="64"/>
          </bottom>
        </border>
      </dxf>
    </rfmt>
    <rfmt sheetId="8" sqref="H99" start="0" length="0">
      <dxf>
        <alignment vertical="top" readingOrder="0"/>
        <border outline="0">
          <left style="thin">
            <color indexed="64"/>
          </left>
          <right style="thin">
            <color indexed="64"/>
          </right>
          <top style="thin">
            <color indexed="64"/>
          </top>
          <bottom style="thin">
            <color indexed="64"/>
          </bottom>
        </border>
      </dxf>
    </rfmt>
    <rfmt sheetId="8" sqref="I99" start="0" length="0">
      <dxf>
        <alignment vertical="bottom" readingOrder="0"/>
        <border outline="0">
          <left style="thin">
            <color indexed="64"/>
          </left>
          <right style="thin">
            <color indexed="64"/>
          </right>
          <top style="thin">
            <color indexed="64"/>
          </top>
          <bottom style="thin">
            <color indexed="64"/>
          </bottom>
        </border>
      </dxf>
    </rfmt>
    <rfmt sheetId="8" sqref="J99" start="0" length="0">
      <dxf>
        <alignment vertical="bottom" readingOrder="0"/>
        <border outline="0">
          <left style="thin">
            <color indexed="64"/>
          </left>
          <right style="thin">
            <color indexed="64"/>
          </right>
          <top style="thin">
            <color indexed="64"/>
          </top>
          <bottom style="thin">
            <color indexed="64"/>
          </bottom>
        </border>
      </dxf>
    </rfmt>
    <rfmt sheetId="8" sqref="K99" start="0" length="0">
      <dxf>
        <alignment vertical="top" wrapText="1" readingOrder="0"/>
        <border outline="0">
          <left style="thin">
            <color indexed="64"/>
          </left>
          <right style="thin">
            <color indexed="64"/>
          </right>
          <top style="thin">
            <color indexed="64"/>
          </top>
          <bottom style="thin">
            <color indexed="64"/>
          </bottom>
        </border>
      </dxf>
    </rfmt>
    <rfmt sheetId="8" sqref="L99" start="0" length="0">
      <dxf>
        <alignment vertical="top" readingOrder="0"/>
        <border outline="0">
          <left style="thin">
            <color indexed="64"/>
          </left>
          <right style="thin">
            <color indexed="64"/>
          </right>
          <top style="thin">
            <color indexed="64"/>
          </top>
          <bottom style="thin">
            <color indexed="64"/>
          </bottom>
        </border>
      </dxf>
    </rfmt>
    <rfmt sheetId="8" sqref="M99" start="0" length="0">
      <dxf>
        <border outline="0">
          <left style="thin">
            <color indexed="64"/>
          </left>
          <right style="thin">
            <color indexed="64"/>
          </right>
          <top style="thin">
            <color indexed="64"/>
          </top>
          <bottom style="thin">
            <color indexed="64"/>
          </bottom>
        </border>
      </dxf>
    </rfmt>
    <rfmt sheetId="8" sqref="N99" start="0" length="0">
      <dxf>
        <border outline="0">
          <left style="thin">
            <color indexed="64"/>
          </left>
          <right style="thin">
            <color indexed="64"/>
          </right>
          <top style="thin">
            <color indexed="64"/>
          </top>
          <bottom style="thin">
            <color indexed="64"/>
          </bottom>
        </border>
      </dxf>
    </rfmt>
    <rfmt sheetId="8" sqref="O99" start="0" length="0">
      <dxf>
        <border outline="0">
          <left style="thin">
            <color indexed="64"/>
          </left>
          <right style="thin">
            <color indexed="64"/>
          </right>
          <top style="thin">
            <color indexed="64"/>
          </top>
          <bottom style="thin">
            <color indexed="64"/>
          </bottom>
        </border>
      </dxf>
    </rfmt>
    <rfmt sheetId="8" sqref="P99" start="0" length="0">
      <dxf>
        <alignment horizontal="center" readingOrder="0"/>
        <border outline="0">
          <left style="thin">
            <color indexed="64"/>
          </left>
          <right style="thin">
            <color indexed="64"/>
          </right>
          <top style="thin">
            <color indexed="64"/>
          </top>
          <bottom style="thin">
            <color indexed="64"/>
          </bottom>
        </border>
      </dxf>
    </rfmt>
    <rfmt sheetId="8" sqref="Q99" start="0" length="0">
      <dxf>
        <alignment horizontal="center" readingOrder="0"/>
        <border outline="0">
          <left style="thin">
            <color indexed="64"/>
          </left>
          <right style="thin">
            <color indexed="64"/>
          </right>
          <top style="thin">
            <color indexed="64"/>
          </top>
          <bottom style="thin">
            <color indexed="64"/>
          </bottom>
        </border>
      </dxf>
    </rfmt>
  </rrc>
  <rrc rId="4232" sId="8" ref="A99:XFD99"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99:XFD99" start="0" length="0">
      <dxf>
        <alignment vertical="center" readingOrder="0"/>
      </dxf>
    </rfmt>
    <rfmt sheetId="8" sqref="B99" start="0" length="0">
      <dxf>
        <alignment vertical="top" wrapText="1" readingOrder="0"/>
        <border outline="0">
          <left style="thin">
            <color indexed="64"/>
          </left>
          <right style="thin">
            <color indexed="64"/>
          </right>
          <top style="thin">
            <color indexed="64"/>
          </top>
          <bottom style="thin">
            <color indexed="64"/>
          </bottom>
        </border>
      </dxf>
    </rfmt>
    <rfmt sheetId="8" sqref="C99" start="0" length="0">
      <dxf>
        <alignment vertical="top" wrapText="1" readingOrder="0"/>
        <border outline="0">
          <left style="thin">
            <color indexed="64"/>
          </left>
          <right style="thin">
            <color indexed="64"/>
          </right>
          <top style="thin">
            <color indexed="64"/>
          </top>
          <bottom style="thin">
            <color indexed="64"/>
          </bottom>
        </border>
      </dxf>
    </rfmt>
    <rfmt sheetId="8" sqref="D99" start="0" length="0">
      <dxf>
        <alignment vertical="top" readingOrder="0"/>
        <border outline="0">
          <left style="thin">
            <color indexed="64"/>
          </left>
          <right style="thin">
            <color indexed="64"/>
          </right>
          <top style="thin">
            <color indexed="64"/>
          </top>
          <bottom style="thin">
            <color indexed="64"/>
          </bottom>
        </border>
      </dxf>
    </rfmt>
    <rfmt sheetId="8" sqref="E99" start="0" length="0">
      <dxf>
        <alignment vertical="top" readingOrder="0"/>
        <border outline="0">
          <left style="thin">
            <color indexed="64"/>
          </left>
          <right style="thin">
            <color indexed="64"/>
          </right>
          <top style="thin">
            <color indexed="64"/>
          </top>
          <bottom style="thin">
            <color indexed="64"/>
          </bottom>
        </border>
      </dxf>
    </rfmt>
    <rfmt sheetId="8" sqref="F99" start="0" length="0">
      <dxf>
        <alignment vertical="top" readingOrder="0"/>
        <border outline="0">
          <left style="thin">
            <color indexed="64"/>
          </left>
          <right style="thin">
            <color indexed="64"/>
          </right>
          <top style="thin">
            <color indexed="64"/>
          </top>
          <bottom style="thin">
            <color indexed="64"/>
          </bottom>
        </border>
      </dxf>
    </rfmt>
    <rfmt sheetId="8" sqref="G99" start="0" length="0">
      <dxf>
        <alignment vertical="top" readingOrder="0"/>
        <border outline="0">
          <left style="thin">
            <color indexed="64"/>
          </left>
          <right style="thin">
            <color indexed="64"/>
          </right>
          <top style="thin">
            <color indexed="64"/>
          </top>
          <bottom style="thin">
            <color indexed="64"/>
          </bottom>
        </border>
      </dxf>
    </rfmt>
    <rfmt sheetId="8" sqref="H99" start="0" length="0">
      <dxf>
        <alignment vertical="top" readingOrder="0"/>
        <border outline="0">
          <left style="thin">
            <color indexed="64"/>
          </left>
          <right style="thin">
            <color indexed="64"/>
          </right>
          <top style="thin">
            <color indexed="64"/>
          </top>
          <bottom style="thin">
            <color indexed="64"/>
          </bottom>
        </border>
      </dxf>
    </rfmt>
    <rfmt sheetId="8" sqref="I99" start="0" length="0">
      <dxf>
        <alignment vertical="bottom" readingOrder="0"/>
        <border outline="0">
          <left style="thin">
            <color indexed="64"/>
          </left>
          <right style="thin">
            <color indexed="64"/>
          </right>
          <top style="thin">
            <color indexed="64"/>
          </top>
          <bottom style="thin">
            <color indexed="64"/>
          </bottom>
        </border>
      </dxf>
    </rfmt>
    <rfmt sheetId="8" sqref="J99" start="0" length="0">
      <dxf>
        <alignment vertical="bottom" readingOrder="0"/>
        <border outline="0">
          <left style="thin">
            <color indexed="64"/>
          </left>
          <right style="thin">
            <color indexed="64"/>
          </right>
          <top style="thin">
            <color indexed="64"/>
          </top>
          <bottom style="thin">
            <color indexed="64"/>
          </bottom>
        </border>
      </dxf>
    </rfmt>
    <rfmt sheetId="8" sqref="K99" start="0" length="0">
      <dxf>
        <alignment vertical="top" wrapText="1" readingOrder="0"/>
        <border outline="0">
          <left style="thin">
            <color indexed="64"/>
          </left>
          <right style="thin">
            <color indexed="64"/>
          </right>
          <top style="thin">
            <color indexed="64"/>
          </top>
          <bottom style="thin">
            <color indexed="64"/>
          </bottom>
        </border>
      </dxf>
    </rfmt>
    <rfmt sheetId="8" sqref="L99" start="0" length="0">
      <dxf>
        <alignment vertical="top" readingOrder="0"/>
        <border outline="0">
          <left style="thin">
            <color indexed="64"/>
          </left>
          <right style="thin">
            <color indexed="64"/>
          </right>
          <top style="thin">
            <color indexed="64"/>
          </top>
          <bottom style="thin">
            <color indexed="64"/>
          </bottom>
        </border>
      </dxf>
    </rfmt>
    <rfmt sheetId="8" sqref="M99" start="0" length="0">
      <dxf>
        <border outline="0">
          <left style="thin">
            <color indexed="64"/>
          </left>
          <right style="thin">
            <color indexed="64"/>
          </right>
          <top style="thin">
            <color indexed="64"/>
          </top>
          <bottom style="thin">
            <color indexed="64"/>
          </bottom>
        </border>
      </dxf>
    </rfmt>
    <rfmt sheetId="8" sqref="N99" start="0" length="0">
      <dxf>
        <border outline="0">
          <left style="thin">
            <color indexed="64"/>
          </left>
          <right style="thin">
            <color indexed="64"/>
          </right>
          <top style="thin">
            <color indexed="64"/>
          </top>
          <bottom style="thin">
            <color indexed="64"/>
          </bottom>
        </border>
      </dxf>
    </rfmt>
    <rfmt sheetId="8" sqref="O99" start="0" length="0">
      <dxf>
        <border outline="0">
          <left style="thin">
            <color indexed="64"/>
          </left>
          <right style="thin">
            <color indexed="64"/>
          </right>
          <top style="thin">
            <color indexed="64"/>
          </top>
          <bottom style="thin">
            <color indexed="64"/>
          </bottom>
        </border>
      </dxf>
    </rfmt>
    <rfmt sheetId="8" sqref="P99" start="0" length="0">
      <dxf>
        <alignment horizontal="center" readingOrder="0"/>
        <border outline="0">
          <left style="thin">
            <color indexed="64"/>
          </left>
          <right style="thin">
            <color indexed="64"/>
          </right>
          <top style="thin">
            <color indexed="64"/>
          </top>
          <bottom style="thin">
            <color indexed="64"/>
          </bottom>
        </border>
      </dxf>
    </rfmt>
    <rfmt sheetId="8" sqref="Q99" start="0" length="0">
      <dxf>
        <alignment horizontal="center" readingOrder="0"/>
        <border outline="0">
          <left style="thin">
            <color indexed="64"/>
          </left>
          <right style="thin">
            <color indexed="64"/>
          </right>
          <top style="thin">
            <color indexed="64"/>
          </top>
          <bottom style="thin">
            <color indexed="64"/>
          </bottom>
        </border>
      </dxf>
    </rfmt>
  </rrc>
  <rrc rId="4233" sId="8" ref="A99:XFD99"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99:XFD99" start="0" length="0">
      <dxf>
        <alignment vertical="center" readingOrder="0"/>
      </dxf>
    </rfmt>
    <rfmt sheetId="8" sqref="B99" start="0" length="0">
      <dxf>
        <alignment vertical="top" wrapText="1" readingOrder="0"/>
        <border outline="0">
          <left style="thin">
            <color indexed="64"/>
          </left>
          <right style="thin">
            <color indexed="64"/>
          </right>
          <top style="thin">
            <color indexed="64"/>
          </top>
          <bottom style="thin">
            <color indexed="64"/>
          </bottom>
        </border>
      </dxf>
    </rfmt>
    <rfmt sheetId="8" sqref="C99" start="0" length="0">
      <dxf>
        <alignment vertical="top" wrapText="1" readingOrder="0"/>
        <border outline="0">
          <left style="thin">
            <color indexed="64"/>
          </left>
          <right style="thin">
            <color indexed="64"/>
          </right>
          <top style="thin">
            <color indexed="64"/>
          </top>
          <bottom style="thin">
            <color indexed="64"/>
          </bottom>
        </border>
      </dxf>
    </rfmt>
    <rfmt sheetId="8" sqref="D99" start="0" length="0">
      <dxf>
        <alignment vertical="top" readingOrder="0"/>
        <border outline="0">
          <left style="thin">
            <color indexed="64"/>
          </left>
          <right style="thin">
            <color indexed="64"/>
          </right>
          <top style="thin">
            <color indexed="64"/>
          </top>
          <bottom style="thin">
            <color indexed="64"/>
          </bottom>
        </border>
      </dxf>
    </rfmt>
    <rfmt sheetId="8" sqref="E99" start="0" length="0">
      <dxf>
        <alignment vertical="top" readingOrder="0"/>
        <border outline="0">
          <left style="thin">
            <color indexed="64"/>
          </left>
          <right style="thin">
            <color indexed="64"/>
          </right>
          <top style="thin">
            <color indexed="64"/>
          </top>
          <bottom style="thin">
            <color indexed="64"/>
          </bottom>
        </border>
      </dxf>
    </rfmt>
    <rfmt sheetId="8" sqref="F99" start="0" length="0">
      <dxf>
        <alignment vertical="top" readingOrder="0"/>
        <border outline="0">
          <left style="thin">
            <color indexed="64"/>
          </left>
          <right style="thin">
            <color indexed="64"/>
          </right>
          <top style="thin">
            <color indexed="64"/>
          </top>
          <bottom style="thin">
            <color indexed="64"/>
          </bottom>
        </border>
      </dxf>
    </rfmt>
    <rfmt sheetId="8" sqref="G99" start="0" length="0">
      <dxf>
        <alignment vertical="top" readingOrder="0"/>
        <border outline="0">
          <left style="thin">
            <color indexed="64"/>
          </left>
          <right style="thin">
            <color indexed="64"/>
          </right>
          <top style="thin">
            <color indexed="64"/>
          </top>
          <bottom style="thin">
            <color indexed="64"/>
          </bottom>
        </border>
      </dxf>
    </rfmt>
    <rfmt sheetId="8" sqref="H99" start="0" length="0">
      <dxf>
        <alignment vertical="top" readingOrder="0"/>
        <border outline="0">
          <left style="thin">
            <color indexed="64"/>
          </left>
          <right style="thin">
            <color indexed="64"/>
          </right>
          <top style="thin">
            <color indexed="64"/>
          </top>
          <bottom style="thin">
            <color indexed="64"/>
          </bottom>
        </border>
      </dxf>
    </rfmt>
    <rfmt sheetId="8" sqref="I99" start="0" length="0">
      <dxf>
        <alignment vertical="bottom" readingOrder="0"/>
        <border outline="0">
          <left style="thin">
            <color indexed="64"/>
          </left>
          <right style="thin">
            <color indexed="64"/>
          </right>
          <top style="thin">
            <color indexed="64"/>
          </top>
          <bottom style="thin">
            <color indexed="64"/>
          </bottom>
        </border>
      </dxf>
    </rfmt>
    <rfmt sheetId="8" sqref="J99" start="0" length="0">
      <dxf>
        <alignment vertical="bottom" readingOrder="0"/>
        <border outline="0">
          <left style="thin">
            <color indexed="64"/>
          </left>
          <right style="thin">
            <color indexed="64"/>
          </right>
          <top style="thin">
            <color indexed="64"/>
          </top>
          <bottom style="thin">
            <color indexed="64"/>
          </bottom>
        </border>
      </dxf>
    </rfmt>
    <rfmt sheetId="8" sqref="K99" start="0" length="0">
      <dxf>
        <alignment vertical="top" wrapText="1" readingOrder="0"/>
        <border outline="0">
          <left style="thin">
            <color indexed="64"/>
          </left>
          <right style="thin">
            <color indexed="64"/>
          </right>
          <top style="thin">
            <color indexed="64"/>
          </top>
          <bottom style="thin">
            <color indexed="64"/>
          </bottom>
        </border>
      </dxf>
    </rfmt>
    <rfmt sheetId="8" sqref="L99" start="0" length="0">
      <dxf>
        <alignment vertical="top" readingOrder="0"/>
        <border outline="0">
          <left style="thin">
            <color indexed="64"/>
          </left>
          <right style="thin">
            <color indexed="64"/>
          </right>
          <top style="thin">
            <color indexed="64"/>
          </top>
          <bottom style="thin">
            <color indexed="64"/>
          </bottom>
        </border>
      </dxf>
    </rfmt>
    <rfmt sheetId="8" sqref="M99" start="0" length="0">
      <dxf>
        <border outline="0">
          <left style="thin">
            <color indexed="64"/>
          </left>
          <right style="thin">
            <color indexed="64"/>
          </right>
          <top style="thin">
            <color indexed="64"/>
          </top>
          <bottom style="thin">
            <color indexed="64"/>
          </bottom>
        </border>
      </dxf>
    </rfmt>
    <rfmt sheetId="8" sqref="N99" start="0" length="0">
      <dxf>
        <border outline="0">
          <left style="thin">
            <color indexed="64"/>
          </left>
          <right style="thin">
            <color indexed="64"/>
          </right>
          <top style="thin">
            <color indexed="64"/>
          </top>
          <bottom style="thin">
            <color indexed="64"/>
          </bottom>
        </border>
      </dxf>
    </rfmt>
    <rfmt sheetId="8" sqref="O99" start="0" length="0">
      <dxf>
        <border outline="0">
          <left style="thin">
            <color indexed="64"/>
          </left>
          <right style="thin">
            <color indexed="64"/>
          </right>
          <top style="thin">
            <color indexed="64"/>
          </top>
          <bottom style="thin">
            <color indexed="64"/>
          </bottom>
        </border>
      </dxf>
    </rfmt>
    <rfmt sheetId="8" sqref="P99" start="0" length="0">
      <dxf>
        <alignment horizontal="center" readingOrder="0"/>
        <border outline="0">
          <left style="thin">
            <color indexed="64"/>
          </left>
          <right style="thin">
            <color indexed="64"/>
          </right>
          <top style="thin">
            <color indexed="64"/>
          </top>
          <bottom style="thin">
            <color indexed="64"/>
          </bottom>
        </border>
      </dxf>
    </rfmt>
    <rfmt sheetId="8" sqref="Q99" start="0" length="0">
      <dxf>
        <alignment horizontal="center" readingOrder="0"/>
        <border outline="0">
          <left style="thin">
            <color indexed="64"/>
          </left>
          <right style="thin">
            <color indexed="64"/>
          </right>
          <top style="thin">
            <color indexed="64"/>
          </top>
          <bottom style="thin">
            <color indexed="64"/>
          </bottom>
        </border>
      </dxf>
    </rfmt>
  </rrc>
  <rrc rId="4234" sId="8" ref="A99:XFD99"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99:XFD99" start="0" length="0">
      <dxf>
        <alignment vertical="center" readingOrder="0"/>
      </dxf>
    </rfmt>
    <rfmt sheetId="8" sqref="B99" start="0" length="0">
      <dxf>
        <alignment vertical="top" wrapText="1" readingOrder="0"/>
        <border outline="0">
          <left style="thin">
            <color indexed="64"/>
          </left>
          <right style="thin">
            <color indexed="64"/>
          </right>
          <top style="thin">
            <color indexed="64"/>
          </top>
          <bottom style="thin">
            <color indexed="64"/>
          </bottom>
        </border>
      </dxf>
    </rfmt>
    <rfmt sheetId="8" sqref="C99" start="0" length="0">
      <dxf>
        <alignment vertical="top" wrapText="1" readingOrder="0"/>
        <border outline="0">
          <left style="thin">
            <color indexed="64"/>
          </left>
          <right style="thin">
            <color indexed="64"/>
          </right>
          <top style="thin">
            <color indexed="64"/>
          </top>
          <bottom style="thin">
            <color indexed="64"/>
          </bottom>
        </border>
      </dxf>
    </rfmt>
    <rfmt sheetId="8" sqref="D99" start="0" length="0">
      <dxf>
        <alignment vertical="top" readingOrder="0"/>
        <border outline="0">
          <left style="thin">
            <color indexed="64"/>
          </left>
          <right style="thin">
            <color indexed="64"/>
          </right>
          <top style="thin">
            <color indexed="64"/>
          </top>
          <bottom style="thin">
            <color indexed="64"/>
          </bottom>
        </border>
      </dxf>
    </rfmt>
    <rfmt sheetId="8" sqref="E99" start="0" length="0">
      <dxf>
        <alignment vertical="top" readingOrder="0"/>
        <border outline="0">
          <left style="thin">
            <color indexed="64"/>
          </left>
          <right style="thin">
            <color indexed="64"/>
          </right>
          <top style="thin">
            <color indexed="64"/>
          </top>
          <bottom style="thin">
            <color indexed="64"/>
          </bottom>
        </border>
      </dxf>
    </rfmt>
    <rfmt sheetId="8" sqref="F99" start="0" length="0">
      <dxf>
        <alignment vertical="top" readingOrder="0"/>
        <border outline="0">
          <left style="thin">
            <color indexed="64"/>
          </left>
          <right style="thin">
            <color indexed="64"/>
          </right>
          <top style="thin">
            <color indexed="64"/>
          </top>
          <bottom style="thin">
            <color indexed="64"/>
          </bottom>
        </border>
      </dxf>
    </rfmt>
    <rfmt sheetId="8" sqref="G99" start="0" length="0">
      <dxf>
        <alignment vertical="top" readingOrder="0"/>
        <border outline="0">
          <left style="thin">
            <color indexed="64"/>
          </left>
          <right style="thin">
            <color indexed="64"/>
          </right>
          <top style="thin">
            <color indexed="64"/>
          </top>
          <bottom style="thin">
            <color indexed="64"/>
          </bottom>
        </border>
      </dxf>
    </rfmt>
    <rfmt sheetId="8" sqref="H99" start="0" length="0">
      <dxf>
        <alignment vertical="top" readingOrder="0"/>
        <border outline="0">
          <left style="thin">
            <color indexed="64"/>
          </left>
          <right style="thin">
            <color indexed="64"/>
          </right>
          <top style="thin">
            <color indexed="64"/>
          </top>
          <bottom style="thin">
            <color indexed="64"/>
          </bottom>
        </border>
      </dxf>
    </rfmt>
    <rfmt sheetId="8" sqref="I99" start="0" length="0">
      <dxf>
        <alignment vertical="bottom" readingOrder="0"/>
        <border outline="0">
          <left style="thin">
            <color indexed="64"/>
          </left>
          <right style="thin">
            <color indexed="64"/>
          </right>
          <top style="thin">
            <color indexed="64"/>
          </top>
          <bottom style="thin">
            <color indexed="64"/>
          </bottom>
        </border>
      </dxf>
    </rfmt>
    <rfmt sheetId="8" sqref="J99" start="0" length="0">
      <dxf>
        <alignment vertical="bottom" readingOrder="0"/>
        <border outline="0">
          <left style="thin">
            <color indexed="64"/>
          </left>
          <right style="thin">
            <color indexed="64"/>
          </right>
          <top style="thin">
            <color indexed="64"/>
          </top>
          <bottom style="thin">
            <color indexed="64"/>
          </bottom>
        </border>
      </dxf>
    </rfmt>
    <rfmt sheetId="8" sqref="K99" start="0" length="0">
      <dxf>
        <alignment vertical="top" wrapText="1" readingOrder="0"/>
        <border outline="0">
          <left style="thin">
            <color indexed="64"/>
          </left>
          <right style="thin">
            <color indexed="64"/>
          </right>
          <top style="thin">
            <color indexed="64"/>
          </top>
          <bottom style="thin">
            <color indexed="64"/>
          </bottom>
        </border>
      </dxf>
    </rfmt>
    <rfmt sheetId="8" sqref="L99" start="0" length="0">
      <dxf>
        <alignment vertical="top" readingOrder="0"/>
        <border outline="0">
          <left style="thin">
            <color indexed="64"/>
          </left>
          <right style="thin">
            <color indexed="64"/>
          </right>
          <top style="thin">
            <color indexed="64"/>
          </top>
          <bottom style="thin">
            <color indexed="64"/>
          </bottom>
        </border>
      </dxf>
    </rfmt>
    <rfmt sheetId="8" sqref="M99" start="0" length="0">
      <dxf>
        <border outline="0">
          <left style="thin">
            <color indexed="64"/>
          </left>
          <right style="thin">
            <color indexed="64"/>
          </right>
          <top style="thin">
            <color indexed="64"/>
          </top>
          <bottom style="thin">
            <color indexed="64"/>
          </bottom>
        </border>
      </dxf>
    </rfmt>
    <rfmt sheetId="8" sqref="N99" start="0" length="0">
      <dxf>
        <border outline="0">
          <left style="thin">
            <color indexed="64"/>
          </left>
          <right style="thin">
            <color indexed="64"/>
          </right>
          <top style="thin">
            <color indexed="64"/>
          </top>
          <bottom style="thin">
            <color indexed="64"/>
          </bottom>
        </border>
      </dxf>
    </rfmt>
    <rfmt sheetId="8" sqref="O99" start="0" length="0">
      <dxf>
        <border outline="0">
          <left style="thin">
            <color indexed="64"/>
          </left>
          <right style="thin">
            <color indexed="64"/>
          </right>
          <top style="thin">
            <color indexed="64"/>
          </top>
          <bottom style="thin">
            <color indexed="64"/>
          </bottom>
        </border>
      </dxf>
    </rfmt>
    <rfmt sheetId="8" sqref="P99" start="0" length="0">
      <dxf>
        <alignment horizontal="center" readingOrder="0"/>
        <border outline="0">
          <left style="thin">
            <color indexed="64"/>
          </left>
          <right style="thin">
            <color indexed="64"/>
          </right>
          <top style="thin">
            <color indexed="64"/>
          </top>
          <bottom style="thin">
            <color indexed="64"/>
          </bottom>
        </border>
      </dxf>
    </rfmt>
    <rfmt sheetId="8" sqref="Q99" start="0" length="0">
      <dxf>
        <alignment horizontal="center" readingOrder="0"/>
        <border outline="0">
          <left style="thin">
            <color indexed="64"/>
          </left>
          <right style="thin">
            <color indexed="64"/>
          </right>
          <top style="thin">
            <color indexed="64"/>
          </top>
          <bottom style="thin">
            <color indexed="64"/>
          </bottom>
        </border>
      </dxf>
    </rfmt>
  </rrc>
  <rrc rId="4235" sId="8" ref="A99:XFD99"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99:XFD99" start="0" length="0">
      <dxf>
        <alignment vertical="center" readingOrder="0"/>
      </dxf>
    </rfmt>
    <rfmt sheetId="8" sqref="B99" start="0" length="0">
      <dxf>
        <alignment vertical="top" wrapText="1" readingOrder="0"/>
        <border outline="0">
          <left style="thin">
            <color indexed="64"/>
          </left>
          <right style="thin">
            <color indexed="64"/>
          </right>
          <top style="thin">
            <color indexed="64"/>
          </top>
          <bottom style="thin">
            <color indexed="64"/>
          </bottom>
        </border>
      </dxf>
    </rfmt>
    <rfmt sheetId="8" sqref="C99" start="0" length="0">
      <dxf>
        <alignment vertical="top" wrapText="1" readingOrder="0"/>
        <border outline="0">
          <left style="thin">
            <color indexed="64"/>
          </left>
          <right style="thin">
            <color indexed="64"/>
          </right>
          <top style="thin">
            <color indexed="64"/>
          </top>
          <bottom style="thin">
            <color indexed="64"/>
          </bottom>
        </border>
      </dxf>
    </rfmt>
    <rfmt sheetId="8" sqref="D99" start="0" length="0">
      <dxf>
        <alignment vertical="top" readingOrder="0"/>
        <border outline="0">
          <left style="thin">
            <color indexed="64"/>
          </left>
          <right style="thin">
            <color indexed="64"/>
          </right>
          <top style="thin">
            <color indexed="64"/>
          </top>
          <bottom style="thin">
            <color indexed="64"/>
          </bottom>
        </border>
      </dxf>
    </rfmt>
    <rfmt sheetId="8" sqref="E99" start="0" length="0">
      <dxf>
        <alignment vertical="top" readingOrder="0"/>
        <border outline="0">
          <left style="thin">
            <color indexed="64"/>
          </left>
          <right style="thin">
            <color indexed="64"/>
          </right>
          <top style="thin">
            <color indexed="64"/>
          </top>
          <bottom style="thin">
            <color indexed="64"/>
          </bottom>
        </border>
      </dxf>
    </rfmt>
    <rfmt sheetId="8" sqref="F99" start="0" length="0">
      <dxf>
        <alignment vertical="top" readingOrder="0"/>
        <border outline="0">
          <left style="thin">
            <color indexed="64"/>
          </left>
          <right style="thin">
            <color indexed="64"/>
          </right>
          <top style="thin">
            <color indexed="64"/>
          </top>
          <bottom style="thin">
            <color indexed="64"/>
          </bottom>
        </border>
      </dxf>
    </rfmt>
    <rfmt sheetId="8" sqref="G99" start="0" length="0">
      <dxf>
        <alignment vertical="top" readingOrder="0"/>
        <border outline="0">
          <left style="thin">
            <color indexed="64"/>
          </left>
          <right style="thin">
            <color indexed="64"/>
          </right>
          <top style="thin">
            <color indexed="64"/>
          </top>
          <bottom style="thin">
            <color indexed="64"/>
          </bottom>
        </border>
      </dxf>
    </rfmt>
    <rfmt sheetId="8" sqref="H99" start="0" length="0">
      <dxf>
        <alignment vertical="top" readingOrder="0"/>
        <border outline="0">
          <left style="thin">
            <color indexed="64"/>
          </left>
          <right style="thin">
            <color indexed="64"/>
          </right>
          <top style="thin">
            <color indexed="64"/>
          </top>
          <bottom style="thin">
            <color indexed="64"/>
          </bottom>
        </border>
      </dxf>
    </rfmt>
    <rfmt sheetId="8" sqref="I99" start="0" length="0">
      <dxf>
        <alignment vertical="bottom" readingOrder="0"/>
        <border outline="0">
          <left style="thin">
            <color indexed="64"/>
          </left>
          <right style="thin">
            <color indexed="64"/>
          </right>
          <top style="thin">
            <color indexed="64"/>
          </top>
          <bottom style="thin">
            <color indexed="64"/>
          </bottom>
        </border>
      </dxf>
    </rfmt>
    <rfmt sheetId="8" sqref="J99" start="0" length="0">
      <dxf>
        <alignment vertical="bottom" readingOrder="0"/>
        <border outline="0">
          <left style="thin">
            <color indexed="64"/>
          </left>
          <right style="thin">
            <color indexed="64"/>
          </right>
          <top style="thin">
            <color indexed="64"/>
          </top>
          <bottom style="thin">
            <color indexed="64"/>
          </bottom>
        </border>
      </dxf>
    </rfmt>
    <rfmt sheetId="8" sqref="K99" start="0" length="0">
      <dxf>
        <alignment vertical="top" wrapText="1" readingOrder="0"/>
        <border outline="0">
          <left style="thin">
            <color indexed="64"/>
          </left>
          <right style="thin">
            <color indexed="64"/>
          </right>
          <top style="thin">
            <color indexed="64"/>
          </top>
          <bottom style="thin">
            <color indexed="64"/>
          </bottom>
        </border>
      </dxf>
    </rfmt>
    <rfmt sheetId="8" sqref="L99" start="0" length="0">
      <dxf>
        <alignment vertical="top" readingOrder="0"/>
        <border outline="0">
          <left style="thin">
            <color indexed="64"/>
          </left>
          <right style="thin">
            <color indexed="64"/>
          </right>
          <top style="thin">
            <color indexed="64"/>
          </top>
          <bottom style="thin">
            <color indexed="64"/>
          </bottom>
        </border>
      </dxf>
    </rfmt>
    <rfmt sheetId="8" sqref="M99" start="0" length="0">
      <dxf>
        <border outline="0">
          <left style="thin">
            <color indexed="64"/>
          </left>
          <right style="thin">
            <color indexed="64"/>
          </right>
          <top style="thin">
            <color indexed="64"/>
          </top>
          <bottom style="thin">
            <color indexed="64"/>
          </bottom>
        </border>
      </dxf>
    </rfmt>
    <rfmt sheetId="8" sqref="N99" start="0" length="0">
      <dxf>
        <border outline="0">
          <left style="thin">
            <color indexed="64"/>
          </left>
          <right style="thin">
            <color indexed="64"/>
          </right>
          <top style="thin">
            <color indexed="64"/>
          </top>
          <bottom style="thin">
            <color indexed="64"/>
          </bottom>
        </border>
      </dxf>
    </rfmt>
    <rfmt sheetId="8" sqref="O99" start="0" length="0">
      <dxf>
        <border outline="0">
          <left style="thin">
            <color indexed="64"/>
          </left>
          <right style="thin">
            <color indexed="64"/>
          </right>
          <top style="thin">
            <color indexed="64"/>
          </top>
          <bottom style="thin">
            <color indexed="64"/>
          </bottom>
        </border>
      </dxf>
    </rfmt>
    <rfmt sheetId="8" sqref="P99" start="0" length="0">
      <dxf>
        <alignment horizontal="center" readingOrder="0"/>
        <border outline="0">
          <left style="thin">
            <color indexed="64"/>
          </left>
          <right style="thin">
            <color indexed="64"/>
          </right>
          <top style="thin">
            <color indexed="64"/>
          </top>
          <bottom style="thin">
            <color indexed="64"/>
          </bottom>
        </border>
      </dxf>
    </rfmt>
    <rfmt sheetId="8" sqref="Q99" start="0" length="0">
      <dxf>
        <alignment horizontal="center" readingOrder="0"/>
        <border outline="0">
          <left style="thin">
            <color indexed="64"/>
          </left>
          <right style="thin">
            <color indexed="64"/>
          </right>
          <top style="thin">
            <color indexed="64"/>
          </top>
          <bottom style="thin">
            <color indexed="64"/>
          </bottom>
        </border>
      </dxf>
    </rfmt>
  </rrc>
  <rrc rId="4236" sId="8" ref="A99:XFD99"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99:XFD99" start="0" length="0">
      <dxf>
        <alignment vertical="center" readingOrder="0"/>
      </dxf>
    </rfmt>
    <rcc rId="0" sId="8" dxf="1">
      <nc r="B99" t="inlineStr">
        <is>
          <t>PROFESIONAL DE APOYO PSICOSOCIAL</t>
        </is>
      </nc>
      <ndxf>
        <alignment vertical="top" wrapText="1" readingOrder="0"/>
        <border outline="0">
          <left style="thin">
            <color indexed="64"/>
          </left>
          <right style="thin">
            <color indexed="64"/>
          </right>
          <top style="thin">
            <color indexed="64"/>
          </top>
          <bottom style="thin">
            <color indexed="64"/>
          </bottom>
        </border>
      </ndxf>
    </rcc>
    <rfmt sheetId="8" sqref="C99" start="0" length="0">
      <dxf>
        <alignment vertical="top" wrapText="1" readingOrder="0"/>
        <border outline="0">
          <left style="thin">
            <color indexed="64"/>
          </left>
          <right style="thin">
            <color indexed="64"/>
          </right>
          <top style="thin">
            <color indexed="64"/>
          </top>
          <bottom style="thin">
            <color indexed="64"/>
          </bottom>
        </border>
      </dxf>
    </rfmt>
    <rfmt sheetId="8" sqref="D99" start="0" length="0">
      <dxf>
        <alignment vertical="top" readingOrder="0"/>
        <border outline="0">
          <left style="thin">
            <color indexed="64"/>
          </left>
          <right style="thin">
            <color indexed="64"/>
          </right>
          <top style="thin">
            <color indexed="64"/>
          </top>
          <bottom style="thin">
            <color indexed="64"/>
          </bottom>
        </border>
      </dxf>
    </rfmt>
    <rfmt sheetId="8" sqref="E99" start="0" length="0">
      <dxf>
        <alignment vertical="top" readingOrder="0"/>
        <border outline="0">
          <left style="thin">
            <color indexed="64"/>
          </left>
          <right style="thin">
            <color indexed="64"/>
          </right>
          <top style="thin">
            <color indexed="64"/>
          </top>
          <bottom style="thin">
            <color indexed="64"/>
          </bottom>
        </border>
      </dxf>
    </rfmt>
    <rfmt sheetId="8" sqref="F99" start="0" length="0">
      <dxf>
        <alignment vertical="top" readingOrder="0"/>
        <border outline="0">
          <left style="thin">
            <color indexed="64"/>
          </left>
          <right style="thin">
            <color indexed="64"/>
          </right>
          <top style="thin">
            <color indexed="64"/>
          </top>
          <bottom style="thin">
            <color indexed="64"/>
          </bottom>
        </border>
      </dxf>
    </rfmt>
    <rfmt sheetId="8" sqref="G99" start="0" length="0">
      <dxf>
        <alignment vertical="top" readingOrder="0"/>
        <border outline="0">
          <left style="thin">
            <color indexed="64"/>
          </left>
          <right style="thin">
            <color indexed="64"/>
          </right>
          <top style="thin">
            <color indexed="64"/>
          </top>
          <bottom style="thin">
            <color indexed="64"/>
          </bottom>
        </border>
      </dxf>
    </rfmt>
    <rfmt sheetId="8" sqref="H99" start="0" length="0">
      <dxf>
        <alignment vertical="top" readingOrder="0"/>
        <border outline="0">
          <left style="thin">
            <color indexed="64"/>
          </left>
          <right style="thin">
            <color indexed="64"/>
          </right>
          <top style="thin">
            <color indexed="64"/>
          </top>
          <bottom style="thin">
            <color indexed="64"/>
          </bottom>
        </border>
      </dxf>
    </rfmt>
    <rfmt sheetId="8" sqref="I99" start="0" length="0">
      <dxf>
        <alignment vertical="bottom" readingOrder="0"/>
        <border outline="0">
          <left style="thin">
            <color indexed="64"/>
          </left>
          <right style="thin">
            <color indexed="64"/>
          </right>
          <top style="thin">
            <color indexed="64"/>
          </top>
          <bottom style="thin">
            <color indexed="64"/>
          </bottom>
        </border>
      </dxf>
    </rfmt>
    <rfmt sheetId="8" sqref="J99" start="0" length="0">
      <dxf>
        <alignment vertical="bottom" readingOrder="0"/>
        <border outline="0">
          <left style="thin">
            <color indexed="64"/>
          </left>
          <right style="thin">
            <color indexed="64"/>
          </right>
          <top style="thin">
            <color indexed="64"/>
          </top>
          <bottom style="thin">
            <color indexed="64"/>
          </bottom>
        </border>
      </dxf>
    </rfmt>
    <rfmt sheetId="8" sqref="K99" start="0" length="0">
      <dxf>
        <alignment vertical="top" readingOrder="0"/>
        <border outline="0">
          <left style="thin">
            <color indexed="64"/>
          </left>
          <right style="thin">
            <color indexed="64"/>
          </right>
          <top style="thin">
            <color indexed="64"/>
          </top>
          <bottom style="thin">
            <color indexed="64"/>
          </bottom>
        </border>
      </dxf>
    </rfmt>
    <rfmt sheetId="8" sqref="L99" start="0" length="0">
      <dxf>
        <alignment vertical="top" readingOrder="0"/>
        <border outline="0">
          <left style="thin">
            <color indexed="64"/>
          </left>
          <right style="thin">
            <color indexed="64"/>
          </right>
          <top style="thin">
            <color indexed="64"/>
          </top>
          <bottom style="thin">
            <color indexed="64"/>
          </bottom>
        </border>
      </dxf>
    </rfmt>
    <rfmt sheetId="8" sqref="M99" start="0" length="0">
      <dxf>
        <border outline="0">
          <left style="thin">
            <color indexed="64"/>
          </left>
          <right style="thin">
            <color indexed="64"/>
          </right>
          <top style="thin">
            <color indexed="64"/>
          </top>
          <bottom style="thin">
            <color indexed="64"/>
          </bottom>
        </border>
      </dxf>
    </rfmt>
    <rfmt sheetId="8" sqref="N99" start="0" length="0">
      <dxf>
        <border outline="0">
          <left style="thin">
            <color indexed="64"/>
          </left>
          <right style="thin">
            <color indexed="64"/>
          </right>
          <top style="thin">
            <color indexed="64"/>
          </top>
          <bottom style="thin">
            <color indexed="64"/>
          </bottom>
        </border>
      </dxf>
    </rfmt>
    <rfmt sheetId="8" sqref="O99" start="0" length="0">
      <dxf>
        <border outline="0">
          <left style="thin">
            <color indexed="64"/>
          </left>
          <right style="thin">
            <color indexed="64"/>
          </right>
          <top style="thin">
            <color indexed="64"/>
          </top>
          <bottom style="thin">
            <color indexed="64"/>
          </bottom>
        </border>
      </dxf>
    </rfmt>
    <rfmt sheetId="8" sqref="P99" start="0" length="0">
      <dxf>
        <alignment horizontal="center" readingOrder="0"/>
        <border outline="0">
          <left style="thin">
            <color indexed="64"/>
          </left>
          <right style="thin">
            <color indexed="64"/>
          </right>
          <top style="thin">
            <color indexed="64"/>
          </top>
          <bottom style="thin">
            <color indexed="64"/>
          </bottom>
        </border>
      </dxf>
    </rfmt>
    <rfmt sheetId="8" sqref="Q99" start="0" length="0">
      <dxf>
        <alignment horizontal="center" readingOrder="0"/>
        <border outline="0">
          <left style="thin">
            <color indexed="64"/>
          </left>
          <right style="thin">
            <color indexed="64"/>
          </right>
          <top style="thin">
            <color indexed="64"/>
          </top>
          <bottom style="thin">
            <color indexed="64"/>
          </bottom>
        </border>
      </dxf>
    </rfmt>
  </rrc>
  <rcc rId="4237" sId="4" odxf="1" dxf="1">
    <nc r="D175" t="inlineStr">
      <is>
        <t>JORGE WALTER VALLEJO ROJAS</t>
      </is>
    </nc>
    <odxf/>
    <ndxf/>
  </rcc>
  <rcc rId="4238" sId="4" odxf="1" dxf="1">
    <nc r="E175">
      <v>12965112</v>
    </nc>
    <odxf/>
    <ndxf/>
  </rcc>
  <rcc rId="4239" sId="4" odxf="1" dxf="1">
    <nc r="F175" t="inlineStr">
      <is>
        <t>LICENCIADO EN CIENCIAS SOCIALES</t>
      </is>
    </nc>
    <odxf/>
    <ndxf/>
  </rcc>
  <rcc rId="4240" sId="4">
    <nc r="G175" t="inlineStr">
      <is>
        <t>UNIVERSIDAD LIBRE</t>
      </is>
    </nc>
  </rcc>
  <rcc rId="4241" sId="4" odxf="1" dxf="1" numFmtId="19">
    <nc r="H175">
      <v>36701</v>
    </nc>
    <odxf>
      <numFmt numFmtId="0" formatCode="General"/>
    </odxf>
    <ndxf>
      <numFmt numFmtId="19" formatCode="dd/mm/yyyy"/>
    </ndxf>
  </rcc>
  <rcc rId="4242" sId="4">
    <nc r="I175" t="inlineStr">
      <is>
        <t>NO</t>
      </is>
    </nc>
  </rcc>
  <rcc rId="4243" sId="4">
    <oc r="K175" t="inlineStr">
      <is>
        <t>FECHA DE INICIO Y TERMINACIÓN</t>
      </is>
    </oc>
    <nc r="K175"/>
  </rcc>
  <rcc rId="4244" sId="4">
    <oc r="J175" t="inlineStr">
      <is>
        <t>EMPRESA</t>
      </is>
    </oc>
    <nc r="J175" t="inlineStr">
      <is>
        <t>1/06/2008  ACTUALMENTE</t>
      </is>
    </nc>
  </rcc>
  <rm rId="4245" sheetId="4" source="J175" destination="K175" sourceSheetId="4">
    <rfmt sheetId="4" sqref="K175" start="0" length="0">
      <dxf>
        <alignment vertical="top" wrapText="1" readingOrder="0"/>
        <border outline="0">
          <left style="thin">
            <color indexed="64"/>
          </left>
          <right style="thin">
            <color indexed="64"/>
          </right>
          <top style="thin">
            <color indexed="64"/>
          </top>
          <bottom style="thin">
            <color indexed="64"/>
          </bottom>
        </border>
      </dxf>
    </rfmt>
  </rm>
  <rcc rId="4246" sId="4">
    <nc r="J175" t="inlineStr">
      <is>
        <t>COLEGIO MUSICAL BRITANICO</t>
      </is>
    </nc>
  </rcc>
  <rcc rId="4247" sId="4">
    <oc r="L175" t="inlineStr">
      <is>
        <t xml:space="preserve">FUNCIONES </t>
      </is>
    </oc>
    <nc r="L175" t="inlineStr">
      <is>
        <t>REPRESENTANTE LEGAL</t>
      </is>
    </nc>
  </rcc>
  <rcc rId="4248" sId="4">
    <nc r="M175" t="inlineStr">
      <is>
        <t>SI</t>
      </is>
    </nc>
  </rcc>
  <rcv guid="{2CECA098-183A-404B-AD72-5EEAC4BDA970}" action="delete"/>
  <rdn rId="0" localSheetId="2" customView="1" name="Z_2CECA098_183A_404B_AD72_5EEAC4BDA97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2CECA098_183A_404B_AD72_5EEAC4BDA97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2CECA098_183A_404B_AD72_5EEAC4BDA97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2CECA098_183A_404B_AD72_5EEAC4BDA97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2CECA098_183A_404B_AD72_5EEAC4BDA97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2CECA098_183A_404B_AD72_5EEAC4BDA97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2CECA098_183A_404B_AD72_5EEAC4BDA970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2CECA098-183A-404B-AD72-5EEAC4BDA970}" action="add"/>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56" sId="6" numFmtId="11">
    <nc r="F15">
      <v>1137</v>
    </nc>
  </rcc>
  <rcc rId="4257" sId="6" numFmtId="11">
    <nc r="E15">
      <v>2788524696</v>
    </nc>
  </rcc>
  <rcc rId="4258" sId="7">
    <oc r="D16">
      <v>2</v>
    </oc>
    <nc r="D16"/>
  </rcc>
  <rcc rId="4259" sId="7">
    <oc r="D17">
      <v>3</v>
    </oc>
    <nc r="D17"/>
  </rcc>
  <rcc rId="4260" sId="7">
    <oc r="D18">
      <v>4</v>
    </oc>
    <nc r="D18"/>
  </rcc>
  <rcc rId="4261" sId="7">
    <oc r="D19">
      <v>5</v>
    </oc>
    <nc r="D19"/>
  </rcc>
  <rcc rId="4262" sId="7">
    <oc r="D20">
      <v>6</v>
    </oc>
    <nc r="D20"/>
  </rcc>
  <rcc rId="4263" sId="7">
    <oc r="D21">
      <v>7</v>
    </oc>
    <nc r="D21"/>
  </rcc>
  <rcc rId="4264" sId="7">
    <oc r="D15">
      <v>1</v>
    </oc>
    <nc r="D15">
      <v>23</v>
    </nc>
  </rcc>
  <rcc rId="4265" sId="7" numFmtId="11">
    <nc r="F15">
      <v>1147</v>
    </nc>
  </rcc>
  <rcc rId="4266" sId="7" numFmtId="11">
    <nc r="E15">
      <v>2522605373</v>
    </nc>
  </rcc>
  <rcc rId="4267" sId="8">
    <nc r="D15">
      <v>38</v>
    </nc>
  </rcc>
  <rcc rId="4268" sId="8" numFmtId="11">
    <nc r="F15">
      <v>220</v>
    </nc>
  </rcc>
  <rcc rId="4269" sId="8" numFmtId="11">
    <nc r="E15">
      <v>598562360</v>
    </nc>
  </rcc>
  <rcc rId="4270" sId="7">
    <oc r="C24">
      <f>+F22</f>
    </oc>
    <nc r="C24">
      <f>F15*80%</f>
    </nc>
  </rcc>
  <rfmt sheetId="7" sqref="F15">
    <dxf>
      <numFmt numFmtId="0" formatCode="General"/>
    </dxf>
  </rfmt>
  <rcc rId="4271" sId="7">
    <oc r="E24">
      <f>E22</f>
    </oc>
    <nc r="E24">
      <f>E15</f>
    </nc>
  </rcc>
  <rfmt sheetId="8" sqref="F15">
    <dxf>
      <numFmt numFmtId="0" formatCode="General"/>
    </dxf>
  </rfmt>
  <rcc rId="4272" sId="8">
    <oc r="C24">
      <f>+F22</f>
    </oc>
    <nc r="C24">
      <f>F15*80%</f>
    </nc>
  </rcc>
  <rcc rId="4273" sId="8">
    <oc r="E24">
      <f>E22</f>
    </oc>
    <nc r="E24">
      <f>E15</f>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9" sqref="E6" start="0" length="2147483647">
    <dxf>
      <font>
        <sz val="8"/>
      </font>
    </dxf>
  </rfmt>
  <rcc rId="17" sId="9">
    <oc r="E6" t="inlineStr">
      <is>
        <t>La verificacion se realiza con el RUP 20140060077-PRI</t>
      </is>
    </oc>
    <nc r="E6" t="inlineStr">
      <is>
        <t>La verificacion se realiza con el RUP 20140060077-PRI Folio 77 al 89</t>
      </is>
    </nc>
  </rcc>
  <rfmt sheetId="9" sqref="E6">
    <dxf>
      <alignment wrapText="1" readingOrder="0"/>
    </dxf>
  </rfmt>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74" sId="5" odxf="1" dxf="1">
    <nc r="D175" t="inlineStr">
      <is>
        <t>DORIS YANETH DAVID ARGOTI</t>
      </is>
    </nc>
    <odxf/>
    <ndxf/>
  </rcc>
  <rcc rId="4275" sId="5" odxf="1" dxf="1">
    <nc r="E175">
      <v>30741683</v>
    </nc>
    <odxf/>
    <ndxf/>
  </rcc>
  <rcc rId="4276" sId="5" odxf="1" dxf="1">
    <nc r="F175" t="inlineStr">
      <is>
        <t>ECONOMISTA</t>
      </is>
    </nc>
    <odxf/>
    <ndxf/>
  </rcc>
  <rcc rId="4277" sId="5">
    <nc r="G175" t="inlineStr">
      <is>
        <t>UNIVERSIDAD DE NARIÑO</t>
      </is>
    </nc>
  </rcc>
  <rcc rId="4278" sId="5" odxf="1" dxf="1" numFmtId="19">
    <nc r="H175">
      <v>35153</v>
    </nc>
    <odxf>
      <numFmt numFmtId="0" formatCode="General"/>
    </odxf>
    <ndxf>
      <numFmt numFmtId="19" formatCode="dd/mm/yyyy"/>
    </ndxf>
  </rcc>
  <rcc rId="4279" sId="5">
    <nc r="I175" t="inlineStr">
      <is>
        <t>SI</t>
      </is>
    </nc>
  </rcc>
  <rcc rId="4280" sId="5">
    <oc r="J175" t="inlineStr">
      <is>
        <t>EMPRESA</t>
      </is>
    </oc>
    <nc r="J175" t="inlineStr">
      <is>
        <t>COLEGIO MUSICAL BRITANICO</t>
      </is>
    </nc>
  </rcc>
  <rcc rId="4281" sId="5">
    <oc r="K175" t="inlineStr">
      <is>
        <t>FECHA DE INICIO Y TERMINACIÓN</t>
      </is>
    </oc>
    <nc r="K175" t="inlineStr">
      <is>
        <t>1/03/2007  15/12/2014</t>
      </is>
    </nc>
  </rcc>
  <rcc rId="4282" sId="5">
    <oc r="L175" t="inlineStr">
      <is>
        <t xml:space="preserve">FUNCIONES </t>
      </is>
    </oc>
    <nc r="L175" t="inlineStr">
      <is>
        <t>COORDINADORA GENERAL</t>
      </is>
    </nc>
  </rcc>
  <rcc rId="4283" sId="5">
    <nc r="M175" t="inlineStr">
      <is>
        <t>SI</t>
      </is>
    </nc>
  </rcc>
  <rcc rId="4284" sId="5">
    <nc r="N175" t="inlineStr">
      <is>
        <t>SI</t>
      </is>
    </nc>
  </rcc>
  <rrc rId="4285" sId="8" ref="A87:XFD87"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87:XFD87" start="0" length="0">
      <dxf>
        <alignment vertical="center" readingOrder="0"/>
      </dxf>
    </rfmt>
    <rcc rId="0" sId="8" dxf="1">
      <nc r="B87" t="inlineStr">
        <is>
          <t>COORDINADOR</t>
        </is>
      </nc>
      <ndxf>
        <alignment vertical="top" wrapText="1" readingOrder="0"/>
        <border outline="0">
          <left style="thin">
            <color indexed="64"/>
          </left>
          <right style="thin">
            <color indexed="64"/>
          </right>
          <top style="thin">
            <color indexed="64"/>
          </top>
          <bottom style="thin">
            <color indexed="64"/>
          </bottom>
        </border>
      </ndxf>
    </rcc>
    <rfmt sheetId="8" sqref="C87" start="0" length="0">
      <dxf>
        <alignment vertical="top" wrapText="1" readingOrder="0"/>
        <border outline="0">
          <left style="thin">
            <color indexed="64"/>
          </left>
          <right style="thin">
            <color indexed="64"/>
          </right>
          <top style="thin">
            <color indexed="64"/>
          </top>
          <bottom style="thin">
            <color indexed="64"/>
          </bottom>
        </border>
      </dxf>
    </rfmt>
    <rcc rId="0" sId="8" dxf="1">
      <nc r="D87" t="inlineStr">
        <is>
          <t>DORIS YANETH DAVID ARGOTI</t>
        </is>
      </nc>
      <ndxf>
        <alignment vertical="bottom" readingOrder="0"/>
        <border outline="0">
          <left style="thin">
            <color indexed="64"/>
          </left>
          <right style="thin">
            <color indexed="64"/>
          </right>
          <top style="thin">
            <color indexed="64"/>
          </top>
          <bottom style="thin">
            <color indexed="64"/>
          </bottom>
        </border>
      </ndxf>
    </rcc>
    <rcc rId="0" sId="8" dxf="1">
      <nc r="E87">
        <v>30741683</v>
      </nc>
      <ndxf>
        <alignment vertical="bottom" readingOrder="0"/>
        <border outline="0">
          <left style="thin">
            <color indexed="64"/>
          </left>
          <right style="thin">
            <color indexed="64"/>
          </right>
          <top style="thin">
            <color indexed="64"/>
          </top>
          <bottom style="thin">
            <color indexed="64"/>
          </bottom>
        </border>
      </ndxf>
    </rcc>
    <rcc rId="0" sId="8" dxf="1">
      <nc r="F87" t="inlineStr">
        <is>
          <t>ECONOMISTA</t>
        </is>
      </nc>
      <ndxf>
        <alignment vertical="bottom" readingOrder="0"/>
        <border outline="0">
          <left style="thin">
            <color indexed="64"/>
          </left>
          <right style="thin">
            <color indexed="64"/>
          </right>
          <top style="thin">
            <color indexed="64"/>
          </top>
          <bottom style="thin">
            <color indexed="64"/>
          </bottom>
        </border>
      </ndxf>
    </rcc>
    <rcc rId="0" sId="8" dxf="1">
      <nc r="G87" t="inlineStr">
        <is>
          <t>UNIVERSIDAD DE NARIÑO</t>
        </is>
      </nc>
      <ndxf>
        <alignment vertical="top" readingOrder="0"/>
        <border outline="0">
          <left style="thin">
            <color indexed="64"/>
          </left>
          <right style="thin">
            <color indexed="64"/>
          </right>
          <top style="thin">
            <color indexed="64"/>
          </top>
          <bottom style="thin">
            <color indexed="64"/>
          </bottom>
        </border>
      </ndxf>
    </rcc>
    <rcc rId="0" sId="8" dxf="1" numFmtId="19">
      <nc r="H87">
        <v>35153</v>
      </nc>
      <ndxf>
        <numFmt numFmtId="19" formatCode="dd/mm/yyyy"/>
        <alignment vertical="top" readingOrder="0"/>
        <border outline="0">
          <left style="thin">
            <color indexed="64"/>
          </left>
          <right style="thin">
            <color indexed="64"/>
          </right>
          <top style="thin">
            <color indexed="64"/>
          </top>
          <bottom style="thin">
            <color indexed="64"/>
          </bottom>
        </border>
      </ndxf>
    </rcc>
    <rcc rId="0" sId="8" dxf="1">
      <nc r="I87" t="inlineStr">
        <is>
          <t>SI</t>
        </is>
      </nc>
      <ndxf>
        <alignment vertical="bottom" readingOrder="0"/>
        <border outline="0">
          <left style="thin">
            <color indexed="64"/>
          </left>
          <right style="thin">
            <color indexed="64"/>
          </right>
          <top style="thin">
            <color indexed="64"/>
          </top>
          <bottom style="thin">
            <color indexed="64"/>
          </bottom>
        </border>
      </ndxf>
    </rcc>
    <rcc rId="0" sId="8" dxf="1">
      <nc r="J87" t="inlineStr">
        <is>
          <t>COLEGIO MUSICAL BRITANICO</t>
        </is>
      </nc>
      <ndxf>
        <alignment vertical="bottom" readingOrder="0"/>
        <border outline="0">
          <left style="thin">
            <color indexed="64"/>
          </left>
          <right style="thin">
            <color indexed="64"/>
          </right>
          <top style="thin">
            <color indexed="64"/>
          </top>
          <bottom style="thin">
            <color indexed="64"/>
          </bottom>
        </border>
      </ndxf>
    </rcc>
    <rcc rId="0" sId="8" dxf="1">
      <nc r="K87" t="inlineStr">
        <is>
          <t>1/03/2007  15/12/2014</t>
        </is>
      </nc>
      <ndxf>
        <alignment vertical="top" wrapText="1" readingOrder="0"/>
        <border outline="0">
          <left style="thin">
            <color indexed="64"/>
          </left>
          <right style="thin">
            <color indexed="64"/>
          </right>
          <top style="thin">
            <color indexed="64"/>
          </top>
          <bottom style="thin">
            <color indexed="64"/>
          </bottom>
        </border>
      </ndxf>
    </rcc>
    <rcc rId="0" sId="8" dxf="1">
      <nc r="L87" t="inlineStr">
        <is>
          <t>COORDINADORA GENERAL</t>
        </is>
      </nc>
      <ndxf>
        <alignment vertical="top" readingOrder="0"/>
        <border outline="0">
          <left style="thin">
            <color indexed="64"/>
          </left>
          <right style="thin">
            <color indexed="64"/>
          </right>
          <top style="thin">
            <color indexed="64"/>
          </top>
          <bottom style="thin">
            <color indexed="64"/>
          </bottom>
        </border>
      </ndxf>
    </rcc>
    <rcc rId="0" sId="8" dxf="1">
      <nc r="M87" t="inlineStr">
        <is>
          <t>SI</t>
        </is>
      </nc>
      <ndxf>
        <border outline="0">
          <left style="thin">
            <color indexed="64"/>
          </left>
          <right style="thin">
            <color indexed="64"/>
          </right>
          <top style="thin">
            <color indexed="64"/>
          </top>
          <bottom style="thin">
            <color indexed="64"/>
          </bottom>
        </border>
      </ndxf>
    </rcc>
    <rcc rId="0" sId="8" dxf="1">
      <nc r="N87" t="inlineStr">
        <is>
          <t>SI</t>
        </is>
      </nc>
      <ndxf>
        <border outline="0">
          <left style="thin">
            <color indexed="64"/>
          </left>
          <right style="thin">
            <color indexed="64"/>
          </right>
          <top style="thin">
            <color indexed="64"/>
          </top>
          <bottom style="thin">
            <color indexed="64"/>
          </bottom>
        </border>
      </ndxf>
    </rcc>
    <rfmt sheetId="8" sqref="O87" start="0" length="0">
      <dxf>
        <border outline="0">
          <left style="thin">
            <color indexed="64"/>
          </left>
          <right style="thin">
            <color indexed="64"/>
          </right>
          <top style="thin">
            <color indexed="64"/>
          </top>
          <bottom style="thin">
            <color indexed="64"/>
          </bottom>
        </border>
      </dxf>
    </rfmt>
    <rfmt sheetId="8" sqref="P87" start="0" length="0">
      <dxf>
        <alignment horizontal="center" readingOrder="0"/>
        <border outline="0">
          <left style="thin">
            <color indexed="64"/>
          </left>
          <right style="thin">
            <color indexed="64"/>
          </right>
          <top style="thin">
            <color indexed="64"/>
          </top>
          <bottom style="thin">
            <color indexed="64"/>
          </bottom>
        </border>
      </dxf>
    </rfmt>
    <rfmt sheetId="8" sqref="Q87" start="0" length="0">
      <dxf>
        <alignment horizontal="center" readingOrder="0"/>
        <border outline="0">
          <left style="thin">
            <color indexed="64"/>
          </left>
          <right style="thin">
            <color indexed="64"/>
          </right>
          <top style="thin">
            <color indexed="64"/>
          </top>
          <bottom style="thin">
            <color indexed="64"/>
          </bottom>
        </border>
      </dxf>
    </rfmt>
  </rrc>
  <rcc rId="4286" sId="3" odxf="1" dxf="1">
    <nc r="D160" t="inlineStr">
      <is>
        <t>EDILMA DEL ROCIO LAGOS PORTILLA</t>
      </is>
    </nc>
    <odxf/>
    <ndxf/>
  </rcc>
  <rcc rId="4287" sId="3" odxf="1" dxf="1">
    <nc r="E160">
      <v>30738484</v>
    </nc>
    <odxf/>
    <ndxf/>
  </rcc>
  <rcc rId="4288" sId="3" odxf="1" dxf="1">
    <nc r="F160" t="inlineStr">
      <is>
        <t>TECNICO EN PRIMERA INFANCIA</t>
      </is>
    </nc>
    <odxf/>
    <ndxf/>
  </rcc>
  <rcc rId="4289" sId="3">
    <nc r="G160" t="inlineStr">
      <is>
        <t>UNIVERSIDAD DE NARIÑO</t>
      </is>
    </nc>
  </rcc>
  <rcc rId="4290" sId="3" odxf="1" dxf="1" numFmtId="19">
    <nc r="H160">
      <v>36468</v>
    </nc>
    <odxf>
      <numFmt numFmtId="0" formatCode="General"/>
    </odxf>
    <ndxf>
      <numFmt numFmtId="19" formatCode="dd/mm/yyyy"/>
    </ndxf>
  </rcc>
  <rcc rId="4291" sId="3">
    <nc r="I160" t="inlineStr">
      <is>
        <t>NO</t>
      </is>
    </nc>
  </rcc>
  <rcc rId="4292" sId="3">
    <oc r="J160" t="inlineStr">
      <is>
        <t>EMPRESA</t>
      </is>
    </oc>
    <nc r="J160" t="inlineStr">
      <is>
        <t>COLEGIO MUSICAL BRITANICO</t>
      </is>
    </nc>
  </rcc>
  <rcc rId="4293" sId="3">
    <oc r="K160" t="inlineStr">
      <is>
        <t>FECHA DE INICIO Y TERMINACIÓN</t>
      </is>
    </oc>
    <nc r="K160" t="inlineStr">
      <is>
        <t>19/08/2008  28/06/2013</t>
      </is>
    </nc>
  </rcc>
  <rcc rId="4294" sId="3">
    <oc r="L160" t="inlineStr">
      <is>
        <t xml:space="preserve">FUNCIONES </t>
      </is>
    </oc>
    <nc r="L160" t="inlineStr">
      <is>
        <t>COORDINADORA PEDAGOGICA PARA EL PAIPI</t>
      </is>
    </nc>
  </rcc>
  <rcc rId="4295" sId="3">
    <nc r="M160" t="inlineStr">
      <is>
        <t>SI</t>
      </is>
    </nc>
  </rcc>
  <rcc rId="4296" sId="3">
    <nc r="N160" t="inlineStr">
      <is>
        <t>SI</t>
      </is>
    </nc>
  </rcc>
  <rcc rId="4297" sId="3">
    <nc r="P160" t="inlineStr">
      <is>
        <t>SE PRESENTA AL GRUPO 2 Y 22</t>
      </is>
    </nc>
  </rcc>
  <rcc rId="4298" sId="6" odxf="1" dxf="1">
    <nc r="D159" t="inlineStr">
      <is>
        <t>EDILMA DEL ROCIO LAGOS PORTILLA</t>
      </is>
    </nc>
    <odxf/>
    <ndxf/>
  </rcc>
  <rcc rId="4299" sId="6" odxf="1" dxf="1">
    <nc r="E159">
      <v>30738484</v>
    </nc>
    <odxf/>
    <ndxf/>
  </rcc>
  <rcc rId="4300" sId="6" odxf="1" dxf="1">
    <nc r="F159" t="inlineStr">
      <is>
        <t>TECNICO EN PRIMERA INFANCIA</t>
      </is>
    </nc>
    <odxf/>
    <ndxf/>
  </rcc>
  <rcc rId="4301" sId="6">
    <nc r="G159" t="inlineStr">
      <is>
        <t>UNIVERSIDAD DE NARIÑO</t>
      </is>
    </nc>
  </rcc>
  <rcc rId="4302" sId="6" odxf="1" dxf="1" numFmtId="19">
    <nc r="H159">
      <v>36468</v>
    </nc>
    <odxf>
      <numFmt numFmtId="0" formatCode="General"/>
    </odxf>
    <ndxf>
      <numFmt numFmtId="19" formatCode="dd/mm/yyyy"/>
    </ndxf>
  </rcc>
  <rcc rId="4303" sId="6">
    <nc r="I159" t="inlineStr">
      <is>
        <t>NO</t>
      </is>
    </nc>
  </rcc>
  <rcc rId="4304" sId="6">
    <oc r="J159" t="inlineStr">
      <is>
        <t>EMPRESA</t>
      </is>
    </oc>
    <nc r="J159" t="inlineStr">
      <is>
        <t>COLEGIO MUSICAL BRITANICO</t>
      </is>
    </nc>
  </rcc>
  <rcc rId="4305" sId="6">
    <oc r="K159" t="inlineStr">
      <is>
        <t>FECHA DE INICIO Y TERMINACIÓN</t>
      </is>
    </oc>
    <nc r="K159" t="inlineStr">
      <is>
        <t>19/08/2008  28/06/2013</t>
      </is>
    </nc>
  </rcc>
  <rcc rId="4306" sId="6">
    <oc r="L159" t="inlineStr">
      <is>
        <t xml:space="preserve">FUNCIONES </t>
      </is>
    </oc>
    <nc r="L159" t="inlineStr">
      <is>
        <t>COORDINADORA PEDAGOGICA PARA EL PAIPI</t>
      </is>
    </nc>
  </rcc>
  <rcc rId="4307" sId="6">
    <nc r="M159" t="inlineStr">
      <is>
        <t>SI</t>
      </is>
    </nc>
  </rcc>
  <rcc rId="4308" sId="6">
    <nc r="N159" t="inlineStr">
      <is>
        <t>SI</t>
      </is>
    </nc>
  </rcc>
  <rcc rId="4309" sId="6">
    <nc r="P159" t="inlineStr">
      <is>
        <t>SE PRESENTA AL GRUPO 2 Y 22</t>
      </is>
    </nc>
  </rcc>
  <rrc rId="4310" sId="8" ref="A91:XFD91"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91:XFD91" start="0" length="0">
      <dxf>
        <alignment vertical="center" readingOrder="0"/>
      </dxf>
    </rfmt>
    <rcc rId="0" sId="8" dxf="1">
      <nc r="B91" t="inlineStr">
        <is>
          <t>COORDINADOR</t>
        </is>
      </nc>
      <ndxf>
        <alignment vertical="top" wrapText="1" readingOrder="0"/>
        <border outline="0">
          <left style="thin">
            <color indexed="64"/>
          </left>
          <right style="thin">
            <color indexed="64"/>
          </right>
          <top style="thin">
            <color indexed="64"/>
          </top>
          <bottom style="thin">
            <color indexed="64"/>
          </bottom>
        </border>
      </ndxf>
    </rcc>
    <rfmt sheetId="8" sqref="C91" start="0" length="0">
      <dxf>
        <alignment vertical="top" wrapText="1" readingOrder="0"/>
        <border outline="0">
          <left style="thin">
            <color indexed="64"/>
          </left>
          <right style="thin">
            <color indexed="64"/>
          </right>
          <top style="thin">
            <color indexed="64"/>
          </top>
          <bottom style="thin">
            <color indexed="64"/>
          </bottom>
        </border>
      </dxf>
    </rfmt>
    <rcc rId="0" sId="8" dxf="1">
      <nc r="D91" t="inlineStr">
        <is>
          <t>EDILMA DEL ROCIO LAGOS PORTILLA</t>
        </is>
      </nc>
      <ndxf>
        <alignment vertical="bottom" readingOrder="0"/>
        <border outline="0">
          <left style="thin">
            <color indexed="64"/>
          </left>
          <right style="thin">
            <color indexed="64"/>
          </right>
          <top style="thin">
            <color indexed="64"/>
          </top>
          <bottom style="thin">
            <color indexed="64"/>
          </bottom>
        </border>
      </ndxf>
    </rcc>
    <rcc rId="0" sId="8" dxf="1">
      <nc r="E91">
        <v>30738484</v>
      </nc>
      <ndxf>
        <alignment vertical="bottom" readingOrder="0"/>
        <border outline="0">
          <left style="thin">
            <color indexed="64"/>
          </left>
          <right style="thin">
            <color indexed="64"/>
          </right>
          <top style="thin">
            <color indexed="64"/>
          </top>
          <bottom style="thin">
            <color indexed="64"/>
          </bottom>
        </border>
      </ndxf>
    </rcc>
    <rcc rId="0" sId="8" dxf="1">
      <nc r="F91" t="inlineStr">
        <is>
          <t>TECNICO EN PRIMERA INFANCIA</t>
        </is>
      </nc>
      <ndxf>
        <alignment vertical="bottom" readingOrder="0"/>
        <border outline="0">
          <left style="thin">
            <color indexed="64"/>
          </left>
          <right style="thin">
            <color indexed="64"/>
          </right>
          <top style="thin">
            <color indexed="64"/>
          </top>
          <bottom style="thin">
            <color indexed="64"/>
          </bottom>
        </border>
      </ndxf>
    </rcc>
    <rcc rId="0" sId="8" dxf="1">
      <nc r="G91" t="inlineStr">
        <is>
          <t>UNIVERSIDAD DE NARIÑO</t>
        </is>
      </nc>
      <ndxf>
        <alignment vertical="top" readingOrder="0"/>
        <border outline="0">
          <left style="thin">
            <color indexed="64"/>
          </left>
          <right style="thin">
            <color indexed="64"/>
          </right>
          <top style="thin">
            <color indexed="64"/>
          </top>
          <bottom style="thin">
            <color indexed="64"/>
          </bottom>
        </border>
      </ndxf>
    </rcc>
    <rcc rId="0" sId="8" dxf="1" numFmtId="19">
      <nc r="H91">
        <v>36468</v>
      </nc>
      <ndxf>
        <numFmt numFmtId="19" formatCode="dd/mm/yyyy"/>
        <alignment vertical="top" readingOrder="0"/>
        <border outline="0">
          <left style="thin">
            <color indexed="64"/>
          </left>
          <right style="thin">
            <color indexed="64"/>
          </right>
          <top style="thin">
            <color indexed="64"/>
          </top>
          <bottom style="thin">
            <color indexed="64"/>
          </bottom>
        </border>
      </ndxf>
    </rcc>
    <rcc rId="0" sId="8" dxf="1">
      <nc r="I91" t="inlineStr">
        <is>
          <t>NO</t>
        </is>
      </nc>
      <ndxf>
        <alignment vertical="bottom" readingOrder="0"/>
        <border outline="0">
          <left style="thin">
            <color indexed="64"/>
          </left>
          <right style="thin">
            <color indexed="64"/>
          </right>
          <top style="thin">
            <color indexed="64"/>
          </top>
          <bottom style="thin">
            <color indexed="64"/>
          </bottom>
        </border>
      </ndxf>
    </rcc>
    <rcc rId="0" sId="8" dxf="1">
      <nc r="J91" t="inlineStr">
        <is>
          <t>COLEGIO MUSICAL BRITANICO</t>
        </is>
      </nc>
      <ndxf>
        <alignment vertical="bottom" readingOrder="0"/>
        <border outline="0">
          <left style="thin">
            <color indexed="64"/>
          </left>
          <right style="thin">
            <color indexed="64"/>
          </right>
          <top style="thin">
            <color indexed="64"/>
          </top>
          <bottom style="thin">
            <color indexed="64"/>
          </bottom>
        </border>
      </ndxf>
    </rcc>
    <rcc rId="0" sId="8" dxf="1">
      <nc r="K91" t="inlineStr">
        <is>
          <t>19/08/2008  28/06/2013</t>
        </is>
      </nc>
      <ndxf>
        <alignment vertical="top" wrapText="1" readingOrder="0"/>
        <border outline="0">
          <left style="thin">
            <color indexed="64"/>
          </left>
          <right style="thin">
            <color indexed="64"/>
          </right>
          <top style="thin">
            <color indexed="64"/>
          </top>
          <bottom style="thin">
            <color indexed="64"/>
          </bottom>
        </border>
      </ndxf>
    </rcc>
    <rcc rId="0" sId="8" dxf="1">
      <nc r="L91" t="inlineStr">
        <is>
          <t>COORDINADORA PEDAGOGICA PARA EL PAIPI</t>
        </is>
      </nc>
      <ndxf>
        <alignment vertical="top" readingOrder="0"/>
        <border outline="0">
          <left style="thin">
            <color indexed="64"/>
          </left>
          <right style="thin">
            <color indexed="64"/>
          </right>
          <top style="thin">
            <color indexed="64"/>
          </top>
          <bottom style="thin">
            <color indexed="64"/>
          </bottom>
        </border>
      </ndxf>
    </rcc>
    <rcc rId="0" sId="8" dxf="1">
      <nc r="M91" t="inlineStr">
        <is>
          <t>SI</t>
        </is>
      </nc>
      <ndxf>
        <border outline="0">
          <left style="thin">
            <color indexed="64"/>
          </left>
          <right style="thin">
            <color indexed="64"/>
          </right>
          <top style="thin">
            <color indexed="64"/>
          </top>
          <bottom style="thin">
            <color indexed="64"/>
          </bottom>
        </border>
      </ndxf>
    </rcc>
    <rcc rId="0" sId="8" dxf="1">
      <nc r="N91" t="inlineStr">
        <is>
          <t>SI</t>
        </is>
      </nc>
      <ndxf>
        <border outline="0">
          <left style="thin">
            <color indexed="64"/>
          </left>
          <right style="thin">
            <color indexed="64"/>
          </right>
          <top style="thin">
            <color indexed="64"/>
          </top>
          <bottom style="thin">
            <color indexed="64"/>
          </bottom>
        </border>
      </ndxf>
    </rcc>
    <rfmt sheetId="8" sqref="O91" start="0" length="0">
      <dxf>
        <border outline="0">
          <left style="thin">
            <color indexed="64"/>
          </left>
          <right style="thin">
            <color indexed="64"/>
          </right>
          <top style="thin">
            <color indexed="64"/>
          </top>
          <bottom style="thin">
            <color indexed="64"/>
          </bottom>
        </border>
      </dxf>
    </rfmt>
    <rcc rId="0" sId="8" dxf="1">
      <nc r="P91" t="inlineStr">
        <is>
          <t>SE PRESENTA AL GRUPO 2 Y 22</t>
        </is>
      </nc>
      <ndxf>
        <alignment horizontal="center" readingOrder="0"/>
        <border outline="0">
          <left style="thin">
            <color indexed="64"/>
          </left>
          <right style="thin">
            <color indexed="64"/>
          </right>
          <top style="thin">
            <color indexed="64"/>
          </top>
          <bottom style="thin">
            <color indexed="64"/>
          </bottom>
        </border>
      </ndxf>
    </rcc>
    <rfmt sheetId="8" sqref="Q91" start="0" length="0">
      <dxf>
        <alignment horizontal="center" readingOrder="0"/>
        <border outline="0">
          <left style="thin">
            <color indexed="64"/>
          </left>
          <right style="thin">
            <color indexed="64"/>
          </right>
          <top style="thin">
            <color indexed="64"/>
          </top>
          <bottom style="thin">
            <color indexed="64"/>
          </bottom>
        </border>
      </dxf>
    </rfmt>
  </rrc>
  <rm rId="4311" sheetId="7" source="D95:Q96" destination="D148:Q149" sourceSheetId="8">
    <rfmt sheetId="7" sqref="D148" start="0" length="0">
      <dxf>
        <border outline="0">
          <left style="thin">
            <color indexed="64"/>
          </left>
          <right style="thin">
            <color indexed="64"/>
          </right>
          <top style="thin">
            <color indexed="64"/>
          </top>
          <bottom style="thin">
            <color indexed="64"/>
          </bottom>
        </border>
      </dxf>
    </rfmt>
    <rfmt sheetId="7" sqref="E148" start="0" length="0">
      <dxf>
        <border outline="0">
          <left style="thin">
            <color indexed="64"/>
          </left>
          <right style="thin">
            <color indexed="64"/>
          </right>
          <top style="thin">
            <color indexed="64"/>
          </top>
          <bottom style="thin">
            <color indexed="64"/>
          </bottom>
        </border>
      </dxf>
    </rfmt>
    <rfmt sheetId="7" sqref="F148" start="0" length="0">
      <dxf>
        <border outline="0">
          <left style="thin">
            <color indexed="64"/>
          </left>
          <right style="thin">
            <color indexed="64"/>
          </right>
          <top style="thin">
            <color indexed="64"/>
          </top>
          <bottom style="thin">
            <color indexed="64"/>
          </bottom>
        </border>
      </dxf>
    </rfmt>
    <rfmt sheetId="7" sqref="G148" start="0" length="0">
      <dxf>
        <border outline="0">
          <left style="thin">
            <color indexed="64"/>
          </left>
          <right style="thin">
            <color indexed="64"/>
          </right>
          <top style="thin">
            <color indexed="64"/>
          </top>
          <bottom style="thin">
            <color indexed="64"/>
          </bottom>
        </border>
      </dxf>
    </rfmt>
    <rfmt sheetId="7" sqref="H148" start="0" length="0">
      <dxf>
        <border outline="0">
          <left style="thin">
            <color indexed="64"/>
          </left>
          <right style="thin">
            <color indexed="64"/>
          </right>
          <top style="thin">
            <color indexed="64"/>
          </top>
          <bottom style="thin">
            <color indexed="64"/>
          </bottom>
        </border>
      </dxf>
    </rfmt>
    <rfmt sheetId="7" sqref="I148" start="0" length="0">
      <dxf>
        <border outline="0">
          <left style="thin">
            <color indexed="64"/>
          </left>
          <right style="thin">
            <color indexed="64"/>
          </right>
          <top style="thin">
            <color indexed="64"/>
          </top>
          <bottom style="thin">
            <color indexed="64"/>
          </bottom>
        </border>
      </dxf>
    </rfmt>
    <rcc rId="0" sId="7" dxf="1">
      <nc r="J148" t="inlineStr">
        <is>
          <t>EMPRESA</t>
        </is>
      </nc>
      <ndxf>
        <border outline="0">
          <left style="thin">
            <color indexed="64"/>
          </left>
          <right style="thin">
            <color indexed="64"/>
          </right>
          <top style="thin">
            <color indexed="64"/>
          </top>
          <bottom style="thin">
            <color indexed="64"/>
          </bottom>
        </border>
      </ndxf>
    </rcc>
    <rcc rId="0" sId="7" dxf="1">
      <nc r="K148" t="inlineStr">
        <is>
          <t>FECHA DE INICIO Y TERMINACIÓN</t>
        </is>
      </nc>
      <ndxf>
        <alignment vertical="top" wrapText="1" readingOrder="0"/>
        <border outline="0">
          <left style="thin">
            <color indexed="64"/>
          </left>
          <right style="thin">
            <color indexed="64"/>
          </right>
          <top style="thin">
            <color indexed="64"/>
          </top>
          <bottom style="thin">
            <color indexed="64"/>
          </bottom>
        </border>
      </ndxf>
    </rcc>
    <rcc rId="0" sId="7" dxf="1">
      <nc r="L148" t="inlineStr">
        <is>
          <t xml:space="preserve">FUNCIONES </t>
        </is>
      </nc>
      <ndxf>
        <border outline="0">
          <left style="thin">
            <color indexed="64"/>
          </left>
          <right style="thin">
            <color indexed="64"/>
          </right>
          <top style="thin">
            <color indexed="64"/>
          </top>
          <bottom style="thin">
            <color indexed="64"/>
          </bottom>
        </border>
      </ndxf>
    </rcc>
    <rfmt sheetId="7" sqref="M148" start="0" length="0">
      <dxf>
        <alignment vertical="center" readingOrder="0"/>
        <border outline="0">
          <left style="thin">
            <color indexed="64"/>
          </left>
          <right style="thin">
            <color indexed="64"/>
          </right>
          <top style="thin">
            <color indexed="64"/>
          </top>
          <bottom style="thin">
            <color indexed="64"/>
          </bottom>
        </border>
      </dxf>
    </rfmt>
    <rfmt sheetId="7" sqref="N148" start="0" length="0">
      <dxf>
        <alignment vertical="center" readingOrder="0"/>
        <border outline="0">
          <left style="thin">
            <color indexed="64"/>
          </left>
          <right style="thin">
            <color indexed="64"/>
          </right>
          <top style="thin">
            <color indexed="64"/>
          </top>
          <bottom style="thin">
            <color indexed="64"/>
          </bottom>
        </border>
      </dxf>
    </rfmt>
    <rfmt sheetId="7" sqref="O148" start="0" length="0">
      <dxf>
        <alignment vertical="center" readingOrder="0"/>
        <border outline="0">
          <left style="thin">
            <color indexed="64"/>
          </left>
          <right style="thin">
            <color indexed="64"/>
          </right>
          <top style="thin">
            <color indexed="64"/>
          </top>
          <bottom style="thin">
            <color indexed="64"/>
          </bottom>
        </border>
      </dxf>
    </rfmt>
    <rfmt sheetId="7" sqref="P148" start="0" length="0">
      <dxf>
        <alignment horizontal="center" vertical="center" readingOrder="0"/>
        <border outline="0">
          <left style="thin">
            <color indexed="64"/>
          </left>
          <right style="thin">
            <color indexed="64"/>
          </right>
          <top style="thin">
            <color indexed="64"/>
          </top>
          <bottom style="thin">
            <color indexed="64"/>
          </bottom>
        </border>
      </dxf>
    </rfmt>
    <rfmt sheetId="7" sqref="Q148" start="0" length="0">
      <dxf>
        <alignment horizontal="center" vertical="center" readingOrder="0"/>
        <border outline="0">
          <left style="thin">
            <color indexed="64"/>
          </left>
          <right style="thin">
            <color indexed="64"/>
          </right>
          <top style="thin">
            <color indexed="64"/>
          </top>
          <bottom style="thin">
            <color indexed="64"/>
          </bottom>
        </border>
      </dxf>
    </rfmt>
    <rfmt sheetId="7" sqref="D149" start="0" length="0">
      <dxf>
        <border outline="0">
          <left style="thin">
            <color indexed="64"/>
          </left>
          <right style="thin">
            <color indexed="64"/>
          </right>
          <top style="thin">
            <color indexed="64"/>
          </top>
          <bottom style="thin">
            <color indexed="64"/>
          </bottom>
        </border>
      </dxf>
    </rfmt>
    <rfmt sheetId="7" sqref="E149" start="0" length="0">
      <dxf>
        <border outline="0">
          <left style="thin">
            <color indexed="64"/>
          </left>
          <right style="thin">
            <color indexed="64"/>
          </right>
          <top style="thin">
            <color indexed="64"/>
          </top>
          <bottom style="thin">
            <color indexed="64"/>
          </bottom>
        </border>
      </dxf>
    </rfmt>
    <rfmt sheetId="7" sqref="F149" start="0" length="0">
      <dxf>
        <border outline="0">
          <left style="thin">
            <color indexed="64"/>
          </left>
          <right style="thin">
            <color indexed="64"/>
          </right>
          <top style="thin">
            <color indexed="64"/>
          </top>
          <bottom style="thin">
            <color indexed="64"/>
          </bottom>
        </border>
      </dxf>
    </rfmt>
    <rfmt sheetId="7" sqref="G149" start="0" length="0">
      <dxf>
        <border outline="0">
          <left style="thin">
            <color indexed="64"/>
          </left>
          <right style="thin">
            <color indexed="64"/>
          </right>
          <top style="thin">
            <color indexed="64"/>
          </top>
          <bottom style="thin">
            <color indexed="64"/>
          </bottom>
        </border>
      </dxf>
    </rfmt>
    <rfmt sheetId="7" sqref="H149" start="0" length="0">
      <dxf>
        <border outline="0">
          <left style="thin">
            <color indexed="64"/>
          </left>
          <right style="thin">
            <color indexed="64"/>
          </right>
          <top style="thin">
            <color indexed="64"/>
          </top>
          <bottom style="thin">
            <color indexed="64"/>
          </bottom>
        </border>
      </dxf>
    </rfmt>
    <rfmt sheetId="7" sqref="I149" start="0" length="0">
      <dxf>
        <border outline="0">
          <left style="thin">
            <color indexed="64"/>
          </left>
          <right style="thin">
            <color indexed="64"/>
          </right>
          <top style="thin">
            <color indexed="64"/>
          </top>
          <bottom style="thin">
            <color indexed="64"/>
          </bottom>
        </border>
      </dxf>
    </rfmt>
    <rfmt sheetId="7" sqref="J149" start="0" length="0">
      <dxf>
        <border outline="0">
          <left style="thin">
            <color indexed="64"/>
          </left>
          <right style="thin">
            <color indexed="64"/>
          </right>
          <top style="thin">
            <color indexed="64"/>
          </top>
          <bottom style="thin">
            <color indexed="64"/>
          </bottom>
        </border>
      </dxf>
    </rfmt>
    <rfmt sheetId="7" sqref="K149" start="0" length="0">
      <dxf>
        <alignment vertical="top" wrapText="1" readingOrder="0"/>
        <border outline="0">
          <left style="thin">
            <color indexed="64"/>
          </left>
          <right style="thin">
            <color indexed="64"/>
          </right>
          <top style="thin">
            <color indexed="64"/>
          </top>
          <bottom style="thin">
            <color indexed="64"/>
          </bottom>
        </border>
      </dxf>
    </rfmt>
    <rfmt sheetId="7" sqref="L149" start="0" length="0">
      <dxf>
        <border outline="0">
          <left style="thin">
            <color indexed="64"/>
          </left>
          <right style="thin">
            <color indexed="64"/>
          </right>
          <top style="thin">
            <color indexed="64"/>
          </top>
          <bottom style="thin">
            <color indexed="64"/>
          </bottom>
        </border>
      </dxf>
    </rfmt>
    <rfmt sheetId="7" sqref="M149" start="0" length="0">
      <dxf>
        <alignment vertical="center" readingOrder="0"/>
        <border outline="0">
          <left style="thin">
            <color indexed="64"/>
          </left>
          <right style="thin">
            <color indexed="64"/>
          </right>
          <top style="thin">
            <color indexed="64"/>
          </top>
          <bottom style="thin">
            <color indexed="64"/>
          </bottom>
        </border>
      </dxf>
    </rfmt>
    <rfmt sheetId="7" sqref="N149" start="0" length="0">
      <dxf>
        <alignment vertical="center" readingOrder="0"/>
        <border outline="0">
          <left style="thin">
            <color indexed="64"/>
          </left>
          <right style="thin">
            <color indexed="64"/>
          </right>
          <top style="thin">
            <color indexed="64"/>
          </top>
          <bottom style="thin">
            <color indexed="64"/>
          </bottom>
        </border>
      </dxf>
    </rfmt>
    <rfmt sheetId="7" sqref="O149" start="0" length="0">
      <dxf>
        <alignment vertical="center" readingOrder="0"/>
        <border outline="0">
          <left style="thin">
            <color indexed="64"/>
          </left>
          <right style="thin">
            <color indexed="64"/>
          </right>
          <top style="thin">
            <color indexed="64"/>
          </top>
          <bottom style="thin">
            <color indexed="64"/>
          </bottom>
        </border>
      </dxf>
    </rfmt>
    <rfmt sheetId="7" sqref="P149" start="0" length="0">
      <dxf>
        <alignment horizontal="center" vertical="center" readingOrder="0"/>
        <border outline="0">
          <left style="thin">
            <color indexed="64"/>
          </left>
          <right style="thin">
            <color indexed="64"/>
          </right>
          <top style="thin">
            <color indexed="64"/>
          </top>
          <bottom style="thin">
            <color indexed="64"/>
          </bottom>
        </border>
      </dxf>
    </rfmt>
    <rfmt sheetId="7" sqref="Q149" start="0" length="0">
      <dxf>
        <alignment horizontal="center" vertical="center" readingOrder="0"/>
        <border outline="0">
          <left style="thin">
            <color indexed="64"/>
          </left>
          <right style="thin">
            <color indexed="64"/>
          </right>
          <top style="thin">
            <color indexed="64"/>
          </top>
          <bottom style="thin">
            <color indexed="64"/>
          </bottom>
        </border>
      </dxf>
    </rfmt>
  </rm>
  <rcc rId="4312" sId="7" odxf="1" dxf="1">
    <oc r="B149" t="inlineStr">
      <is>
        <t>PROFESIONAL DE APOYO PEDAGÓGICO  POR CADA MIL CUPOS OFERTADOS O FRACIÓN INFERIOR</t>
      </is>
    </oc>
    <nc r="B149" t="inlineStr">
      <is>
        <t>COORDINADORCOORDINADOR GENERAL DEL PROYECTO POR CADA MIL CUPOS OFERTADOS O FRACIÓN INFERIOR</t>
      </is>
    </nc>
    <odxf/>
    <ndxf/>
  </rcc>
  <rcc rId="4313" sId="8">
    <nc r="C87">
      <f>220/200</f>
    </nc>
  </rcc>
  <rcc rId="4314" sId="8">
    <nc r="C88">
      <f>220/200</f>
    </nc>
  </rcc>
  <rcc rId="4315" sId="8">
    <nc r="C89">
      <f>220/200</f>
    </nc>
  </rcc>
  <rcc rId="4316" sId="8">
    <nc r="C90">
      <f>220/200</f>
    </nc>
  </rcc>
  <rcc rId="4317" sId="8">
    <nc r="C91">
      <f>220/200</f>
    </nc>
  </rcc>
  <rcc rId="4318" sId="8">
    <nc r="C92">
      <f>220/200</f>
    </nc>
  </rcc>
  <rcc rId="4319" sId="8">
    <nc r="C93">
      <f>220/200</f>
    </nc>
  </rcc>
  <rcc rId="4320" sId="8">
    <nc r="C94">
      <f>220/200</f>
    </nc>
  </rcc>
  <rcc rId="4321" sId="7">
    <oc r="P148" t="inlineStr">
      <is>
        <t>SE PRESENTA AL GRUPO 23</t>
      </is>
    </oc>
    <nc r="P148" t="inlineStr">
      <is>
        <t>NO CUMPLE CON EL PERFIL</t>
      </is>
    </nc>
  </rcc>
  <rrc rId="4322" sId="8" ref="A95:XFD95"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cc rId="4323" sId="8">
    <nc r="D33" t="inlineStr">
      <is>
        <t>X</t>
      </is>
    </nc>
  </rcc>
  <rcc rId="4324" sId="8">
    <nc r="O87" t="inlineStr">
      <is>
        <t>SI</t>
      </is>
    </nc>
  </rcc>
  <rcc rId="4325" sId="8">
    <nc r="O88" t="inlineStr">
      <is>
        <t>SI</t>
      </is>
    </nc>
  </rcc>
  <rcc rId="4326" sId="8">
    <nc r="O89" t="inlineStr">
      <is>
        <t>SI</t>
      </is>
    </nc>
  </rcc>
  <rcc rId="4327" sId="8">
    <nc r="O90" t="inlineStr">
      <is>
        <t>SI</t>
      </is>
    </nc>
  </rcc>
  <rcc rId="4328" sId="8">
    <nc r="O91" t="inlineStr">
      <is>
        <t>SI</t>
      </is>
    </nc>
  </rcc>
  <rcc rId="4329" sId="8">
    <nc r="O92" t="inlineStr">
      <is>
        <t>SI</t>
      </is>
    </nc>
  </rcc>
  <rcc rId="4330" sId="8">
    <nc r="O93" t="inlineStr">
      <is>
        <t>SI</t>
      </is>
    </nc>
  </rcc>
  <rcc rId="4331" sId="8">
    <nc r="O94" t="inlineStr">
      <is>
        <t>SI</t>
      </is>
    </nc>
  </rcc>
  <rcc rId="4332" sId="8">
    <nc r="P87" t="inlineStr">
      <is>
        <t>CUMPLE LA PORCION COMO COORDINADOR PERO NO COLOCARON EL PROFESIONAL PARA APOYO PSICOSOCIAL</t>
      </is>
    </nc>
  </rcc>
  <rcc rId="4333" sId="8">
    <nc r="P88" t="inlineStr">
      <is>
        <t>CUMPLE LA PORCION COMO COORDINADOR PERO NO COLOCARON EL PROFESIONAL PARA APOYO PSICOSOCIAL</t>
      </is>
    </nc>
  </rcc>
  <rcc rId="4334" sId="8">
    <nc r="P89" t="inlineStr">
      <is>
        <t>CUMPLE LA PORCION COMO COORDINADOR PERO NO COLOCARON EL PROFESIONAL PARA APOYO PSICOSOCIAL</t>
      </is>
    </nc>
  </rcc>
  <rcc rId="4335" sId="8">
    <nc r="P90" t="inlineStr">
      <is>
        <t>CUMPLE LA PORCION COMO COORDINADOR PERO NO COLOCARON EL PROFESIONAL PARA APOYO PSICOSOCIAL</t>
      </is>
    </nc>
  </rcc>
  <rcc rId="4336" sId="8">
    <nc r="P91" t="inlineStr">
      <is>
        <t>CUMPLE LA PORCION COMO COORDINADOR PERO NO COLOCARON EL PROFESIONAL PARA APOYO PSICOSOCIAL</t>
      </is>
    </nc>
  </rcc>
  <rcc rId="4337" sId="8">
    <nc r="P92" t="inlineStr">
      <is>
        <t>CUMPLE LA PORCION COMO COORDINADOR PERO NO COLOCARON EL PROFESIONAL PARA APOYO PSICOSOCIAL</t>
      </is>
    </nc>
  </rcc>
  <rcc rId="4338" sId="8">
    <nc r="P93" t="inlineStr">
      <is>
        <t>CUMPLE LA PORCION COMO COORDINADOR PERO NO COLOCARON EL PROFESIONAL PARA APOYO PSICOSOCIAL</t>
      </is>
    </nc>
  </rcc>
  <rcc rId="4339" sId="8">
    <nc r="P94" t="inlineStr">
      <is>
        <t>CUMPLE LA PORCION COMO COORDINADOR PERO NO COLOCARON EL PROFESIONAL PARA APOYO PSICOSOCIAL</t>
      </is>
    </nc>
  </rcc>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340" sId="4" ref="A176:XFD176" action="insertRow">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2CECA098_183A_404B_AD72_5EEAC4BDA970_.wvu.Cols" sId="4"/>
    <undo index="122" exp="area" ref3D="1" dr="$WLK$1:$WLK$1048576" dn="Z_2CECA098_183A_404B_AD72_5EEAC4BDA970_.wvu.Cols" sId="4"/>
    <undo index="120" exp="area" ref3D="1" dr="$WBO$1:$WBO$1048576" dn="Z_2CECA098_183A_404B_AD72_5EEAC4BDA970_.wvu.Cols" sId="4"/>
    <undo index="118" exp="area" ref3D="1" dr="$VRS$1:$VRS$1048576" dn="Z_2CECA098_183A_404B_AD72_5EEAC4BDA970_.wvu.Cols" sId="4"/>
    <undo index="116" exp="area" ref3D="1" dr="$VHW$1:$VHW$1048576" dn="Z_2CECA098_183A_404B_AD72_5EEAC4BDA970_.wvu.Cols" sId="4"/>
    <undo index="114" exp="area" ref3D="1" dr="$UYA$1:$UYA$1048576" dn="Z_2CECA098_183A_404B_AD72_5EEAC4BDA970_.wvu.Cols" sId="4"/>
    <undo index="112" exp="area" ref3D="1" dr="$UOE$1:$UOE$1048576" dn="Z_2CECA098_183A_404B_AD72_5EEAC4BDA970_.wvu.Cols" sId="4"/>
    <undo index="110" exp="area" ref3D="1" dr="$UEI$1:$UEI$1048576" dn="Z_2CECA098_183A_404B_AD72_5EEAC4BDA970_.wvu.Cols" sId="4"/>
    <undo index="108" exp="area" ref3D="1" dr="$TUM$1:$TUM$1048576" dn="Z_2CECA098_183A_404B_AD72_5EEAC4BDA970_.wvu.Cols" sId="4"/>
    <undo index="106" exp="area" ref3D="1" dr="$TKQ$1:$TKQ$1048576" dn="Z_2CECA098_183A_404B_AD72_5EEAC4BDA970_.wvu.Cols" sId="4"/>
    <undo index="104" exp="area" ref3D="1" dr="$TAU$1:$TAU$1048576" dn="Z_2CECA098_183A_404B_AD72_5EEAC4BDA970_.wvu.Cols" sId="4"/>
    <undo index="102" exp="area" ref3D="1" dr="$SQY$1:$SQY$1048576" dn="Z_2CECA098_183A_404B_AD72_5EEAC4BDA970_.wvu.Cols" sId="4"/>
    <undo index="100" exp="area" ref3D="1" dr="$SHC$1:$SHC$1048576" dn="Z_2CECA098_183A_404B_AD72_5EEAC4BDA970_.wvu.Cols" sId="4"/>
    <undo index="98" exp="area" ref3D="1" dr="$RXG$1:$RXG$1048576" dn="Z_2CECA098_183A_404B_AD72_5EEAC4BDA970_.wvu.Cols" sId="4"/>
    <undo index="96" exp="area" ref3D="1" dr="$RNK$1:$RNK$1048576" dn="Z_2CECA098_183A_404B_AD72_5EEAC4BDA970_.wvu.Cols" sId="4"/>
    <undo index="94" exp="area" ref3D="1" dr="$RDO$1:$RDO$1048576" dn="Z_2CECA098_183A_404B_AD72_5EEAC4BDA970_.wvu.Cols" sId="4"/>
    <undo index="92" exp="area" ref3D="1" dr="$QTS$1:$QTS$1048576" dn="Z_2CECA098_183A_404B_AD72_5EEAC4BDA970_.wvu.Cols" sId="4"/>
    <undo index="90" exp="area" ref3D="1" dr="$QJW$1:$QJW$1048576" dn="Z_2CECA098_183A_404B_AD72_5EEAC4BDA970_.wvu.Cols" sId="4"/>
    <undo index="88" exp="area" ref3D="1" dr="$QAA$1:$QAA$1048576" dn="Z_2CECA098_183A_404B_AD72_5EEAC4BDA970_.wvu.Cols" sId="4"/>
    <undo index="86" exp="area" ref3D="1" dr="$PQE$1:$PQE$1048576" dn="Z_2CECA098_183A_404B_AD72_5EEAC4BDA970_.wvu.Cols" sId="4"/>
    <undo index="84" exp="area" ref3D="1" dr="$PGI$1:$PGI$1048576" dn="Z_2CECA098_183A_404B_AD72_5EEAC4BDA970_.wvu.Cols" sId="4"/>
    <undo index="82" exp="area" ref3D="1" dr="$OWM$1:$OWM$1048576" dn="Z_2CECA098_183A_404B_AD72_5EEAC4BDA970_.wvu.Cols" sId="4"/>
    <undo index="80" exp="area" ref3D="1" dr="$OMQ$1:$OMQ$1048576" dn="Z_2CECA098_183A_404B_AD72_5EEAC4BDA970_.wvu.Cols" sId="4"/>
    <undo index="78" exp="area" ref3D="1" dr="$OCU$1:$OCU$1048576" dn="Z_2CECA098_183A_404B_AD72_5EEAC4BDA970_.wvu.Cols" sId="4"/>
    <undo index="76" exp="area" ref3D="1" dr="$NSY$1:$NSY$1048576" dn="Z_2CECA098_183A_404B_AD72_5EEAC4BDA970_.wvu.Cols" sId="4"/>
    <undo index="74" exp="area" ref3D="1" dr="$NJC$1:$NJC$1048576" dn="Z_2CECA098_183A_404B_AD72_5EEAC4BDA970_.wvu.Cols" sId="4"/>
    <undo index="72" exp="area" ref3D="1" dr="$MZG$1:$MZG$1048576" dn="Z_2CECA098_183A_404B_AD72_5EEAC4BDA970_.wvu.Cols" sId="4"/>
    <undo index="70" exp="area" ref3D="1" dr="$MPK$1:$MPK$1048576" dn="Z_2CECA098_183A_404B_AD72_5EEAC4BDA970_.wvu.Cols" sId="4"/>
    <undo index="68" exp="area" ref3D="1" dr="$MFO$1:$MFO$1048576" dn="Z_2CECA098_183A_404B_AD72_5EEAC4BDA970_.wvu.Cols" sId="4"/>
    <undo index="66" exp="area" ref3D="1" dr="$LVS$1:$LVS$1048576" dn="Z_2CECA098_183A_404B_AD72_5EEAC4BDA970_.wvu.Cols" sId="4"/>
    <undo index="64" exp="area" ref3D="1" dr="$LLW$1:$LLW$1048576" dn="Z_2CECA098_183A_404B_AD72_5EEAC4BDA970_.wvu.Cols" sId="4"/>
    <undo index="62" exp="area" ref3D="1" dr="$LCA$1:$LCA$1048576" dn="Z_2CECA098_183A_404B_AD72_5EEAC4BDA970_.wvu.Cols" sId="4"/>
    <undo index="60" exp="area" ref3D="1" dr="$KSE$1:$KSE$1048576" dn="Z_2CECA098_183A_404B_AD72_5EEAC4BDA970_.wvu.Cols" sId="4"/>
    <undo index="58" exp="area" ref3D="1" dr="$KII$1:$KII$1048576" dn="Z_2CECA098_183A_404B_AD72_5EEAC4BDA970_.wvu.Cols" sId="4"/>
    <undo index="56" exp="area" ref3D="1" dr="$JYM$1:$JYM$1048576" dn="Z_2CECA098_183A_404B_AD72_5EEAC4BDA970_.wvu.Cols" sId="4"/>
    <undo index="54" exp="area" ref3D="1" dr="$JOQ$1:$JOQ$1048576" dn="Z_2CECA098_183A_404B_AD72_5EEAC4BDA970_.wvu.Cols" sId="4"/>
    <undo index="52" exp="area" ref3D="1" dr="$JEU$1:$JEU$1048576" dn="Z_2CECA098_183A_404B_AD72_5EEAC4BDA970_.wvu.Cols" sId="4"/>
    <undo index="50" exp="area" ref3D="1" dr="$IUY$1:$IUY$1048576" dn="Z_2CECA098_183A_404B_AD72_5EEAC4BDA970_.wvu.Cols" sId="4"/>
    <undo index="48" exp="area" ref3D="1" dr="$ILC$1:$ILC$1048576" dn="Z_2CECA098_183A_404B_AD72_5EEAC4BDA970_.wvu.Cols" sId="4"/>
    <undo index="46" exp="area" ref3D="1" dr="$IBG$1:$IBG$1048576" dn="Z_2CECA098_183A_404B_AD72_5EEAC4BDA970_.wvu.Cols" sId="4"/>
    <undo index="44" exp="area" ref3D="1" dr="$HRK$1:$HRK$1048576" dn="Z_2CECA098_183A_404B_AD72_5EEAC4BDA970_.wvu.Cols" sId="4"/>
    <undo index="42" exp="area" ref3D="1" dr="$HHO$1:$HHO$1048576" dn="Z_2CECA098_183A_404B_AD72_5EEAC4BDA970_.wvu.Cols" sId="4"/>
    <undo index="40" exp="area" ref3D="1" dr="$GXS$1:$GXS$1048576" dn="Z_2CECA098_183A_404B_AD72_5EEAC4BDA970_.wvu.Cols" sId="4"/>
    <undo index="38" exp="area" ref3D="1" dr="$GNW$1:$GNW$1048576" dn="Z_2CECA098_183A_404B_AD72_5EEAC4BDA970_.wvu.Cols" sId="4"/>
    <undo index="36" exp="area" ref3D="1" dr="$GEA$1:$GEA$1048576" dn="Z_2CECA098_183A_404B_AD72_5EEAC4BDA970_.wvu.Cols" sId="4"/>
    <undo index="34" exp="area" ref3D="1" dr="$FUE$1:$FUE$1048576" dn="Z_2CECA098_183A_404B_AD72_5EEAC4BDA970_.wvu.Cols" sId="4"/>
    <undo index="32" exp="area" ref3D="1" dr="$FKI$1:$FKI$1048576" dn="Z_2CECA098_183A_404B_AD72_5EEAC4BDA970_.wvu.Cols" sId="4"/>
    <undo index="30" exp="area" ref3D="1" dr="$FAM$1:$FAM$1048576" dn="Z_2CECA098_183A_404B_AD72_5EEAC4BDA970_.wvu.Cols" sId="4"/>
    <undo index="28" exp="area" ref3D="1" dr="$EQQ$1:$EQQ$1048576" dn="Z_2CECA098_183A_404B_AD72_5EEAC4BDA970_.wvu.Cols" sId="4"/>
    <undo index="26" exp="area" ref3D="1" dr="$EGU$1:$EGU$1048576" dn="Z_2CECA098_183A_404B_AD72_5EEAC4BDA970_.wvu.Cols" sId="4"/>
    <undo index="24" exp="area" ref3D="1" dr="$DWY$1:$DWY$1048576" dn="Z_2CECA098_183A_404B_AD72_5EEAC4BDA970_.wvu.Cols" sId="4"/>
    <undo index="22" exp="area" ref3D="1" dr="$DNC$1:$DNC$1048576" dn="Z_2CECA098_183A_404B_AD72_5EEAC4BDA970_.wvu.Cols" sId="4"/>
    <undo index="20" exp="area" ref3D="1" dr="$DDG$1:$DDG$1048576" dn="Z_2CECA098_183A_404B_AD72_5EEAC4BDA970_.wvu.Cols" sId="4"/>
    <undo index="18" exp="area" ref3D="1" dr="$CTK$1:$CTK$1048576" dn="Z_2CECA098_183A_404B_AD72_5EEAC4BDA970_.wvu.Cols" sId="4"/>
    <undo index="16" exp="area" ref3D="1" dr="$CJO$1:$CJO$1048576" dn="Z_2CECA098_183A_404B_AD72_5EEAC4BDA970_.wvu.Cols" sId="4"/>
    <undo index="14" exp="area" ref3D="1" dr="$BZS$1:$BZS$1048576" dn="Z_2CECA098_183A_404B_AD72_5EEAC4BDA970_.wvu.Cols" sId="4"/>
    <undo index="12" exp="area" ref3D="1" dr="$BPW$1:$BPW$1048576" dn="Z_2CECA098_183A_404B_AD72_5EEAC4BDA970_.wvu.Cols" sId="4"/>
    <undo index="10" exp="area" ref3D="1" dr="$BGA$1:$BGA$1048576" dn="Z_2CECA098_183A_404B_AD72_5EEAC4BDA970_.wvu.Cols" sId="4"/>
    <undo index="8" exp="area" ref3D="1" dr="$AWE$1:$AWE$1048576" dn="Z_2CECA098_183A_404B_AD72_5EEAC4BDA970_.wvu.Cols" sId="4"/>
    <undo index="6" exp="area" ref3D="1" dr="$AMI$1:$AMI$1048576" dn="Z_2CECA098_183A_404B_AD72_5EEAC4BDA970_.wvu.Cols" sId="4"/>
    <undo index="4" exp="area" ref3D="1" dr="$ACM$1:$ACM$1048576" dn="Z_2CECA098_183A_404B_AD72_5EEAC4BDA970_.wvu.Cols" sId="4"/>
    <undo index="2" exp="area" ref3D="1" dr="$SQ$1:$SQ$1048576" dn="Z_2CECA098_183A_404B_AD72_5EEAC4BDA970_.wvu.Cols" sId="4"/>
    <undo index="1" exp="area" ref3D="1" dr="$IU$1:$IU$1048576" dn="Z_2CECA098_183A_404B_AD72_5EEAC4BDA970_.wvu.Cols" sId="4"/>
  </rrc>
  <rcc rId="4341" sId="4">
    <nc r="B176" t="inlineStr">
      <is>
        <t>COORDINADORCOORDINADOR GENERAL DEL PROYECTO POR CADA MIL CUPOS OFERTADOS O FRACIÓN INFERIOR</t>
      </is>
    </nc>
  </rcc>
  <rcc rId="4342" sId="4">
    <nc r="D176" t="inlineStr">
      <is>
        <t>DIEGO ORLANDO CEPEDA ORTIZ</t>
      </is>
    </nc>
  </rcc>
  <rcc rId="4343" sId="4">
    <nc r="E176">
      <v>12753803</v>
    </nc>
  </rcc>
  <rcc rId="4344" sId="4">
    <nc r="F176" t="inlineStr">
      <is>
        <t>LICENCIADO EN EDUCACION  BASICA DE LENGUA CASTELLANA</t>
      </is>
    </nc>
  </rcc>
  <rcc rId="4345" sId="4" odxf="1" dxf="1">
    <nc r="D177" t="inlineStr">
      <is>
        <t>AMANDA DEL ROSARIO URBANO RODRIGUEZ</t>
      </is>
    </nc>
    <odxf/>
    <ndxf/>
  </rcc>
  <rcc rId="4346" sId="4" odxf="1" dxf="1">
    <nc r="E177">
      <v>27094737</v>
    </nc>
    <odxf/>
    <ndxf/>
  </rcc>
  <rcc rId="4347" sId="4" odxf="1" dxf="1">
    <nc r="F177" t="inlineStr">
      <is>
        <t>LICENCIADA EN EDUCACION BASICA ENFASIS EN CIENCIAS NATURALES</t>
      </is>
    </nc>
    <odxf/>
    <ndxf/>
  </rcc>
  <rcc rId="4348" sId="4">
    <nc r="G176" t="inlineStr">
      <is>
        <t>UNIVERSIDAD DE NARIÑO</t>
      </is>
    </nc>
  </rcc>
  <rcc rId="4349" sId="4" numFmtId="19">
    <nc r="H176">
      <v>38990</v>
    </nc>
  </rcc>
  <rcc rId="4350" sId="4">
    <nc r="G177" t="inlineStr">
      <is>
        <t>UNIVERSIDAD DE NARIÑO</t>
      </is>
    </nc>
  </rcc>
  <rcc rId="4351" sId="4" odxf="1" dxf="1" numFmtId="19">
    <nc r="H177">
      <v>37499</v>
    </nc>
    <odxf>
      <numFmt numFmtId="0" formatCode="General"/>
    </odxf>
    <ndxf>
      <numFmt numFmtId="19" formatCode="dd/mm/yyyy"/>
    </ndxf>
  </rcc>
  <rcc rId="4352" sId="4" odxf="1" dxf="1">
    <nc r="J177" t="inlineStr">
      <is>
        <t>COLEGIO MUSICAL BRITANICO</t>
      </is>
    </nc>
    <odxf>
      <alignment vertical="bottom"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4353" sId="4">
    <nc r="K177" t="inlineStr">
      <is>
        <t>19/08/2012  31/12/2012</t>
      </is>
    </nc>
  </rcc>
  <rcc rId="4354" sId="4">
    <nc r="K178" t="inlineStr">
      <is>
        <t>16/02/2009  28/08/2009</t>
      </is>
    </nc>
  </rcc>
  <rcc rId="4355" sId="4" odxf="1" dxf="1">
    <nc r="J178" t="inlineStr">
      <is>
        <t>COLEGIO MUSICAL BRITANICO</t>
      </is>
    </nc>
    <odxf>
      <alignment vertical="bottom"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4356" sId="4">
    <nc r="L177" t="inlineStr">
      <is>
        <t>DOCENTE</t>
      </is>
    </nc>
  </rcc>
  <rcc rId="4357" sId="4">
    <nc r="L178" t="inlineStr">
      <is>
        <t>DOCENTE</t>
      </is>
    </nc>
  </rcc>
  <rm rId="4358" sheetId="4" source="B178" destination="B179" sourceSheetId="4">
    <rfmt sheetId="4" sqref="B179" start="0" length="0">
      <dxf>
        <alignment vertical="center" readingOrder="0"/>
      </dxf>
    </rfmt>
  </rm>
  <rcc rId="4359" sId="4" odxf="1" dxf="1">
    <nc r="B178" t="inlineStr">
      <is>
        <t>PROFESIONAL DE APOYO PEDAGÓGICO  POR CADA MIL CUPOS OFERTADOS O FRACIÓN INFERIOR</t>
      </is>
    </nc>
    <odxf>
      <alignment vertical="center" wrapText="0" readingOrder="0"/>
      <border outline="0">
        <left/>
        <right/>
        <top/>
        <bottom/>
      </border>
    </odxf>
    <ndxf>
      <alignment vertical="top" wrapText="1" readingOrder="0"/>
      <border outline="0">
        <left style="thin">
          <color indexed="64"/>
        </left>
        <right style="thin">
          <color indexed="64"/>
        </right>
        <top style="thin">
          <color indexed="64"/>
        </top>
        <bottom style="thin">
          <color indexed="64"/>
        </bottom>
      </border>
    </ndxf>
  </rcc>
  <rfmt sheetId="4" sqref="C178" start="0" length="0">
    <dxf/>
  </rfmt>
  <rcc rId="4360" sId="4" odxf="1" dxf="1">
    <nc r="D178" t="inlineStr">
      <is>
        <t>AMANDA DEL ROSARIO URBANO RODRIGUEZ</t>
      </is>
    </nc>
    <odxf/>
    <ndxf/>
  </rcc>
  <rcc rId="4361" sId="4" odxf="1" dxf="1">
    <nc r="E178">
      <v>27094737</v>
    </nc>
    <odxf/>
    <ndxf/>
  </rcc>
  <rcc rId="4362" sId="4" odxf="1" dxf="1">
    <nc r="F178" t="inlineStr">
      <is>
        <t>LICENCIADA EN EDUCACION BASICA ENFASIS EN CIENCIAS NATURALES</t>
      </is>
    </nc>
    <odxf/>
    <ndxf/>
  </rcc>
  <rcc rId="4363" sId="4">
    <nc r="G178" t="inlineStr">
      <is>
        <t>UNIVERSIDAD DE NARIÑO</t>
      </is>
    </nc>
  </rcc>
  <rcc rId="4364" sId="4" odxf="1" dxf="1" numFmtId="19">
    <nc r="H178">
      <v>37499</v>
    </nc>
    <odxf>
      <numFmt numFmtId="0" formatCode="General"/>
    </odxf>
    <ndxf>
      <numFmt numFmtId="19" formatCode="dd/mm/yyyy"/>
    </ndxf>
  </rcc>
  <rcc rId="4365" sId="4">
    <nc r="J176" t="inlineStr">
      <is>
        <t>COLEGIO MUSICAL BRITANICO</t>
      </is>
    </nc>
  </rcc>
  <rcc rId="4366" sId="4">
    <nc r="K176" t="inlineStr">
      <is>
        <t>01/03/2007  18/12/2009</t>
      </is>
    </nc>
  </rcc>
  <rcc rId="4367" sId="4">
    <nc r="L176" t="inlineStr">
      <is>
        <t>COORDINADOR DE ZONA</t>
      </is>
    </nc>
  </rcc>
  <rrc rId="4368" sId="5" ref="A176:XFD178" action="insertRow">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2CECA098_183A_404B_AD72_5EEAC4BDA970_.wvu.Cols" sId="5"/>
    <undo index="122" exp="area" ref3D="1" dr="$WLK$1:$WLK$1048576" dn="Z_2CECA098_183A_404B_AD72_5EEAC4BDA970_.wvu.Cols" sId="5"/>
    <undo index="120" exp="area" ref3D="1" dr="$WBO$1:$WBO$1048576" dn="Z_2CECA098_183A_404B_AD72_5EEAC4BDA970_.wvu.Cols" sId="5"/>
    <undo index="118" exp="area" ref3D="1" dr="$VRS$1:$VRS$1048576" dn="Z_2CECA098_183A_404B_AD72_5EEAC4BDA970_.wvu.Cols" sId="5"/>
    <undo index="116" exp="area" ref3D="1" dr="$VHW$1:$VHW$1048576" dn="Z_2CECA098_183A_404B_AD72_5EEAC4BDA970_.wvu.Cols" sId="5"/>
    <undo index="114" exp="area" ref3D="1" dr="$UYA$1:$UYA$1048576" dn="Z_2CECA098_183A_404B_AD72_5EEAC4BDA970_.wvu.Cols" sId="5"/>
    <undo index="112" exp="area" ref3D="1" dr="$UOE$1:$UOE$1048576" dn="Z_2CECA098_183A_404B_AD72_5EEAC4BDA970_.wvu.Cols" sId="5"/>
    <undo index="110" exp="area" ref3D="1" dr="$UEI$1:$UEI$1048576" dn="Z_2CECA098_183A_404B_AD72_5EEAC4BDA970_.wvu.Cols" sId="5"/>
    <undo index="108" exp="area" ref3D="1" dr="$TUM$1:$TUM$1048576" dn="Z_2CECA098_183A_404B_AD72_5EEAC4BDA970_.wvu.Cols" sId="5"/>
    <undo index="106" exp="area" ref3D="1" dr="$TKQ$1:$TKQ$1048576" dn="Z_2CECA098_183A_404B_AD72_5EEAC4BDA970_.wvu.Cols" sId="5"/>
    <undo index="104" exp="area" ref3D="1" dr="$TAU$1:$TAU$1048576" dn="Z_2CECA098_183A_404B_AD72_5EEAC4BDA970_.wvu.Cols" sId="5"/>
    <undo index="102" exp="area" ref3D="1" dr="$SQY$1:$SQY$1048576" dn="Z_2CECA098_183A_404B_AD72_5EEAC4BDA970_.wvu.Cols" sId="5"/>
    <undo index="100" exp="area" ref3D="1" dr="$SHC$1:$SHC$1048576" dn="Z_2CECA098_183A_404B_AD72_5EEAC4BDA970_.wvu.Cols" sId="5"/>
    <undo index="98" exp="area" ref3D="1" dr="$RXG$1:$RXG$1048576" dn="Z_2CECA098_183A_404B_AD72_5EEAC4BDA970_.wvu.Cols" sId="5"/>
    <undo index="96" exp="area" ref3D="1" dr="$RNK$1:$RNK$1048576" dn="Z_2CECA098_183A_404B_AD72_5EEAC4BDA970_.wvu.Cols" sId="5"/>
    <undo index="94" exp="area" ref3D="1" dr="$RDO$1:$RDO$1048576" dn="Z_2CECA098_183A_404B_AD72_5EEAC4BDA970_.wvu.Cols" sId="5"/>
    <undo index="92" exp="area" ref3D="1" dr="$QTS$1:$QTS$1048576" dn="Z_2CECA098_183A_404B_AD72_5EEAC4BDA970_.wvu.Cols" sId="5"/>
    <undo index="90" exp="area" ref3D="1" dr="$QJW$1:$QJW$1048576" dn="Z_2CECA098_183A_404B_AD72_5EEAC4BDA970_.wvu.Cols" sId="5"/>
    <undo index="88" exp="area" ref3D="1" dr="$QAA$1:$QAA$1048576" dn="Z_2CECA098_183A_404B_AD72_5EEAC4BDA970_.wvu.Cols" sId="5"/>
    <undo index="86" exp="area" ref3D="1" dr="$PQE$1:$PQE$1048576" dn="Z_2CECA098_183A_404B_AD72_5EEAC4BDA970_.wvu.Cols" sId="5"/>
    <undo index="84" exp="area" ref3D="1" dr="$PGI$1:$PGI$1048576" dn="Z_2CECA098_183A_404B_AD72_5EEAC4BDA970_.wvu.Cols" sId="5"/>
    <undo index="82" exp="area" ref3D="1" dr="$OWM$1:$OWM$1048576" dn="Z_2CECA098_183A_404B_AD72_5EEAC4BDA970_.wvu.Cols" sId="5"/>
    <undo index="80" exp="area" ref3D="1" dr="$OMQ$1:$OMQ$1048576" dn="Z_2CECA098_183A_404B_AD72_5EEAC4BDA970_.wvu.Cols" sId="5"/>
    <undo index="78" exp="area" ref3D="1" dr="$OCU$1:$OCU$1048576" dn="Z_2CECA098_183A_404B_AD72_5EEAC4BDA970_.wvu.Cols" sId="5"/>
    <undo index="76" exp="area" ref3D="1" dr="$NSY$1:$NSY$1048576" dn="Z_2CECA098_183A_404B_AD72_5EEAC4BDA970_.wvu.Cols" sId="5"/>
    <undo index="74" exp="area" ref3D="1" dr="$NJC$1:$NJC$1048576" dn="Z_2CECA098_183A_404B_AD72_5EEAC4BDA970_.wvu.Cols" sId="5"/>
    <undo index="72" exp="area" ref3D="1" dr="$MZG$1:$MZG$1048576" dn="Z_2CECA098_183A_404B_AD72_5EEAC4BDA970_.wvu.Cols" sId="5"/>
    <undo index="70" exp="area" ref3D="1" dr="$MPK$1:$MPK$1048576" dn="Z_2CECA098_183A_404B_AD72_5EEAC4BDA970_.wvu.Cols" sId="5"/>
    <undo index="68" exp="area" ref3D="1" dr="$MFO$1:$MFO$1048576" dn="Z_2CECA098_183A_404B_AD72_5EEAC4BDA970_.wvu.Cols" sId="5"/>
    <undo index="66" exp="area" ref3D="1" dr="$LVS$1:$LVS$1048576" dn="Z_2CECA098_183A_404B_AD72_5EEAC4BDA970_.wvu.Cols" sId="5"/>
    <undo index="64" exp="area" ref3D="1" dr="$LLW$1:$LLW$1048576" dn="Z_2CECA098_183A_404B_AD72_5EEAC4BDA970_.wvu.Cols" sId="5"/>
    <undo index="62" exp="area" ref3D="1" dr="$LCA$1:$LCA$1048576" dn="Z_2CECA098_183A_404B_AD72_5EEAC4BDA970_.wvu.Cols" sId="5"/>
    <undo index="60" exp="area" ref3D="1" dr="$KSE$1:$KSE$1048576" dn="Z_2CECA098_183A_404B_AD72_5EEAC4BDA970_.wvu.Cols" sId="5"/>
    <undo index="58" exp="area" ref3D="1" dr="$KII$1:$KII$1048576" dn="Z_2CECA098_183A_404B_AD72_5EEAC4BDA970_.wvu.Cols" sId="5"/>
    <undo index="56" exp="area" ref3D="1" dr="$JYM$1:$JYM$1048576" dn="Z_2CECA098_183A_404B_AD72_5EEAC4BDA970_.wvu.Cols" sId="5"/>
    <undo index="54" exp="area" ref3D="1" dr="$JOQ$1:$JOQ$1048576" dn="Z_2CECA098_183A_404B_AD72_5EEAC4BDA970_.wvu.Cols" sId="5"/>
    <undo index="52" exp="area" ref3D="1" dr="$JEU$1:$JEU$1048576" dn="Z_2CECA098_183A_404B_AD72_5EEAC4BDA970_.wvu.Cols" sId="5"/>
    <undo index="50" exp="area" ref3D="1" dr="$IUY$1:$IUY$1048576" dn="Z_2CECA098_183A_404B_AD72_5EEAC4BDA970_.wvu.Cols" sId="5"/>
    <undo index="48" exp="area" ref3D="1" dr="$ILC$1:$ILC$1048576" dn="Z_2CECA098_183A_404B_AD72_5EEAC4BDA970_.wvu.Cols" sId="5"/>
    <undo index="46" exp="area" ref3D="1" dr="$IBG$1:$IBG$1048576" dn="Z_2CECA098_183A_404B_AD72_5EEAC4BDA970_.wvu.Cols" sId="5"/>
    <undo index="44" exp="area" ref3D="1" dr="$HRK$1:$HRK$1048576" dn="Z_2CECA098_183A_404B_AD72_5EEAC4BDA970_.wvu.Cols" sId="5"/>
    <undo index="42" exp="area" ref3D="1" dr="$HHO$1:$HHO$1048576" dn="Z_2CECA098_183A_404B_AD72_5EEAC4BDA970_.wvu.Cols" sId="5"/>
    <undo index="40" exp="area" ref3D="1" dr="$GXS$1:$GXS$1048576" dn="Z_2CECA098_183A_404B_AD72_5EEAC4BDA970_.wvu.Cols" sId="5"/>
    <undo index="38" exp="area" ref3D="1" dr="$GNW$1:$GNW$1048576" dn="Z_2CECA098_183A_404B_AD72_5EEAC4BDA970_.wvu.Cols" sId="5"/>
    <undo index="36" exp="area" ref3D="1" dr="$GEA$1:$GEA$1048576" dn="Z_2CECA098_183A_404B_AD72_5EEAC4BDA970_.wvu.Cols" sId="5"/>
    <undo index="34" exp="area" ref3D="1" dr="$FUE$1:$FUE$1048576" dn="Z_2CECA098_183A_404B_AD72_5EEAC4BDA970_.wvu.Cols" sId="5"/>
    <undo index="32" exp="area" ref3D="1" dr="$FKI$1:$FKI$1048576" dn="Z_2CECA098_183A_404B_AD72_5EEAC4BDA970_.wvu.Cols" sId="5"/>
    <undo index="30" exp="area" ref3D="1" dr="$FAM$1:$FAM$1048576" dn="Z_2CECA098_183A_404B_AD72_5EEAC4BDA970_.wvu.Cols" sId="5"/>
    <undo index="28" exp="area" ref3D="1" dr="$EQQ$1:$EQQ$1048576" dn="Z_2CECA098_183A_404B_AD72_5EEAC4BDA970_.wvu.Cols" sId="5"/>
    <undo index="26" exp="area" ref3D="1" dr="$EGU$1:$EGU$1048576" dn="Z_2CECA098_183A_404B_AD72_5EEAC4BDA970_.wvu.Cols" sId="5"/>
    <undo index="24" exp="area" ref3D="1" dr="$DWY$1:$DWY$1048576" dn="Z_2CECA098_183A_404B_AD72_5EEAC4BDA970_.wvu.Cols" sId="5"/>
    <undo index="22" exp="area" ref3D="1" dr="$DNC$1:$DNC$1048576" dn="Z_2CECA098_183A_404B_AD72_5EEAC4BDA970_.wvu.Cols" sId="5"/>
    <undo index="20" exp="area" ref3D="1" dr="$DDG$1:$DDG$1048576" dn="Z_2CECA098_183A_404B_AD72_5EEAC4BDA970_.wvu.Cols" sId="5"/>
    <undo index="18" exp="area" ref3D="1" dr="$CTK$1:$CTK$1048576" dn="Z_2CECA098_183A_404B_AD72_5EEAC4BDA970_.wvu.Cols" sId="5"/>
    <undo index="16" exp="area" ref3D="1" dr="$CJO$1:$CJO$1048576" dn="Z_2CECA098_183A_404B_AD72_5EEAC4BDA970_.wvu.Cols" sId="5"/>
    <undo index="14" exp="area" ref3D="1" dr="$BZS$1:$BZS$1048576" dn="Z_2CECA098_183A_404B_AD72_5EEAC4BDA970_.wvu.Cols" sId="5"/>
    <undo index="12" exp="area" ref3D="1" dr="$BPW$1:$BPW$1048576" dn="Z_2CECA098_183A_404B_AD72_5EEAC4BDA970_.wvu.Cols" sId="5"/>
    <undo index="10" exp="area" ref3D="1" dr="$BGA$1:$BGA$1048576" dn="Z_2CECA098_183A_404B_AD72_5EEAC4BDA970_.wvu.Cols" sId="5"/>
    <undo index="8" exp="area" ref3D="1" dr="$AWE$1:$AWE$1048576" dn="Z_2CECA098_183A_404B_AD72_5EEAC4BDA970_.wvu.Cols" sId="5"/>
    <undo index="6" exp="area" ref3D="1" dr="$AMI$1:$AMI$1048576" dn="Z_2CECA098_183A_404B_AD72_5EEAC4BDA970_.wvu.Cols" sId="5"/>
    <undo index="4" exp="area" ref3D="1" dr="$ACM$1:$ACM$1048576" dn="Z_2CECA098_183A_404B_AD72_5EEAC4BDA970_.wvu.Cols" sId="5"/>
    <undo index="2" exp="area" ref3D="1" dr="$SQ$1:$SQ$1048576" dn="Z_2CECA098_183A_404B_AD72_5EEAC4BDA970_.wvu.Cols" sId="5"/>
    <undo index="1" exp="area" ref3D="1" dr="$IU$1:$IU$1048576" dn="Z_2CECA098_183A_404B_AD72_5EEAC4BDA970_.wvu.Cols" sId="5"/>
  </rrc>
  <rcc rId="4369" sId="5">
    <nc r="B176" t="inlineStr">
      <is>
        <t>COORDINADORCOORDINADOR GENERAL DEL PROYECTO POR CADA MIL CUPOS OFERTADOS O FRACIÓN INFERIOR</t>
      </is>
    </nc>
  </rcc>
  <rcc rId="4370" sId="5">
    <nc r="D176" t="inlineStr">
      <is>
        <t>DIEGO ORLANDO CEPEDA ORTIZ</t>
      </is>
    </nc>
  </rcc>
  <rcc rId="4371" sId="5">
    <nc r="E176">
      <v>12753803</v>
    </nc>
  </rcc>
  <rcc rId="4372" sId="5">
    <nc r="F176" t="inlineStr">
      <is>
        <t>LICENCIADO EN EDUCACION  BASICA DE LENGUA CASTELLANA</t>
      </is>
    </nc>
  </rcc>
  <rcc rId="4373" sId="5">
    <nc r="G176" t="inlineStr">
      <is>
        <t>UNIVERSIDAD DE NARIÑO</t>
      </is>
    </nc>
  </rcc>
  <rcc rId="4374" sId="5" numFmtId="19">
    <nc r="H176">
      <v>38990</v>
    </nc>
  </rcc>
  <rcc rId="4375" sId="5" odxf="1" dxf="1">
    <nc r="J176" t="inlineStr">
      <is>
        <t>COLEGIO MUSICAL BRITANICO</t>
      </is>
    </nc>
    <odxf>
      <alignment vertical="bottom"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4376" sId="5" odxf="1" dxf="1">
    <nc r="K176" t="inlineStr">
      <is>
        <t>01/03/2007  18/12/2009</t>
      </is>
    </nc>
    <odxf>
      <alignment vertical="top" wrapText="1" readingOrder="0"/>
    </odxf>
    <ndxf>
      <alignment vertical="bottom" wrapText="0" readingOrder="0"/>
    </ndxf>
  </rcc>
  <rcc rId="4377" sId="5">
    <nc r="L176" t="inlineStr">
      <is>
        <t>COORDINADOR DE ZONA</t>
      </is>
    </nc>
  </rcc>
  <rcc rId="4378" sId="5">
    <nc r="B177" t="inlineStr">
      <is>
        <t>PROFESIONAL DE APOYO PEDAGÓGICO  POR CADA MIL CUPOS OFERTADOS O FRACIÓN INFERIOR</t>
      </is>
    </nc>
  </rcc>
  <rcc rId="4379" sId="5">
    <nc r="D177" t="inlineStr">
      <is>
        <t>AMANDA DEL ROSARIO URBANO RODRIGUEZ</t>
      </is>
    </nc>
  </rcc>
  <rcc rId="4380" sId="5">
    <nc r="E177">
      <v>27094737</v>
    </nc>
  </rcc>
  <rcc rId="4381" sId="5">
    <nc r="F177" t="inlineStr">
      <is>
        <t>LICENCIADA EN EDUCACION BASICA ENFASIS EN CIENCIAS NATURALES</t>
      </is>
    </nc>
  </rcc>
  <rcc rId="4382" sId="5">
    <nc r="G177" t="inlineStr">
      <is>
        <t>UNIVERSIDAD DE NARIÑO</t>
      </is>
    </nc>
  </rcc>
  <rcc rId="4383" sId="5" numFmtId="19">
    <nc r="H177">
      <v>37499</v>
    </nc>
  </rcc>
  <rcc rId="4384" sId="5" odxf="1" dxf="1">
    <nc r="J177" t="inlineStr">
      <is>
        <t>COLEGIO MUSICAL BRITANICO</t>
      </is>
    </nc>
    <odxf>
      <alignment vertical="bottom"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4385" sId="5">
    <nc r="K177" t="inlineStr">
      <is>
        <t>19/08/2012  31/12/2012</t>
      </is>
    </nc>
  </rcc>
  <rcc rId="4386" sId="5">
    <nc r="L177" t="inlineStr">
      <is>
        <t>DOCENTE</t>
      </is>
    </nc>
  </rcc>
  <rcc rId="4387" sId="5">
    <nc r="B178" t="inlineStr">
      <is>
        <t>PROFESIONAL DE APOYO PEDAGÓGICO  POR CADA MIL CUPOS OFERTADOS O FRACIÓN INFERIOR</t>
      </is>
    </nc>
  </rcc>
  <rcc rId="4388" sId="5">
    <nc r="D178" t="inlineStr">
      <is>
        <t>AMANDA DEL ROSARIO URBANO RODRIGUEZ</t>
      </is>
    </nc>
  </rcc>
  <rcc rId="4389" sId="5">
    <nc r="E178">
      <v>27094737</v>
    </nc>
  </rcc>
  <rcc rId="4390" sId="5">
    <nc r="F178" t="inlineStr">
      <is>
        <t>LICENCIADA EN EDUCACION BASICA ENFASIS EN CIENCIAS NATURALES</t>
      </is>
    </nc>
  </rcc>
  <rcc rId="4391" sId="5">
    <nc r="G178" t="inlineStr">
      <is>
        <t>UNIVERSIDAD DE NARIÑO</t>
      </is>
    </nc>
  </rcc>
  <rcc rId="4392" sId="5" numFmtId="19">
    <nc r="H178">
      <v>37499</v>
    </nc>
  </rcc>
  <rcc rId="4393" sId="5" odxf="1" dxf="1">
    <nc r="J178" t="inlineStr">
      <is>
        <t>COLEGIO MUSICAL BRITANICO</t>
      </is>
    </nc>
    <odxf>
      <alignment vertical="bottom"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4394" sId="5" odxf="1" dxf="1">
    <nc r="K178" t="inlineStr">
      <is>
        <t>16/02/2009  28/08/2009</t>
      </is>
    </nc>
    <odxf>
      <alignment wrapText="1" readingOrder="0"/>
    </odxf>
    <ndxf>
      <alignment wrapText="0" readingOrder="0"/>
    </ndxf>
  </rcc>
  <rcc rId="4395" sId="5">
    <nc r="L178" t="inlineStr">
      <is>
        <t>DOCENTE</t>
      </is>
    </nc>
  </rcc>
  <rcv guid="{2CECA098-183A-404B-AD72-5EEAC4BDA970}" action="delete"/>
  <rdn rId="0" localSheetId="2" customView="1" name="Z_2CECA098_183A_404B_AD72_5EEAC4BDA97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2CECA098_183A_404B_AD72_5EEAC4BDA97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2CECA098_183A_404B_AD72_5EEAC4BDA97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2CECA098_183A_404B_AD72_5EEAC4BDA97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2CECA098_183A_404B_AD72_5EEAC4BDA97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2CECA098_183A_404B_AD72_5EEAC4BDA97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2CECA098_183A_404B_AD72_5EEAC4BDA970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2CECA098-183A-404B-AD72-5EEAC4BDA970}"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403" sId="4" ref="A179:XFD179" action="insertRow">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2CECA098_183A_404B_AD72_5EEAC4BDA970_.wvu.Cols" sId="4"/>
    <undo index="122" exp="area" ref3D="1" dr="$WLK$1:$WLK$1048576" dn="Z_2CECA098_183A_404B_AD72_5EEAC4BDA970_.wvu.Cols" sId="4"/>
    <undo index="120" exp="area" ref3D="1" dr="$WBO$1:$WBO$1048576" dn="Z_2CECA098_183A_404B_AD72_5EEAC4BDA970_.wvu.Cols" sId="4"/>
    <undo index="118" exp="area" ref3D="1" dr="$VRS$1:$VRS$1048576" dn="Z_2CECA098_183A_404B_AD72_5EEAC4BDA970_.wvu.Cols" sId="4"/>
    <undo index="116" exp="area" ref3D="1" dr="$VHW$1:$VHW$1048576" dn="Z_2CECA098_183A_404B_AD72_5EEAC4BDA970_.wvu.Cols" sId="4"/>
    <undo index="114" exp="area" ref3D="1" dr="$UYA$1:$UYA$1048576" dn="Z_2CECA098_183A_404B_AD72_5EEAC4BDA970_.wvu.Cols" sId="4"/>
    <undo index="112" exp="area" ref3D="1" dr="$UOE$1:$UOE$1048576" dn="Z_2CECA098_183A_404B_AD72_5EEAC4BDA970_.wvu.Cols" sId="4"/>
    <undo index="110" exp="area" ref3D="1" dr="$UEI$1:$UEI$1048576" dn="Z_2CECA098_183A_404B_AD72_5EEAC4BDA970_.wvu.Cols" sId="4"/>
    <undo index="108" exp="area" ref3D="1" dr="$TUM$1:$TUM$1048576" dn="Z_2CECA098_183A_404B_AD72_5EEAC4BDA970_.wvu.Cols" sId="4"/>
    <undo index="106" exp="area" ref3D="1" dr="$TKQ$1:$TKQ$1048576" dn="Z_2CECA098_183A_404B_AD72_5EEAC4BDA970_.wvu.Cols" sId="4"/>
    <undo index="104" exp="area" ref3D="1" dr="$TAU$1:$TAU$1048576" dn="Z_2CECA098_183A_404B_AD72_5EEAC4BDA970_.wvu.Cols" sId="4"/>
    <undo index="102" exp="area" ref3D="1" dr="$SQY$1:$SQY$1048576" dn="Z_2CECA098_183A_404B_AD72_5EEAC4BDA970_.wvu.Cols" sId="4"/>
    <undo index="100" exp="area" ref3D="1" dr="$SHC$1:$SHC$1048576" dn="Z_2CECA098_183A_404B_AD72_5EEAC4BDA970_.wvu.Cols" sId="4"/>
    <undo index="98" exp="area" ref3D="1" dr="$RXG$1:$RXG$1048576" dn="Z_2CECA098_183A_404B_AD72_5EEAC4BDA970_.wvu.Cols" sId="4"/>
    <undo index="96" exp="area" ref3D="1" dr="$RNK$1:$RNK$1048576" dn="Z_2CECA098_183A_404B_AD72_5EEAC4BDA970_.wvu.Cols" sId="4"/>
    <undo index="94" exp="area" ref3D="1" dr="$RDO$1:$RDO$1048576" dn="Z_2CECA098_183A_404B_AD72_5EEAC4BDA970_.wvu.Cols" sId="4"/>
    <undo index="92" exp="area" ref3D="1" dr="$QTS$1:$QTS$1048576" dn="Z_2CECA098_183A_404B_AD72_5EEAC4BDA970_.wvu.Cols" sId="4"/>
    <undo index="90" exp="area" ref3D="1" dr="$QJW$1:$QJW$1048576" dn="Z_2CECA098_183A_404B_AD72_5EEAC4BDA970_.wvu.Cols" sId="4"/>
    <undo index="88" exp="area" ref3D="1" dr="$QAA$1:$QAA$1048576" dn="Z_2CECA098_183A_404B_AD72_5EEAC4BDA970_.wvu.Cols" sId="4"/>
    <undo index="86" exp="area" ref3D="1" dr="$PQE$1:$PQE$1048576" dn="Z_2CECA098_183A_404B_AD72_5EEAC4BDA970_.wvu.Cols" sId="4"/>
    <undo index="84" exp="area" ref3D="1" dr="$PGI$1:$PGI$1048576" dn="Z_2CECA098_183A_404B_AD72_5EEAC4BDA970_.wvu.Cols" sId="4"/>
    <undo index="82" exp="area" ref3D="1" dr="$OWM$1:$OWM$1048576" dn="Z_2CECA098_183A_404B_AD72_5EEAC4BDA970_.wvu.Cols" sId="4"/>
    <undo index="80" exp="area" ref3D="1" dr="$OMQ$1:$OMQ$1048576" dn="Z_2CECA098_183A_404B_AD72_5EEAC4BDA970_.wvu.Cols" sId="4"/>
    <undo index="78" exp="area" ref3D="1" dr="$OCU$1:$OCU$1048576" dn="Z_2CECA098_183A_404B_AD72_5EEAC4BDA970_.wvu.Cols" sId="4"/>
    <undo index="76" exp="area" ref3D="1" dr="$NSY$1:$NSY$1048576" dn="Z_2CECA098_183A_404B_AD72_5EEAC4BDA970_.wvu.Cols" sId="4"/>
    <undo index="74" exp="area" ref3D="1" dr="$NJC$1:$NJC$1048576" dn="Z_2CECA098_183A_404B_AD72_5EEAC4BDA970_.wvu.Cols" sId="4"/>
    <undo index="72" exp="area" ref3D="1" dr="$MZG$1:$MZG$1048576" dn="Z_2CECA098_183A_404B_AD72_5EEAC4BDA970_.wvu.Cols" sId="4"/>
    <undo index="70" exp="area" ref3D="1" dr="$MPK$1:$MPK$1048576" dn="Z_2CECA098_183A_404B_AD72_5EEAC4BDA970_.wvu.Cols" sId="4"/>
    <undo index="68" exp="area" ref3D="1" dr="$MFO$1:$MFO$1048576" dn="Z_2CECA098_183A_404B_AD72_5EEAC4BDA970_.wvu.Cols" sId="4"/>
    <undo index="66" exp="area" ref3D="1" dr="$LVS$1:$LVS$1048576" dn="Z_2CECA098_183A_404B_AD72_5EEAC4BDA970_.wvu.Cols" sId="4"/>
    <undo index="64" exp="area" ref3D="1" dr="$LLW$1:$LLW$1048576" dn="Z_2CECA098_183A_404B_AD72_5EEAC4BDA970_.wvu.Cols" sId="4"/>
    <undo index="62" exp="area" ref3D="1" dr="$LCA$1:$LCA$1048576" dn="Z_2CECA098_183A_404B_AD72_5EEAC4BDA970_.wvu.Cols" sId="4"/>
    <undo index="60" exp="area" ref3D="1" dr="$KSE$1:$KSE$1048576" dn="Z_2CECA098_183A_404B_AD72_5EEAC4BDA970_.wvu.Cols" sId="4"/>
    <undo index="58" exp="area" ref3D="1" dr="$KII$1:$KII$1048576" dn="Z_2CECA098_183A_404B_AD72_5EEAC4BDA970_.wvu.Cols" sId="4"/>
    <undo index="56" exp="area" ref3D="1" dr="$JYM$1:$JYM$1048576" dn="Z_2CECA098_183A_404B_AD72_5EEAC4BDA970_.wvu.Cols" sId="4"/>
    <undo index="54" exp="area" ref3D="1" dr="$JOQ$1:$JOQ$1048576" dn="Z_2CECA098_183A_404B_AD72_5EEAC4BDA970_.wvu.Cols" sId="4"/>
    <undo index="52" exp="area" ref3D="1" dr="$JEU$1:$JEU$1048576" dn="Z_2CECA098_183A_404B_AD72_5EEAC4BDA970_.wvu.Cols" sId="4"/>
    <undo index="50" exp="area" ref3D="1" dr="$IUY$1:$IUY$1048576" dn="Z_2CECA098_183A_404B_AD72_5EEAC4BDA970_.wvu.Cols" sId="4"/>
    <undo index="48" exp="area" ref3D="1" dr="$ILC$1:$ILC$1048576" dn="Z_2CECA098_183A_404B_AD72_5EEAC4BDA970_.wvu.Cols" sId="4"/>
    <undo index="46" exp="area" ref3D="1" dr="$IBG$1:$IBG$1048576" dn="Z_2CECA098_183A_404B_AD72_5EEAC4BDA970_.wvu.Cols" sId="4"/>
    <undo index="44" exp="area" ref3D="1" dr="$HRK$1:$HRK$1048576" dn="Z_2CECA098_183A_404B_AD72_5EEAC4BDA970_.wvu.Cols" sId="4"/>
    <undo index="42" exp="area" ref3D="1" dr="$HHO$1:$HHO$1048576" dn="Z_2CECA098_183A_404B_AD72_5EEAC4BDA970_.wvu.Cols" sId="4"/>
    <undo index="40" exp="area" ref3D="1" dr="$GXS$1:$GXS$1048576" dn="Z_2CECA098_183A_404B_AD72_5EEAC4BDA970_.wvu.Cols" sId="4"/>
    <undo index="38" exp="area" ref3D="1" dr="$GNW$1:$GNW$1048576" dn="Z_2CECA098_183A_404B_AD72_5EEAC4BDA970_.wvu.Cols" sId="4"/>
    <undo index="36" exp="area" ref3D="1" dr="$GEA$1:$GEA$1048576" dn="Z_2CECA098_183A_404B_AD72_5EEAC4BDA970_.wvu.Cols" sId="4"/>
    <undo index="34" exp="area" ref3D="1" dr="$FUE$1:$FUE$1048576" dn="Z_2CECA098_183A_404B_AD72_5EEAC4BDA970_.wvu.Cols" sId="4"/>
    <undo index="32" exp="area" ref3D="1" dr="$FKI$1:$FKI$1048576" dn="Z_2CECA098_183A_404B_AD72_5EEAC4BDA970_.wvu.Cols" sId="4"/>
    <undo index="30" exp="area" ref3D="1" dr="$FAM$1:$FAM$1048576" dn="Z_2CECA098_183A_404B_AD72_5EEAC4BDA970_.wvu.Cols" sId="4"/>
    <undo index="28" exp="area" ref3D="1" dr="$EQQ$1:$EQQ$1048576" dn="Z_2CECA098_183A_404B_AD72_5EEAC4BDA970_.wvu.Cols" sId="4"/>
    <undo index="26" exp="area" ref3D="1" dr="$EGU$1:$EGU$1048576" dn="Z_2CECA098_183A_404B_AD72_5EEAC4BDA970_.wvu.Cols" sId="4"/>
    <undo index="24" exp="area" ref3D="1" dr="$DWY$1:$DWY$1048576" dn="Z_2CECA098_183A_404B_AD72_5EEAC4BDA970_.wvu.Cols" sId="4"/>
    <undo index="22" exp="area" ref3D="1" dr="$DNC$1:$DNC$1048576" dn="Z_2CECA098_183A_404B_AD72_5EEAC4BDA970_.wvu.Cols" sId="4"/>
    <undo index="20" exp="area" ref3D="1" dr="$DDG$1:$DDG$1048576" dn="Z_2CECA098_183A_404B_AD72_5EEAC4BDA970_.wvu.Cols" sId="4"/>
    <undo index="18" exp="area" ref3D="1" dr="$CTK$1:$CTK$1048576" dn="Z_2CECA098_183A_404B_AD72_5EEAC4BDA970_.wvu.Cols" sId="4"/>
    <undo index="16" exp="area" ref3D="1" dr="$CJO$1:$CJO$1048576" dn="Z_2CECA098_183A_404B_AD72_5EEAC4BDA970_.wvu.Cols" sId="4"/>
    <undo index="14" exp="area" ref3D="1" dr="$BZS$1:$BZS$1048576" dn="Z_2CECA098_183A_404B_AD72_5EEAC4BDA970_.wvu.Cols" sId="4"/>
    <undo index="12" exp="area" ref3D="1" dr="$BPW$1:$BPW$1048576" dn="Z_2CECA098_183A_404B_AD72_5EEAC4BDA970_.wvu.Cols" sId="4"/>
    <undo index="10" exp="area" ref3D="1" dr="$BGA$1:$BGA$1048576" dn="Z_2CECA098_183A_404B_AD72_5EEAC4BDA970_.wvu.Cols" sId="4"/>
    <undo index="8" exp="area" ref3D="1" dr="$AWE$1:$AWE$1048576" dn="Z_2CECA098_183A_404B_AD72_5EEAC4BDA970_.wvu.Cols" sId="4"/>
    <undo index="6" exp="area" ref3D="1" dr="$AMI$1:$AMI$1048576" dn="Z_2CECA098_183A_404B_AD72_5EEAC4BDA970_.wvu.Cols" sId="4"/>
    <undo index="4" exp="area" ref3D="1" dr="$ACM$1:$ACM$1048576" dn="Z_2CECA098_183A_404B_AD72_5EEAC4BDA970_.wvu.Cols" sId="4"/>
    <undo index="2" exp="area" ref3D="1" dr="$SQ$1:$SQ$1048576" dn="Z_2CECA098_183A_404B_AD72_5EEAC4BDA970_.wvu.Cols" sId="4"/>
    <undo index="1" exp="area" ref3D="1" dr="$IU$1:$IU$1048576" dn="Z_2CECA098_183A_404B_AD72_5EEAC4BDA970_.wvu.Cols" sId="4"/>
  </rrc>
  <rrc rId="4404" sId="4" ref="A179:XFD179" action="insertRow">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2CECA098_183A_404B_AD72_5EEAC4BDA970_.wvu.Cols" sId="4"/>
    <undo index="122" exp="area" ref3D="1" dr="$WLK$1:$WLK$1048576" dn="Z_2CECA098_183A_404B_AD72_5EEAC4BDA970_.wvu.Cols" sId="4"/>
    <undo index="120" exp="area" ref3D="1" dr="$WBO$1:$WBO$1048576" dn="Z_2CECA098_183A_404B_AD72_5EEAC4BDA970_.wvu.Cols" sId="4"/>
    <undo index="118" exp="area" ref3D="1" dr="$VRS$1:$VRS$1048576" dn="Z_2CECA098_183A_404B_AD72_5EEAC4BDA970_.wvu.Cols" sId="4"/>
    <undo index="116" exp="area" ref3D="1" dr="$VHW$1:$VHW$1048576" dn="Z_2CECA098_183A_404B_AD72_5EEAC4BDA970_.wvu.Cols" sId="4"/>
    <undo index="114" exp="area" ref3D="1" dr="$UYA$1:$UYA$1048576" dn="Z_2CECA098_183A_404B_AD72_5EEAC4BDA970_.wvu.Cols" sId="4"/>
    <undo index="112" exp="area" ref3D="1" dr="$UOE$1:$UOE$1048576" dn="Z_2CECA098_183A_404B_AD72_5EEAC4BDA970_.wvu.Cols" sId="4"/>
    <undo index="110" exp="area" ref3D="1" dr="$UEI$1:$UEI$1048576" dn="Z_2CECA098_183A_404B_AD72_5EEAC4BDA970_.wvu.Cols" sId="4"/>
    <undo index="108" exp="area" ref3D="1" dr="$TUM$1:$TUM$1048576" dn="Z_2CECA098_183A_404B_AD72_5EEAC4BDA970_.wvu.Cols" sId="4"/>
    <undo index="106" exp="area" ref3D="1" dr="$TKQ$1:$TKQ$1048576" dn="Z_2CECA098_183A_404B_AD72_5EEAC4BDA970_.wvu.Cols" sId="4"/>
    <undo index="104" exp="area" ref3D="1" dr="$TAU$1:$TAU$1048576" dn="Z_2CECA098_183A_404B_AD72_5EEAC4BDA970_.wvu.Cols" sId="4"/>
    <undo index="102" exp="area" ref3D="1" dr="$SQY$1:$SQY$1048576" dn="Z_2CECA098_183A_404B_AD72_5EEAC4BDA970_.wvu.Cols" sId="4"/>
    <undo index="100" exp="area" ref3D="1" dr="$SHC$1:$SHC$1048576" dn="Z_2CECA098_183A_404B_AD72_5EEAC4BDA970_.wvu.Cols" sId="4"/>
    <undo index="98" exp="area" ref3D="1" dr="$RXG$1:$RXG$1048576" dn="Z_2CECA098_183A_404B_AD72_5EEAC4BDA970_.wvu.Cols" sId="4"/>
    <undo index="96" exp="area" ref3D="1" dr="$RNK$1:$RNK$1048576" dn="Z_2CECA098_183A_404B_AD72_5EEAC4BDA970_.wvu.Cols" sId="4"/>
    <undo index="94" exp="area" ref3D="1" dr="$RDO$1:$RDO$1048576" dn="Z_2CECA098_183A_404B_AD72_5EEAC4BDA970_.wvu.Cols" sId="4"/>
    <undo index="92" exp="area" ref3D="1" dr="$QTS$1:$QTS$1048576" dn="Z_2CECA098_183A_404B_AD72_5EEAC4BDA970_.wvu.Cols" sId="4"/>
    <undo index="90" exp="area" ref3D="1" dr="$QJW$1:$QJW$1048576" dn="Z_2CECA098_183A_404B_AD72_5EEAC4BDA970_.wvu.Cols" sId="4"/>
    <undo index="88" exp="area" ref3D="1" dr="$QAA$1:$QAA$1048576" dn="Z_2CECA098_183A_404B_AD72_5EEAC4BDA970_.wvu.Cols" sId="4"/>
    <undo index="86" exp="area" ref3D="1" dr="$PQE$1:$PQE$1048576" dn="Z_2CECA098_183A_404B_AD72_5EEAC4BDA970_.wvu.Cols" sId="4"/>
    <undo index="84" exp="area" ref3D="1" dr="$PGI$1:$PGI$1048576" dn="Z_2CECA098_183A_404B_AD72_5EEAC4BDA970_.wvu.Cols" sId="4"/>
    <undo index="82" exp="area" ref3D="1" dr="$OWM$1:$OWM$1048576" dn="Z_2CECA098_183A_404B_AD72_5EEAC4BDA970_.wvu.Cols" sId="4"/>
    <undo index="80" exp="area" ref3D="1" dr="$OMQ$1:$OMQ$1048576" dn="Z_2CECA098_183A_404B_AD72_5EEAC4BDA970_.wvu.Cols" sId="4"/>
    <undo index="78" exp="area" ref3D="1" dr="$OCU$1:$OCU$1048576" dn="Z_2CECA098_183A_404B_AD72_5EEAC4BDA970_.wvu.Cols" sId="4"/>
    <undo index="76" exp="area" ref3D="1" dr="$NSY$1:$NSY$1048576" dn="Z_2CECA098_183A_404B_AD72_5EEAC4BDA970_.wvu.Cols" sId="4"/>
    <undo index="74" exp="area" ref3D="1" dr="$NJC$1:$NJC$1048576" dn="Z_2CECA098_183A_404B_AD72_5EEAC4BDA970_.wvu.Cols" sId="4"/>
    <undo index="72" exp="area" ref3D="1" dr="$MZG$1:$MZG$1048576" dn="Z_2CECA098_183A_404B_AD72_5EEAC4BDA970_.wvu.Cols" sId="4"/>
    <undo index="70" exp="area" ref3D="1" dr="$MPK$1:$MPK$1048576" dn="Z_2CECA098_183A_404B_AD72_5EEAC4BDA970_.wvu.Cols" sId="4"/>
    <undo index="68" exp="area" ref3D="1" dr="$MFO$1:$MFO$1048576" dn="Z_2CECA098_183A_404B_AD72_5EEAC4BDA970_.wvu.Cols" sId="4"/>
    <undo index="66" exp="area" ref3D="1" dr="$LVS$1:$LVS$1048576" dn="Z_2CECA098_183A_404B_AD72_5EEAC4BDA970_.wvu.Cols" sId="4"/>
    <undo index="64" exp="area" ref3D="1" dr="$LLW$1:$LLW$1048576" dn="Z_2CECA098_183A_404B_AD72_5EEAC4BDA970_.wvu.Cols" sId="4"/>
    <undo index="62" exp="area" ref3D="1" dr="$LCA$1:$LCA$1048576" dn="Z_2CECA098_183A_404B_AD72_5EEAC4BDA970_.wvu.Cols" sId="4"/>
    <undo index="60" exp="area" ref3D="1" dr="$KSE$1:$KSE$1048576" dn="Z_2CECA098_183A_404B_AD72_5EEAC4BDA970_.wvu.Cols" sId="4"/>
    <undo index="58" exp="area" ref3D="1" dr="$KII$1:$KII$1048576" dn="Z_2CECA098_183A_404B_AD72_5EEAC4BDA970_.wvu.Cols" sId="4"/>
    <undo index="56" exp="area" ref3D="1" dr="$JYM$1:$JYM$1048576" dn="Z_2CECA098_183A_404B_AD72_5EEAC4BDA970_.wvu.Cols" sId="4"/>
    <undo index="54" exp="area" ref3D="1" dr="$JOQ$1:$JOQ$1048576" dn="Z_2CECA098_183A_404B_AD72_5EEAC4BDA970_.wvu.Cols" sId="4"/>
    <undo index="52" exp="area" ref3D="1" dr="$JEU$1:$JEU$1048576" dn="Z_2CECA098_183A_404B_AD72_5EEAC4BDA970_.wvu.Cols" sId="4"/>
    <undo index="50" exp="area" ref3D="1" dr="$IUY$1:$IUY$1048576" dn="Z_2CECA098_183A_404B_AD72_5EEAC4BDA970_.wvu.Cols" sId="4"/>
    <undo index="48" exp="area" ref3D="1" dr="$ILC$1:$ILC$1048576" dn="Z_2CECA098_183A_404B_AD72_5EEAC4BDA970_.wvu.Cols" sId="4"/>
    <undo index="46" exp="area" ref3D="1" dr="$IBG$1:$IBG$1048576" dn="Z_2CECA098_183A_404B_AD72_5EEAC4BDA970_.wvu.Cols" sId="4"/>
    <undo index="44" exp="area" ref3D="1" dr="$HRK$1:$HRK$1048576" dn="Z_2CECA098_183A_404B_AD72_5EEAC4BDA970_.wvu.Cols" sId="4"/>
    <undo index="42" exp="area" ref3D="1" dr="$HHO$1:$HHO$1048576" dn="Z_2CECA098_183A_404B_AD72_5EEAC4BDA970_.wvu.Cols" sId="4"/>
    <undo index="40" exp="area" ref3D="1" dr="$GXS$1:$GXS$1048576" dn="Z_2CECA098_183A_404B_AD72_5EEAC4BDA970_.wvu.Cols" sId="4"/>
    <undo index="38" exp="area" ref3D="1" dr="$GNW$1:$GNW$1048576" dn="Z_2CECA098_183A_404B_AD72_5EEAC4BDA970_.wvu.Cols" sId="4"/>
    <undo index="36" exp="area" ref3D="1" dr="$GEA$1:$GEA$1048576" dn="Z_2CECA098_183A_404B_AD72_5EEAC4BDA970_.wvu.Cols" sId="4"/>
    <undo index="34" exp="area" ref3D="1" dr="$FUE$1:$FUE$1048576" dn="Z_2CECA098_183A_404B_AD72_5EEAC4BDA970_.wvu.Cols" sId="4"/>
    <undo index="32" exp="area" ref3D="1" dr="$FKI$1:$FKI$1048576" dn="Z_2CECA098_183A_404B_AD72_5EEAC4BDA970_.wvu.Cols" sId="4"/>
    <undo index="30" exp="area" ref3D="1" dr="$FAM$1:$FAM$1048576" dn="Z_2CECA098_183A_404B_AD72_5EEAC4BDA970_.wvu.Cols" sId="4"/>
    <undo index="28" exp="area" ref3D="1" dr="$EQQ$1:$EQQ$1048576" dn="Z_2CECA098_183A_404B_AD72_5EEAC4BDA970_.wvu.Cols" sId="4"/>
    <undo index="26" exp="area" ref3D="1" dr="$EGU$1:$EGU$1048576" dn="Z_2CECA098_183A_404B_AD72_5EEAC4BDA970_.wvu.Cols" sId="4"/>
    <undo index="24" exp="area" ref3D="1" dr="$DWY$1:$DWY$1048576" dn="Z_2CECA098_183A_404B_AD72_5EEAC4BDA970_.wvu.Cols" sId="4"/>
    <undo index="22" exp="area" ref3D="1" dr="$DNC$1:$DNC$1048576" dn="Z_2CECA098_183A_404B_AD72_5EEAC4BDA970_.wvu.Cols" sId="4"/>
    <undo index="20" exp="area" ref3D="1" dr="$DDG$1:$DDG$1048576" dn="Z_2CECA098_183A_404B_AD72_5EEAC4BDA970_.wvu.Cols" sId="4"/>
    <undo index="18" exp="area" ref3D="1" dr="$CTK$1:$CTK$1048576" dn="Z_2CECA098_183A_404B_AD72_5EEAC4BDA970_.wvu.Cols" sId="4"/>
    <undo index="16" exp="area" ref3D="1" dr="$CJO$1:$CJO$1048576" dn="Z_2CECA098_183A_404B_AD72_5EEAC4BDA970_.wvu.Cols" sId="4"/>
    <undo index="14" exp="area" ref3D="1" dr="$BZS$1:$BZS$1048576" dn="Z_2CECA098_183A_404B_AD72_5EEAC4BDA970_.wvu.Cols" sId="4"/>
    <undo index="12" exp="area" ref3D="1" dr="$BPW$1:$BPW$1048576" dn="Z_2CECA098_183A_404B_AD72_5EEAC4BDA970_.wvu.Cols" sId="4"/>
    <undo index="10" exp="area" ref3D="1" dr="$BGA$1:$BGA$1048576" dn="Z_2CECA098_183A_404B_AD72_5EEAC4BDA970_.wvu.Cols" sId="4"/>
    <undo index="8" exp="area" ref3D="1" dr="$AWE$1:$AWE$1048576" dn="Z_2CECA098_183A_404B_AD72_5EEAC4BDA970_.wvu.Cols" sId="4"/>
    <undo index="6" exp="area" ref3D="1" dr="$AMI$1:$AMI$1048576" dn="Z_2CECA098_183A_404B_AD72_5EEAC4BDA970_.wvu.Cols" sId="4"/>
    <undo index="4" exp="area" ref3D="1" dr="$ACM$1:$ACM$1048576" dn="Z_2CECA098_183A_404B_AD72_5EEAC4BDA970_.wvu.Cols" sId="4"/>
    <undo index="2" exp="area" ref3D="1" dr="$SQ$1:$SQ$1048576" dn="Z_2CECA098_183A_404B_AD72_5EEAC4BDA970_.wvu.Cols" sId="4"/>
    <undo index="1" exp="area" ref3D="1" dr="$IU$1:$IU$1048576" dn="Z_2CECA098_183A_404B_AD72_5EEAC4BDA970_.wvu.Cols" sId="4"/>
  </rrc>
  <rrc rId="4405" sId="4" ref="A179:XFD179" action="insertRow">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2CECA098_183A_404B_AD72_5EEAC4BDA970_.wvu.Cols" sId="4"/>
    <undo index="122" exp="area" ref3D="1" dr="$WLK$1:$WLK$1048576" dn="Z_2CECA098_183A_404B_AD72_5EEAC4BDA970_.wvu.Cols" sId="4"/>
    <undo index="120" exp="area" ref3D="1" dr="$WBO$1:$WBO$1048576" dn="Z_2CECA098_183A_404B_AD72_5EEAC4BDA970_.wvu.Cols" sId="4"/>
    <undo index="118" exp="area" ref3D="1" dr="$VRS$1:$VRS$1048576" dn="Z_2CECA098_183A_404B_AD72_5EEAC4BDA970_.wvu.Cols" sId="4"/>
    <undo index="116" exp="area" ref3D="1" dr="$VHW$1:$VHW$1048576" dn="Z_2CECA098_183A_404B_AD72_5EEAC4BDA970_.wvu.Cols" sId="4"/>
    <undo index="114" exp="area" ref3D="1" dr="$UYA$1:$UYA$1048576" dn="Z_2CECA098_183A_404B_AD72_5EEAC4BDA970_.wvu.Cols" sId="4"/>
    <undo index="112" exp="area" ref3D="1" dr="$UOE$1:$UOE$1048576" dn="Z_2CECA098_183A_404B_AD72_5EEAC4BDA970_.wvu.Cols" sId="4"/>
    <undo index="110" exp="area" ref3D="1" dr="$UEI$1:$UEI$1048576" dn="Z_2CECA098_183A_404B_AD72_5EEAC4BDA970_.wvu.Cols" sId="4"/>
    <undo index="108" exp="area" ref3D="1" dr="$TUM$1:$TUM$1048576" dn="Z_2CECA098_183A_404B_AD72_5EEAC4BDA970_.wvu.Cols" sId="4"/>
    <undo index="106" exp="area" ref3D="1" dr="$TKQ$1:$TKQ$1048576" dn="Z_2CECA098_183A_404B_AD72_5EEAC4BDA970_.wvu.Cols" sId="4"/>
    <undo index="104" exp="area" ref3D="1" dr="$TAU$1:$TAU$1048576" dn="Z_2CECA098_183A_404B_AD72_5EEAC4BDA970_.wvu.Cols" sId="4"/>
    <undo index="102" exp="area" ref3D="1" dr="$SQY$1:$SQY$1048576" dn="Z_2CECA098_183A_404B_AD72_5EEAC4BDA970_.wvu.Cols" sId="4"/>
    <undo index="100" exp="area" ref3D="1" dr="$SHC$1:$SHC$1048576" dn="Z_2CECA098_183A_404B_AD72_5EEAC4BDA970_.wvu.Cols" sId="4"/>
    <undo index="98" exp="area" ref3D="1" dr="$RXG$1:$RXG$1048576" dn="Z_2CECA098_183A_404B_AD72_5EEAC4BDA970_.wvu.Cols" sId="4"/>
    <undo index="96" exp="area" ref3D="1" dr="$RNK$1:$RNK$1048576" dn="Z_2CECA098_183A_404B_AD72_5EEAC4BDA970_.wvu.Cols" sId="4"/>
    <undo index="94" exp="area" ref3D="1" dr="$RDO$1:$RDO$1048576" dn="Z_2CECA098_183A_404B_AD72_5EEAC4BDA970_.wvu.Cols" sId="4"/>
    <undo index="92" exp="area" ref3D="1" dr="$QTS$1:$QTS$1048576" dn="Z_2CECA098_183A_404B_AD72_5EEAC4BDA970_.wvu.Cols" sId="4"/>
    <undo index="90" exp="area" ref3D="1" dr="$QJW$1:$QJW$1048576" dn="Z_2CECA098_183A_404B_AD72_5EEAC4BDA970_.wvu.Cols" sId="4"/>
    <undo index="88" exp="area" ref3D="1" dr="$QAA$1:$QAA$1048576" dn="Z_2CECA098_183A_404B_AD72_5EEAC4BDA970_.wvu.Cols" sId="4"/>
    <undo index="86" exp="area" ref3D="1" dr="$PQE$1:$PQE$1048576" dn="Z_2CECA098_183A_404B_AD72_5EEAC4BDA970_.wvu.Cols" sId="4"/>
    <undo index="84" exp="area" ref3D="1" dr="$PGI$1:$PGI$1048576" dn="Z_2CECA098_183A_404B_AD72_5EEAC4BDA970_.wvu.Cols" sId="4"/>
    <undo index="82" exp="area" ref3D="1" dr="$OWM$1:$OWM$1048576" dn="Z_2CECA098_183A_404B_AD72_5EEAC4BDA970_.wvu.Cols" sId="4"/>
    <undo index="80" exp="area" ref3D="1" dr="$OMQ$1:$OMQ$1048576" dn="Z_2CECA098_183A_404B_AD72_5EEAC4BDA970_.wvu.Cols" sId="4"/>
    <undo index="78" exp="area" ref3D="1" dr="$OCU$1:$OCU$1048576" dn="Z_2CECA098_183A_404B_AD72_5EEAC4BDA970_.wvu.Cols" sId="4"/>
    <undo index="76" exp="area" ref3D="1" dr="$NSY$1:$NSY$1048576" dn="Z_2CECA098_183A_404B_AD72_5EEAC4BDA970_.wvu.Cols" sId="4"/>
    <undo index="74" exp="area" ref3D="1" dr="$NJC$1:$NJC$1048576" dn="Z_2CECA098_183A_404B_AD72_5EEAC4BDA970_.wvu.Cols" sId="4"/>
    <undo index="72" exp="area" ref3D="1" dr="$MZG$1:$MZG$1048576" dn="Z_2CECA098_183A_404B_AD72_5EEAC4BDA970_.wvu.Cols" sId="4"/>
    <undo index="70" exp="area" ref3D="1" dr="$MPK$1:$MPK$1048576" dn="Z_2CECA098_183A_404B_AD72_5EEAC4BDA970_.wvu.Cols" sId="4"/>
    <undo index="68" exp="area" ref3D="1" dr="$MFO$1:$MFO$1048576" dn="Z_2CECA098_183A_404B_AD72_5EEAC4BDA970_.wvu.Cols" sId="4"/>
    <undo index="66" exp="area" ref3D="1" dr="$LVS$1:$LVS$1048576" dn="Z_2CECA098_183A_404B_AD72_5EEAC4BDA970_.wvu.Cols" sId="4"/>
    <undo index="64" exp="area" ref3D="1" dr="$LLW$1:$LLW$1048576" dn="Z_2CECA098_183A_404B_AD72_5EEAC4BDA970_.wvu.Cols" sId="4"/>
    <undo index="62" exp="area" ref3D="1" dr="$LCA$1:$LCA$1048576" dn="Z_2CECA098_183A_404B_AD72_5EEAC4BDA970_.wvu.Cols" sId="4"/>
    <undo index="60" exp="area" ref3D="1" dr="$KSE$1:$KSE$1048576" dn="Z_2CECA098_183A_404B_AD72_5EEAC4BDA970_.wvu.Cols" sId="4"/>
    <undo index="58" exp="area" ref3D="1" dr="$KII$1:$KII$1048576" dn="Z_2CECA098_183A_404B_AD72_5EEAC4BDA970_.wvu.Cols" sId="4"/>
    <undo index="56" exp="area" ref3D="1" dr="$JYM$1:$JYM$1048576" dn="Z_2CECA098_183A_404B_AD72_5EEAC4BDA970_.wvu.Cols" sId="4"/>
    <undo index="54" exp="area" ref3D="1" dr="$JOQ$1:$JOQ$1048576" dn="Z_2CECA098_183A_404B_AD72_5EEAC4BDA970_.wvu.Cols" sId="4"/>
    <undo index="52" exp="area" ref3D="1" dr="$JEU$1:$JEU$1048576" dn="Z_2CECA098_183A_404B_AD72_5EEAC4BDA970_.wvu.Cols" sId="4"/>
    <undo index="50" exp="area" ref3D="1" dr="$IUY$1:$IUY$1048576" dn="Z_2CECA098_183A_404B_AD72_5EEAC4BDA970_.wvu.Cols" sId="4"/>
    <undo index="48" exp="area" ref3D="1" dr="$ILC$1:$ILC$1048576" dn="Z_2CECA098_183A_404B_AD72_5EEAC4BDA970_.wvu.Cols" sId="4"/>
    <undo index="46" exp="area" ref3D="1" dr="$IBG$1:$IBG$1048576" dn="Z_2CECA098_183A_404B_AD72_5EEAC4BDA970_.wvu.Cols" sId="4"/>
    <undo index="44" exp="area" ref3D="1" dr="$HRK$1:$HRK$1048576" dn="Z_2CECA098_183A_404B_AD72_5EEAC4BDA970_.wvu.Cols" sId="4"/>
    <undo index="42" exp="area" ref3D="1" dr="$HHO$1:$HHO$1048576" dn="Z_2CECA098_183A_404B_AD72_5EEAC4BDA970_.wvu.Cols" sId="4"/>
    <undo index="40" exp="area" ref3D="1" dr="$GXS$1:$GXS$1048576" dn="Z_2CECA098_183A_404B_AD72_5EEAC4BDA970_.wvu.Cols" sId="4"/>
    <undo index="38" exp="area" ref3D="1" dr="$GNW$1:$GNW$1048576" dn="Z_2CECA098_183A_404B_AD72_5EEAC4BDA970_.wvu.Cols" sId="4"/>
    <undo index="36" exp="area" ref3D="1" dr="$GEA$1:$GEA$1048576" dn="Z_2CECA098_183A_404B_AD72_5EEAC4BDA970_.wvu.Cols" sId="4"/>
    <undo index="34" exp="area" ref3D="1" dr="$FUE$1:$FUE$1048576" dn="Z_2CECA098_183A_404B_AD72_5EEAC4BDA970_.wvu.Cols" sId="4"/>
    <undo index="32" exp="area" ref3D="1" dr="$FKI$1:$FKI$1048576" dn="Z_2CECA098_183A_404B_AD72_5EEAC4BDA970_.wvu.Cols" sId="4"/>
    <undo index="30" exp="area" ref3D="1" dr="$FAM$1:$FAM$1048576" dn="Z_2CECA098_183A_404B_AD72_5EEAC4BDA970_.wvu.Cols" sId="4"/>
    <undo index="28" exp="area" ref3D="1" dr="$EQQ$1:$EQQ$1048576" dn="Z_2CECA098_183A_404B_AD72_5EEAC4BDA970_.wvu.Cols" sId="4"/>
    <undo index="26" exp="area" ref3D="1" dr="$EGU$1:$EGU$1048576" dn="Z_2CECA098_183A_404B_AD72_5EEAC4BDA970_.wvu.Cols" sId="4"/>
    <undo index="24" exp="area" ref3D="1" dr="$DWY$1:$DWY$1048576" dn="Z_2CECA098_183A_404B_AD72_5EEAC4BDA970_.wvu.Cols" sId="4"/>
    <undo index="22" exp="area" ref3D="1" dr="$DNC$1:$DNC$1048576" dn="Z_2CECA098_183A_404B_AD72_5EEAC4BDA970_.wvu.Cols" sId="4"/>
    <undo index="20" exp="area" ref3D="1" dr="$DDG$1:$DDG$1048576" dn="Z_2CECA098_183A_404B_AD72_5EEAC4BDA970_.wvu.Cols" sId="4"/>
    <undo index="18" exp="area" ref3D="1" dr="$CTK$1:$CTK$1048576" dn="Z_2CECA098_183A_404B_AD72_5EEAC4BDA970_.wvu.Cols" sId="4"/>
    <undo index="16" exp="area" ref3D="1" dr="$CJO$1:$CJO$1048576" dn="Z_2CECA098_183A_404B_AD72_5EEAC4BDA970_.wvu.Cols" sId="4"/>
    <undo index="14" exp="area" ref3D="1" dr="$BZS$1:$BZS$1048576" dn="Z_2CECA098_183A_404B_AD72_5EEAC4BDA970_.wvu.Cols" sId="4"/>
    <undo index="12" exp="area" ref3D="1" dr="$BPW$1:$BPW$1048576" dn="Z_2CECA098_183A_404B_AD72_5EEAC4BDA970_.wvu.Cols" sId="4"/>
    <undo index="10" exp="area" ref3D="1" dr="$BGA$1:$BGA$1048576" dn="Z_2CECA098_183A_404B_AD72_5EEAC4BDA970_.wvu.Cols" sId="4"/>
    <undo index="8" exp="area" ref3D="1" dr="$AWE$1:$AWE$1048576" dn="Z_2CECA098_183A_404B_AD72_5EEAC4BDA970_.wvu.Cols" sId="4"/>
    <undo index="6" exp="area" ref3D="1" dr="$AMI$1:$AMI$1048576" dn="Z_2CECA098_183A_404B_AD72_5EEAC4BDA970_.wvu.Cols" sId="4"/>
    <undo index="4" exp="area" ref3D="1" dr="$ACM$1:$ACM$1048576" dn="Z_2CECA098_183A_404B_AD72_5EEAC4BDA970_.wvu.Cols" sId="4"/>
    <undo index="2" exp="area" ref3D="1" dr="$SQ$1:$SQ$1048576" dn="Z_2CECA098_183A_404B_AD72_5EEAC4BDA970_.wvu.Cols" sId="4"/>
    <undo index="1" exp="area" ref3D="1" dr="$IU$1:$IU$1048576" dn="Z_2CECA098_183A_404B_AD72_5EEAC4BDA970_.wvu.Cols" sId="4"/>
  </rrc>
  <rcc rId="4406" sId="4" odxf="1" dxf="1">
    <nc r="D179" t="inlineStr">
      <is>
        <t>YESICA LORENA MUÑOZ RODRIGUEZ</t>
      </is>
    </nc>
    <odxf>
      <border outline="0">
        <left/>
        <right/>
        <top/>
        <bottom/>
      </border>
    </odxf>
    <ndxf>
      <border outline="0">
        <left style="thin">
          <color indexed="64"/>
        </left>
        <right style="thin">
          <color indexed="64"/>
        </right>
        <top style="thin">
          <color indexed="64"/>
        </top>
        <bottom style="thin">
          <color indexed="64"/>
        </bottom>
      </border>
    </ndxf>
  </rcc>
  <rcc rId="4407" sId="4" odxf="1" dxf="1">
    <nc r="E179">
      <v>1113636008</v>
    </nc>
    <odxf>
      <border outline="0">
        <left/>
        <right/>
        <top/>
        <bottom/>
      </border>
    </odxf>
    <ndxf>
      <border outline="0">
        <left style="thin">
          <color indexed="64"/>
        </left>
        <right style="thin">
          <color indexed="64"/>
        </right>
        <top style="thin">
          <color indexed="64"/>
        </top>
        <bottom style="thin">
          <color indexed="64"/>
        </bottom>
      </border>
    </ndxf>
  </rcc>
  <rcc rId="4408" sId="4" odxf="1" dxf="1">
    <nc r="F179" t="inlineStr">
      <is>
        <t>LICENCIADA EN EDUCACION PRE ESCOLAR</t>
      </is>
    </nc>
    <odxf>
      <border outline="0">
        <left/>
        <right/>
        <top/>
        <bottom/>
      </border>
    </odxf>
    <ndxf>
      <border outline="0">
        <left style="thin">
          <color indexed="64"/>
        </left>
        <right style="thin">
          <color indexed="64"/>
        </right>
        <top style="thin">
          <color indexed="64"/>
        </top>
        <bottom style="thin">
          <color indexed="64"/>
        </bottom>
      </border>
    </ndxf>
  </rcc>
  <rcc rId="4409" sId="4">
    <nc r="B179" t="inlineStr">
      <is>
        <t>PROFESIONAL DE APOYO PEDAGÓGICO  POR CADA MIL CUPOS OFERTADOS O FRACIÓN INFERIOR</t>
      </is>
    </nc>
  </rcc>
  <rcc rId="4410" sId="3" odxf="1" dxf="1">
    <nc r="D162" t="inlineStr">
      <is>
        <t>ALVERT MENESES ORTIZ</t>
      </is>
    </nc>
    <odxf/>
    <ndxf/>
  </rcc>
  <rcc rId="4411" sId="3" odxf="1" dxf="1">
    <nc r="E162">
      <v>1085254161</v>
    </nc>
    <odxf/>
    <ndxf/>
  </rcc>
  <rcc rId="4412" sId="3" odxf="1" dxf="1">
    <nc r="F162" t="inlineStr">
      <is>
        <t>CONTADOR PUBLICO</t>
      </is>
    </nc>
    <odxf/>
    <ndxf/>
  </rcc>
  <rcc rId="4413" sId="3">
    <nc r="G162" t="inlineStr">
      <is>
        <t>UNIVERSIDAD COOPERATIVA DE COLOMBIA</t>
      </is>
    </nc>
  </rcc>
  <rcc rId="4414" sId="3" odxf="1" dxf="1" numFmtId="19">
    <nc r="H162">
      <v>39669</v>
    </nc>
    <odxf>
      <numFmt numFmtId="0" formatCode="General"/>
    </odxf>
    <ndxf>
      <numFmt numFmtId="19" formatCode="dd/mm/yyyy"/>
    </ndxf>
  </rcc>
  <rcc rId="4415" sId="4">
    <nc r="G179" t="inlineStr">
      <is>
        <t>CESMAG</t>
      </is>
    </nc>
  </rcc>
  <rfmt sheetId="4" sqref="G179">
    <dxf>
      <alignment horizontal="general" vertical="bottom" textRotation="0" wrapText="0" indent="0" justifyLastLine="0" shrinkToFit="0" readingOrder="0"/>
      <border diagonalUp="0" diagonalDown="0" outline="0">
        <left style="thin">
          <color indexed="64"/>
        </left>
        <right style="thin">
          <color indexed="64"/>
        </right>
        <top/>
        <bottom/>
      </border>
    </dxf>
  </rfmt>
  <rcc rId="4416" sId="4" numFmtId="19">
    <nc r="H179">
      <v>41180</v>
    </nc>
  </rcc>
  <rcc rId="4417" sId="4">
    <nc r="J179" t="inlineStr">
      <is>
        <t>COLEGIO MUSICAL BRITANICO</t>
      </is>
    </nc>
  </rcc>
  <rcc rId="4418" sId="4">
    <nc r="K179" t="inlineStr">
      <is>
        <t>06/08/2014  15/12/2014</t>
      </is>
    </nc>
  </rcc>
  <rfmt sheetId="4" sqref="K179">
    <dxf>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bottom/>
      </border>
    </dxf>
  </rfmt>
  <rcc rId="4419" sId="4" odxf="1" dxf="1">
    <nc r="L179" t="inlineStr">
      <is>
        <t>DOCENTE</t>
      </is>
    </nc>
    <odxf>
      <border outline="0">
        <left/>
        <right/>
        <top/>
        <bottom/>
      </border>
    </odxf>
    <ndxf>
      <border outline="0">
        <left style="thin">
          <color indexed="64"/>
        </left>
        <right style="thin">
          <color indexed="64"/>
        </right>
        <top style="thin">
          <color indexed="64"/>
        </top>
        <bottom style="thin">
          <color indexed="64"/>
        </bottom>
      </border>
    </ndxf>
  </rcc>
  <rcc rId="4420" sId="4">
    <nc r="K180" t="inlineStr">
      <is>
        <t>01/11/2013  20/12/2013</t>
      </is>
    </nc>
  </rcc>
  <rfmt sheetId="4" sqref="K180">
    <dxf>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bottom/>
      </border>
    </dxf>
  </rfmt>
  <rcc rId="4421" sId="4">
    <nc r="L180" t="inlineStr">
      <is>
        <t>COORDINADORA PEDAGOGICA</t>
      </is>
    </nc>
  </rcc>
  <rfmt sheetId="4" sqref="L180">
    <dxf>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bottom/>
      </border>
    </dxf>
  </rfmt>
  <rcc rId="4422" sId="4">
    <nc r="B180" t="inlineStr">
      <is>
        <t>PROFESIONAL DE APOYO PEDAGÓGICO  POR CADA MIL CUPOS OFERTADOS O FRACIÓN INFERIOR</t>
      </is>
    </nc>
  </rcc>
  <rcc rId="4423" sId="4" odxf="1" dxf="1">
    <nc r="D180" t="inlineStr">
      <is>
        <t>YESICA LORENA MUÑOZ RODRIGUEZ</t>
      </is>
    </nc>
    <odxf>
      <border outline="0">
        <left/>
        <right/>
        <top/>
        <bottom/>
      </border>
    </odxf>
    <ndxf>
      <border outline="0">
        <left style="thin">
          <color indexed="64"/>
        </left>
        <right style="thin">
          <color indexed="64"/>
        </right>
        <top style="thin">
          <color indexed="64"/>
        </top>
        <bottom style="thin">
          <color indexed="64"/>
        </bottom>
      </border>
    </ndxf>
  </rcc>
  <rcc rId="4424" sId="4" odxf="1" dxf="1">
    <nc r="E180">
      <v>1113636008</v>
    </nc>
    <odxf>
      <border outline="0">
        <left/>
        <right/>
        <top/>
        <bottom/>
      </border>
    </odxf>
    <ndxf>
      <border outline="0">
        <left style="thin">
          <color indexed="64"/>
        </left>
        <right style="thin">
          <color indexed="64"/>
        </right>
        <top style="thin">
          <color indexed="64"/>
        </top>
        <bottom style="thin">
          <color indexed="64"/>
        </bottom>
      </border>
    </ndxf>
  </rcc>
  <rcc rId="4425" sId="4" odxf="1" dxf="1">
    <nc r="F180" t="inlineStr">
      <is>
        <t>LICENCIADA EN EDUCACION PRE ESCOLAR</t>
      </is>
    </nc>
    <odxf>
      <border outline="0">
        <left/>
        <right/>
        <top/>
        <bottom/>
      </border>
    </odxf>
    <ndxf>
      <border outline="0">
        <left style="thin">
          <color indexed="64"/>
        </left>
        <right style="thin">
          <color indexed="64"/>
        </right>
        <top style="thin">
          <color indexed="64"/>
        </top>
        <bottom style="thin">
          <color indexed="64"/>
        </bottom>
      </border>
    </ndxf>
  </rcc>
  <rcc rId="4426" sId="4" odxf="1" dxf="1">
    <nc r="G180" t="inlineStr">
      <is>
        <t>CESMAG</t>
      </is>
    </nc>
    <odxf>
      <border outline="0">
        <left/>
        <right/>
      </border>
    </odxf>
    <ndxf>
      <border outline="0">
        <left style="thin">
          <color indexed="64"/>
        </left>
        <right style="thin">
          <color indexed="64"/>
        </right>
      </border>
    </ndxf>
  </rcc>
  <rcc rId="4427" sId="4" numFmtId="19">
    <nc r="H180">
      <v>41180</v>
    </nc>
  </rcc>
  <rcc rId="4428" sId="4">
    <nc r="J180" t="inlineStr">
      <is>
        <t>COLEGIO MUSICAL BRITANICO</t>
      </is>
    </nc>
  </rcc>
  <rcc rId="4429" sId="3">
    <nc r="I162" t="inlineStr">
      <is>
        <t>SI</t>
      </is>
    </nc>
  </rcc>
  <rcc rId="4430" sId="3">
    <nc r="J162" t="inlineStr">
      <is>
        <t>COLEGIO MUSICAL BRITANICO</t>
      </is>
    </nc>
  </rcc>
  <rcc rId="4431" sId="3">
    <nc r="K162" t="inlineStr">
      <is>
        <t>15/02/2013  A LA FECHA</t>
      </is>
    </nc>
  </rcc>
  <rcc rId="4432" sId="3">
    <nc r="L162" t="inlineStr">
      <is>
        <t>CONTADOR</t>
      </is>
    </nc>
  </rcc>
  <rcc rId="4433" sId="3">
    <nc r="M162" t="inlineStr">
      <is>
        <t>SI</t>
      </is>
    </nc>
  </rcc>
  <rcc rId="4434" sId="3">
    <nc r="N162" t="inlineStr">
      <is>
        <t>SI</t>
      </is>
    </nc>
  </rcc>
  <rcc rId="4435" sId="3">
    <nc r="O162" t="inlineStr">
      <is>
        <t>SI</t>
      </is>
    </nc>
  </rcc>
  <rfmt sheetId="4" sqref="B182" start="0" length="0">
    <dxf/>
  </rfmt>
  <rfmt sheetId="4" sqref="C182" start="0" length="0">
    <dxf>
      <alignment vertical="top" wrapText="1" readingOrder="0"/>
      <border outline="0">
        <left style="thin">
          <color indexed="64"/>
        </left>
        <right style="thin">
          <color indexed="64"/>
        </right>
        <top style="thin">
          <color indexed="64"/>
        </top>
        <bottom style="thin">
          <color indexed="64"/>
        </bottom>
      </border>
    </dxf>
  </rfmt>
  <rcc rId="4436" sId="4" odxf="1" dxf="1">
    <nc r="D182" t="inlineStr">
      <is>
        <t>ALVERT MENESES ORTIZ</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437" sId="4" odxf="1" dxf="1">
    <nc r="E182">
      <v>1085254161</v>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438" sId="4" odxf="1" dxf="1">
    <nc r="F182" t="inlineStr">
      <is>
        <t>CONTADOR PUBLICO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439" sId="4" odxf="1" dxf="1">
    <nc r="G182" t="inlineStr">
      <is>
        <t>UNIVERSIDAD COOPERATIVA DE COLOMBIA</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4440" sId="4" odxf="1" dxf="1" numFmtId="19">
    <nc r="H182">
      <v>39669</v>
    </nc>
    <odxf>
      <numFmt numFmtId="0" formatCode="General"/>
      <alignment vertical="center" readingOrder="0"/>
      <border outline="0">
        <left/>
        <right/>
        <top/>
        <bottom/>
      </border>
    </odxf>
    <ndxf>
      <numFmt numFmtId="19" formatCode="dd/mm/yyyy"/>
      <alignment vertical="top" readingOrder="0"/>
      <border outline="0">
        <left style="thin">
          <color indexed="64"/>
        </left>
        <right style="thin">
          <color indexed="64"/>
        </right>
        <top style="thin">
          <color indexed="64"/>
        </top>
        <bottom style="thin">
          <color indexed="64"/>
        </bottom>
      </border>
    </ndxf>
  </rcc>
  <rcc rId="4441" sId="4" odxf="1" dxf="1">
    <nc r="I182" t="inlineStr">
      <is>
        <t>SI</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442" sId="4" odxf="1" dxf="1">
    <nc r="J182" t="inlineStr">
      <is>
        <t>COLEGIO MUSICAL BRITANICO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443" sId="4" odxf="1" dxf="1">
    <nc r="K182" t="inlineStr">
      <is>
        <t>15/02/2013  A LA FECHA</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4444" sId="4" odxf="1" dxf="1">
    <nc r="L182" t="inlineStr">
      <is>
        <t>CONTADOR</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4445" sId="4" odxf="1" dxf="1">
    <nc r="M182" t="inlineStr">
      <is>
        <t>SI</t>
      </is>
    </nc>
    <odxf>
      <border outline="0">
        <left/>
        <right/>
        <top/>
        <bottom/>
      </border>
    </odxf>
    <ndxf>
      <border outline="0">
        <left style="thin">
          <color indexed="64"/>
        </left>
        <right style="thin">
          <color indexed="64"/>
        </right>
        <top style="thin">
          <color indexed="64"/>
        </top>
        <bottom style="thin">
          <color indexed="64"/>
        </bottom>
      </border>
    </ndxf>
  </rcc>
  <rcc rId="4446" sId="4" odxf="1" dxf="1">
    <nc r="N182" t="inlineStr">
      <is>
        <t>SI</t>
      </is>
    </nc>
    <odxf>
      <border outline="0">
        <left/>
        <right/>
        <top/>
        <bottom/>
      </border>
    </odxf>
    <ndxf>
      <border outline="0">
        <left style="thin">
          <color indexed="64"/>
        </left>
        <right style="thin">
          <color indexed="64"/>
        </right>
        <top style="thin">
          <color indexed="64"/>
        </top>
        <bottom style="thin">
          <color indexed="64"/>
        </bottom>
      </border>
    </ndxf>
  </rcc>
  <rcc rId="4447" sId="4" odxf="1" dxf="1">
    <nc r="O182"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P182" start="0" length="0">
    <dxf>
      <alignment horizontal="center" readingOrder="0"/>
      <border outline="0">
        <left style="thin">
          <color indexed="64"/>
        </left>
        <right style="thin">
          <color indexed="64"/>
        </right>
        <top style="thin">
          <color indexed="64"/>
        </top>
        <bottom style="thin">
          <color indexed="64"/>
        </bottom>
      </border>
    </dxf>
  </rfmt>
  <rfmt sheetId="4" sqref="Q182" start="0" length="0">
    <dxf>
      <alignment horizontal="center" readingOrder="0"/>
      <border outline="0">
        <left style="thin">
          <color indexed="64"/>
        </left>
        <right style="thin">
          <color indexed="64"/>
        </right>
        <top style="thin">
          <color indexed="64"/>
        </top>
        <bottom style="thin">
          <color indexed="64"/>
        </bottom>
      </border>
    </dxf>
  </rfmt>
  <rcc rId="4448" sId="5" odxf="1" dxf="1">
    <nc r="D180" t="inlineStr">
      <is>
        <t>ALVERT MENESES ORTIZ</t>
      </is>
    </nc>
    <odxf/>
    <ndxf/>
  </rcc>
  <rcc rId="4449" sId="5" odxf="1" dxf="1">
    <nc r="E180">
      <v>1085254161</v>
    </nc>
    <odxf/>
    <ndxf/>
  </rcc>
  <rcc rId="4450" sId="5" odxf="1" dxf="1">
    <nc r="F180" t="inlineStr">
      <is>
        <t>CONTADOR PUBLICO</t>
      </is>
    </nc>
    <odxf/>
    <ndxf/>
  </rcc>
  <rcc rId="4451" sId="5">
    <nc r="G180" t="inlineStr">
      <is>
        <t>UNIVERSIDAD COOPERATIVA DE COLOMBIA</t>
      </is>
    </nc>
  </rcc>
  <rcc rId="4452" sId="5" odxf="1" dxf="1" numFmtId="19">
    <nc r="H180">
      <v>39669</v>
    </nc>
    <odxf>
      <numFmt numFmtId="0" formatCode="General"/>
    </odxf>
    <ndxf>
      <numFmt numFmtId="19" formatCode="dd/mm/yyyy"/>
    </ndxf>
  </rcc>
  <rcc rId="4453" sId="5">
    <nc r="I180" t="inlineStr">
      <is>
        <t>SI</t>
      </is>
    </nc>
  </rcc>
  <rcc rId="4454" sId="5">
    <nc r="J180" t="inlineStr">
      <is>
        <t>COLEGIO MUSICAL BRITANICO</t>
      </is>
    </nc>
  </rcc>
  <rcc rId="4455" sId="5">
    <nc r="K180" t="inlineStr">
      <is>
        <t>15/02/2013  A LA FECHA</t>
      </is>
    </nc>
  </rcc>
  <rcc rId="4456" sId="5">
    <nc r="L180" t="inlineStr">
      <is>
        <t>CONTADOR</t>
      </is>
    </nc>
  </rcc>
  <rcc rId="4457" sId="5">
    <nc r="M180" t="inlineStr">
      <is>
        <t>SI</t>
      </is>
    </nc>
  </rcc>
  <rcc rId="4458" sId="5">
    <nc r="N180" t="inlineStr">
      <is>
        <t>SI</t>
      </is>
    </nc>
  </rcc>
  <rcc rId="4459" sId="5">
    <nc r="O180" t="inlineStr">
      <is>
        <t>SI</t>
      </is>
    </nc>
  </rcc>
  <rcc rId="4460" sId="6" odxf="1" dxf="1">
    <nc r="D161" t="inlineStr">
      <is>
        <t>ALVERT MENESES ORTIZ</t>
      </is>
    </nc>
    <odxf/>
    <ndxf/>
  </rcc>
  <rcc rId="4461" sId="6" odxf="1" dxf="1">
    <nc r="E161">
      <v>1085254161</v>
    </nc>
    <odxf/>
    <ndxf/>
  </rcc>
  <rcc rId="4462" sId="6" odxf="1" dxf="1">
    <nc r="F161" t="inlineStr">
      <is>
        <t>CONTADOR PUBLICO</t>
      </is>
    </nc>
    <odxf/>
    <ndxf/>
  </rcc>
  <rcc rId="4463" sId="6">
    <nc r="G161" t="inlineStr">
      <is>
        <t>UNIVERSIDAD COOPERATIVA DE COLOMBIA</t>
      </is>
    </nc>
  </rcc>
  <rcc rId="4464" sId="6" odxf="1" dxf="1" numFmtId="19">
    <nc r="H161">
      <v>39669</v>
    </nc>
    <odxf>
      <numFmt numFmtId="0" formatCode="General"/>
    </odxf>
    <ndxf>
      <numFmt numFmtId="19" formatCode="dd/mm/yyyy"/>
    </ndxf>
  </rcc>
  <rcc rId="4465" sId="6">
    <nc r="I161" t="inlineStr">
      <is>
        <t>SI</t>
      </is>
    </nc>
  </rcc>
  <rcc rId="4466" sId="6">
    <nc r="J161" t="inlineStr">
      <is>
        <t>COLEGIO MUSICAL BRITANICO</t>
      </is>
    </nc>
  </rcc>
  <rcc rId="4467" sId="6">
    <nc r="K161" t="inlineStr">
      <is>
        <t>15/02/2013  A LA FECHA</t>
      </is>
    </nc>
  </rcc>
  <rcc rId="4468" sId="6">
    <nc r="L161" t="inlineStr">
      <is>
        <t>CONTADOR</t>
      </is>
    </nc>
  </rcc>
  <rcc rId="4469" sId="6">
    <nc r="M161" t="inlineStr">
      <is>
        <t>SI</t>
      </is>
    </nc>
  </rcc>
  <rcc rId="4470" sId="6">
    <nc r="N161" t="inlineStr">
      <is>
        <t>SI</t>
      </is>
    </nc>
  </rcc>
  <rcc rId="4471" sId="6">
    <nc r="O161" t="inlineStr">
      <is>
        <t>SI</t>
      </is>
    </nc>
  </rcc>
  <rcc rId="4472" sId="7" odxf="1" dxf="1">
    <nc r="D150" t="inlineStr">
      <is>
        <t>ALVERT MENESES ORTIZ</t>
      </is>
    </nc>
    <odxf/>
    <ndxf/>
  </rcc>
  <rcc rId="4473" sId="7" odxf="1" dxf="1">
    <nc r="E150">
      <v>1085254161</v>
    </nc>
    <odxf/>
    <ndxf/>
  </rcc>
  <rcc rId="4474" sId="7" odxf="1" dxf="1">
    <nc r="F150" t="inlineStr">
      <is>
        <t>CONTADOR PUBLICO</t>
      </is>
    </nc>
    <odxf/>
    <ndxf/>
  </rcc>
  <rcc rId="4475" sId="7">
    <nc r="G150" t="inlineStr">
      <is>
        <t>UNIVERSIDAD COOPERATIVA DE COLOMBIA</t>
      </is>
    </nc>
  </rcc>
  <rcc rId="4476" sId="7" odxf="1" dxf="1" numFmtId="19">
    <nc r="H150">
      <v>39669</v>
    </nc>
    <odxf>
      <numFmt numFmtId="0" formatCode="General"/>
    </odxf>
    <ndxf>
      <numFmt numFmtId="19" formatCode="dd/mm/yyyy"/>
    </ndxf>
  </rcc>
  <rcc rId="4477" sId="7">
    <nc r="I150" t="inlineStr">
      <is>
        <t>SI</t>
      </is>
    </nc>
  </rcc>
  <rcc rId="4478" sId="7">
    <nc r="J150" t="inlineStr">
      <is>
        <t>COLEGIO MUSICAL BRITANICO</t>
      </is>
    </nc>
  </rcc>
  <rcc rId="4479" sId="7">
    <nc r="K150" t="inlineStr">
      <is>
        <t>15/02/2013  A LA FECHA</t>
      </is>
    </nc>
  </rcc>
  <rcc rId="4480" sId="7">
    <nc r="L150" t="inlineStr">
      <is>
        <t>CONTADOR</t>
      </is>
    </nc>
  </rcc>
  <rcc rId="4481" sId="7">
    <nc r="M150" t="inlineStr">
      <is>
        <t>SI</t>
      </is>
    </nc>
  </rcc>
  <rcc rId="4482" sId="7">
    <nc r="N150" t="inlineStr">
      <is>
        <t>SI</t>
      </is>
    </nc>
  </rcc>
  <rcc rId="4483" sId="7">
    <nc r="O150" t="inlineStr">
      <is>
        <t>SI</t>
      </is>
    </nc>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F15">
    <dxf>
      <numFmt numFmtId="0" formatCode="General"/>
    </dxf>
  </rfmt>
  <rfmt sheetId="5" sqref="F15">
    <dxf>
      <numFmt numFmtId="0" formatCode="General"/>
    </dxf>
  </rfmt>
  <rfmt sheetId="6" sqref="F15">
    <dxf>
      <numFmt numFmtId="0" formatCode="General"/>
    </dxf>
  </rfmt>
  <rcc rId="4484" sId="6" numFmtId="11">
    <oc r="E15">
      <v>2788524696</v>
    </oc>
    <nc r="E15">
      <v>2788524969</v>
    </nc>
  </rcc>
  <rcc rId="4485" sId="2">
    <oc r="D49" t="inlineStr">
      <is>
        <t>MINISTERIO DE EUDCACION NACIONAL</t>
      </is>
    </oc>
    <nc r="D49" t="inlineStr">
      <is>
        <t>MINISTERIO DE EDUCACION NACIONAL</t>
      </is>
    </nc>
  </rcc>
  <rcc rId="4486" sId="2">
    <oc r="D50" t="inlineStr">
      <is>
        <t>MINISTERIO DE EUDCACION NACIONAL</t>
      </is>
    </oc>
    <nc r="D50" t="inlineStr">
      <is>
        <t>MINISTERIO DE EDUCACION NACIONAL</t>
      </is>
    </nc>
  </rcc>
  <rcc rId="4487" sId="2">
    <oc r="D51" t="inlineStr">
      <is>
        <t>MINISTERIO DE EUDCACION NACIONAL - FONADE</t>
      </is>
    </oc>
    <nc r="D51" t="inlineStr">
      <is>
        <t>MINISTERIO DE EDUCACION NACIONAL</t>
      </is>
    </nc>
  </rcc>
  <rcc rId="4488" sId="2">
    <oc r="D52" t="inlineStr">
      <is>
        <t>MINISTERIO DE EUDCACION NACIONAL - FONADE</t>
      </is>
    </oc>
    <nc r="D52" t="inlineStr">
      <is>
        <t>MINISTERIO DE EDUCACION NACIONAL</t>
      </is>
    </nc>
  </rcc>
  <rcc rId="4489" sId="2">
    <oc r="D53" t="inlineStr">
      <is>
        <t>MINISTERIO DE EUDCACION NACIONAL - FONADE</t>
      </is>
    </oc>
    <nc r="D53" t="inlineStr">
      <is>
        <t>MINISTERIO DE EDUCACION NACIONAL</t>
      </is>
    </nc>
  </rcc>
  <rcc rId="4490" sId="2" numFmtId="4">
    <oc r="M50">
      <v>25</v>
    </oc>
    <nc r="M50">
      <v>135</v>
    </nc>
  </rcc>
  <rcc rId="4491" sId="2" numFmtId="4">
    <oc r="N49">
      <v>4843</v>
    </oc>
    <nc r="N49"/>
  </rcc>
  <rcc rId="4492" sId="2" numFmtId="4">
    <oc r="N50">
      <v>25</v>
    </oc>
    <nc r="N50"/>
  </rcc>
  <rcc rId="4493" sId="2" numFmtId="4">
    <oc r="N51">
      <v>631</v>
    </oc>
    <nc r="N51"/>
  </rcc>
  <rcc rId="4494" sId="2" numFmtId="4">
    <oc r="N52">
      <v>631</v>
    </oc>
    <nc r="N52"/>
  </rcc>
  <rcc rId="4495" sId="2" numFmtId="4">
    <oc r="N53">
      <v>495</v>
    </oc>
    <nc r="N53"/>
  </rcc>
  <rcc rId="4496" sId="2" numFmtId="4">
    <oc r="N54">
      <v>404</v>
    </oc>
    <nc r="N54"/>
  </rcc>
  <rcc rId="4497" sId="2">
    <nc r="K50" t="inlineStr">
      <is>
        <t>8 meses y 16 dias</t>
      </is>
    </nc>
  </rcc>
  <rcc rId="4498" sId="2">
    <oc r="L50" t="inlineStr">
      <is>
        <t>8 meses y 18 dias</t>
      </is>
    </oc>
    <nc r="L50" t="inlineStr">
      <is>
        <t>28 dias</t>
      </is>
    </nc>
  </rcc>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99" sId="2">
    <oc r="E54" t="inlineStr">
      <is>
        <t>373 - 2013%</t>
      </is>
    </oc>
    <nc r="E54" t="inlineStr">
      <is>
        <t>373 - 2013</t>
      </is>
    </nc>
  </rcc>
  <rcc rId="4500" sId="2" numFmtId="4">
    <oc r="N57">
      <v>4843</v>
    </oc>
    <nc r="N57"/>
  </rcc>
  <rcc rId="4501" sId="2">
    <oc r="L57" t="inlineStr">
      <is>
        <t>8 meses y 18 dias</t>
      </is>
    </oc>
    <nc r="L57" t="inlineStr">
      <is>
        <t>28 dias</t>
      </is>
    </nc>
  </rcc>
  <rfmt sheetId="2" sqref="K56">
    <dxf>
      <numFmt numFmtId="0" formatCode="General"/>
    </dxf>
  </rfmt>
  <rcc rId="4502" sId="2">
    <oc r="K57" t="inlineStr">
      <is>
        <t>43 meses y 29 dias</t>
      </is>
    </oc>
    <nc r="K57" t="inlineStr">
      <is>
        <t>52 meses y 15 dias</t>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03" sId="2">
    <nc r="C30" t="inlineStr">
      <is>
        <t>X</t>
      </is>
    </nc>
  </rcc>
  <rcc rId="4504" sId="2">
    <nc r="C31" t="inlineStr">
      <is>
        <t>X</t>
      </is>
    </nc>
  </rcc>
  <rcc rId="4505" sId="2">
    <oc r="Q49" t="inlineStr">
      <is>
        <t>SE SOLICITA  ACLARA QUE CERTIFICACIONES RESPALDAN LOS GRUPOS A LOS QUE SE ESTAN PRESENTANDO</t>
      </is>
    </oc>
    <nc r="Q49"/>
  </rcc>
  <rcc rId="4506" sId="2">
    <oc r="Q50" t="inlineStr">
      <is>
        <t>SE SOLICITA  ACLARA QUE CERTIFICACIONES RESPALDAN LOS GRUPOS A LOS QUE SE ESTAN PRESENTANDO</t>
      </is>
    </oc>
    <nc r="Q50"/>
  </rcc>
  <rcc rId="4507" sId="2">
    <oc r="Q51" t="inlineStr">
      <is>
        <t>SE SOLICITA  ACLARA QUE CERTIFICACIONES RESPALDAN LOS GRUPOS A LOS QUE SE ESTAN PRESENTANDO</t>
      </is>
    </oc>
    <nc r="Q51"/>
  </rcc>
  <rcc rId="4508" sId="2">
    <oc r="Q52" t="inlineStr">
      <is>
        <t>SE SOLICITA  ACLARA QUE CERTIFICACIONES RESPALDAN LOS GRUPOS A LOS QUE SE ESTAN PRESENTANDO</t>
      </is>
    </oc>
    <nc r="Q52"/>
  </rcc>
  <rcc rId="4509" sId="2">
    <oc r="Q53" t="inlineStr">
      <is>
        <t>SE SOLICITA  ACLARA QUE CERTIFICACIONES RESPALDAN LOS GRUPOS A LOS QUE SE ESTAN PRESENTANDO</t>
      </is>
    </oc>
    <nc r="Q53"/>
  </rcc>
  <rcc rId="4510" sId="2">
    <oc r="Q54" t="inlineStr">
      <is>
        <t>SE SOLICITA  ACLARA QUE CERTIFICACIONES RESPALDAN LOS GRUPOS A LOS QUE SE ESTAN PRESENTANDO</t>
      </is>
    </oc>
    <nc r="Q54"/>
  </rcc>
  <rcc rId="4511" sId="3">
    <nc r="K49" t="inlineStr">
      <is>
        <t>10 meses y 15 dias</t>
      </is>
    </nc>
  </rcc>
  <rcc rId="4512" sId="3">
    <oc r="L49" t="inlineStr">
      <is>
        <t>10 meses y 15 dias</t>
      </is>
    </oc>
    <nc r="L49"/>
  </rcc>
  <rcc rId="4513" sId="3" numFmtId="4">
    <oc r="N49">
      <v>4843</v>
    </oc>
    <nc r="N49"/>
  </rcc>
  <rcc rId="4514" sId="3">
    <oc r="Q49" t="inlineStr">
      <is>
        <t>SE SOLICITA  ACLARA QUE CERTIFICACIONES RESPALDAN LOS GRUPOS A LOS QUE SE ESTAN PRESENTANDO</t>
      </is>
    </oc>
    <nc r="Q49"/>
  </rcc>
  <rcc rId="4515" sId="3">
    <oc r="D50" t="inlineStr">
      <is>
        <t>MINISTERIO DE EUDCACION NACIONAL</t>
      </is>
    </oc>
    <nc r="D50" t="inlineStr">
      <is>
        <t>MINISTERIO DE EDUCACION NACIONAL</t>
      </is>
    </nc>
  </rcc>
  <rcc rId="4516" sId="3">
    <nc r="K50" t="inlineStr">
      <is>
        <t>8 meses y 16 dias</t>
      </is>
    </nc>
  </rcc>
  <rcc rId="4517" sId="3">
    <oc r="L50" t="inlineStr">
      <is>
        <t>8 meses y 18 dias</t>
      </is>
    </oc>
    <nc r="L50" t="inlineStr">
      <is>
        <t>28 dias</t>
      </is>
    </nc>
  </rcc>
  <rcc rId="4518" sId="3" numFmtId="4">
    <oc r="N50">
      <v>135</v>
    </oc>
    <nc r="N50"/>
  </rcc>
  <rcc rId="4519" sId="3">
    <oc r="Q50" t="inlineStr">
      <is>
        <t>SE SOLICITA  ACLARA QUE CERTIFICACIONES RESPALDAN LOS GRUPOS A LOS QUE SE ESTAN PRESENTANDO</t>
      </is>
    </oc>
    <nc r="Q50"/>
  </rcc>
  <rcc rId="4520" sId="3">
    <oc r="D51" t="inlineStr">
      <is>
        <t>MINISTERIO DE EUDCACION NACIONAL - FONADE</t>
      </is>
    </oc>
    <nc r="D51" t="inlineStr">
      <is>
        <t>MINISTERIO DE EDUCACION NACIONAL</t>
      </is>
    </nc>
  </rcc>
  <rcc rId="4521" sId="3">
    <nc r="K51" t="inlineStr">
      <is>
        <t>6 meses y 13 dias</t>
      </is>
    </nc>
  </rcc>
  <rcc rId="4522" sId="3">
    <oc r="L51" t="inlineStr">
      <is>
        <t>6 meses y 13 dias</t>
      </is>
    </oc>
    <nc r="L51"/>
  </rcc>
  <rcc rId="4523" sId="3" numFmtId="4">
    <oc r="N51">
      <v>631</v>
    </oc>
    <nc r="N51"/>
  </rcc>
  <rcc rId="4524" sId="3">
    <oc r="Q51" t="inlineStr">
      <is>
        <t>SE SOLICITA  ACLARA QUE CERTIFICACIONES RESPALDAN LOS GRUPOS A LOS QUE SE ESTAN PRESENTANDO</t>
      </is>
    </oc>
    <nc r="Q51"/>
  </rcc>
  <rcc rId="4525" sId="3">
    <oc r="D52" t="inlineStr">
      <is>
        <t>MINISTERIO DE EUDCACION NACIONAL - FONADE</t>
      </is>
    </oc>
    <nc r="D52" t="inlineStr">
      <is>
        <t>MINISTERIO DE EDUCACION NACIONAL</t>
      </is>
    </nc>
  </rcc>
  <rcc rId="4526" sId="3">
    <nc r="K52" t="inlineStr">
      <is>
        <t>5 meses y 21 dias</t>
      </is>
    </nc>
  </rcc>
  <rcc rId="4527" sId="3">
    <oc r="L52" t="inlineStr">
      <is>
        <t>5 meses y 21 dias</t>
      </is>
    </oc>
    <nc r="L52"/>
  </rcc>
  <rcc rId="4528" sId="3" numFmtId="4">
    <oc r="N52">
      <v>631</v>
    </oc>
    <nc r="N52"/>
  </rcc>
  <rcc rId="4529" sId="3">
    <oc r="Q52" t="inlineStr">
      <is>
        <t>SE SOLICITA  ACLARA QUE CERTIFICACIONES RESPALDAN LOS GRUPOS A LOS QUE SE ESTAN PRESENTANDO</t>
      </is>
    </oc>
    <nc r="Q52"/>
  </rcc>
  <rcc rId="4530" sId="3">
    <oc r="D53" t="inlineStr">
      <is>
        <t>MINISTERIO DE EUDCACION NACIONAL - FONADE</t>
      </is>
    </oc>
    <nc r="D53" t="inlineStr">
      <is>
        <t>MINISTERIO DE EDUCACION NACIONAL</t>
      </is>
    </nc>
  </rcc>
  <rcc rId="4531" sId="3">
    <nc r="K53" t="inlineStr">
      <is>
        <t>8 meses y 6 dias</t>
      </is>
    </nc>
  </rcc>
  <rcc rId="4532" sId="3">
    <oc r="L53" t="inlineStr">
      <is>
        <t>8 meses y 6 dias</t>
      </is>
    </oc>
    <nc r="L53"/>
  </rcc>
  <rcc rId="4533" sId="3" numFmtId="4">
    <oc r="N53">
      <v>495</v>
    </oc>
    <nc r="N53"/>
  </rcc>
  <rcc rId="4534" sId="3">
    <oc r="Q53" t="inlineStr">
      <is>
        <t>SE SOLICITA  ACLARA QUE CERTIFICACIONES RESPALDAN LOS GRUPOS A LOS QUE SE ESTAN PRESENTANDO</t>
      </is>
    </oc>
    <nc r="Q53"/>
  </rcc>
  <rcc rId="4535" sId="3">
    <nc r="K54" t="inlineStr">
      <is>
        <t>13 meses y 4 dias</t>
      </is>
    </nc>
  </rcc>
  <rcc rId="4536" sId="3">
    <oc r="L54" t="inlineStr">
      <is>
        <t>13 meses y 4 dias</t>
      </is>
    </oc>
    <nc r="L54"/>
  </rcc>
  <rcc rId="4537" sId="3" numFmtId="4">
    <oc r="N54">
      <v>404</v>
    </oc>
    <nc r="N54"/>
  </rcc>
  <rcc rId="4538" sId="3">
    <oc r="Q54" t="inlineStr">
      <is>
        <t>SE SOLICITA  ACLARA QUE CERTIFICACIONES RESPALDAN LOS GRUPOS A LOS QUE SE ESTAN PRESENTANDO</t>
      </is>
    </oc>
    <nc r="Q54"/>
  </rcc>
  <rfmt sheetId="3" sqref="K56" start="0" length="0">
    <dxf>
      <numFmt numFmtId="0" formatCode="General"/>
    </dxf>
  </rfmt>
  <rcc rId="4539" sId="3">
    <oc r="K57" t="inlineStr">
      <is>
        <t>0</t>
      </is>
    </oc>
    <nc r="K57" t="inlineStr">
      <is>
        <t>52 meses y 15 dias</t>
      </is>
    </nc>
  </rcc>
  <rcc rId="4540" sId="3">
    <oc r="L57" t="inlineStr">
      <is>
        <t>56 meses y 7 dias</t>
      </is>
    </oc>
    <nc r="L57" t="inlineStr">
      <is>
        <t>28 dias</t>
      </is>
    </nc>
  </rcc>
  <rcc rId="4541" sId="3" numFmtId="4">
    <oc r="M57">
      <v>0</v>
    </oc>
    <nc r="M57">
      <v>4843</v>
    </nc>
  </rcc>
  <rcc rId="4542" sId="3" odxf="1" dxf="1">
    <oc r="N57" t="inlineStr">
      <is>
        <t>0</t>
      </is>
    </oc>
    <nc r="N57"/>
    <odxf>
      <numFmt numFmtId="30" formatCode="@"/>
    </odxf>
    <ndxf>
      <numFmt numFmtId="2" formatCode="0.00"/>
    </ndxf>
  </rcc>
  <rcc rId="4543" sId="4">
    <nc r="K49" t="inlineStr">
      <is>
        <t>10 meses y 15 dias</t>
      </is>
    </nc>
  </rcc>
  <rcc rId="4544" sId="4">
    <oc r="L49" t="inlineStr">
      <is>
        <t>10 meses y 15 dias</t>
      </is>
    </oc>
    <nc r="L49"/>
  </rcc>
  <rcc rId="4545" sId="4" numFmtId="4">
    <oc r="N49">
      <v>4843</v>
    </oc>
    <nc r="N49"/>
  </rcc>
  <rcc rId="4546" sId="4">
    <oc r="Q49" t="inlineStr">
      <is>
        <t>SE SOLICITA  ACLARA QUE CERTIFICACIONES RESPALDAN LOS GRUPOS A LOS QUE SE ESTAN PRESENTANDO</t>
      </is>
    </oc>
    <nc r="Q49"/>
  </rcc>
  <rcc rId="4547" sId="4">
    <oc r="D50" t="inlineStr">
      <is>
        <t>MINISTERIO DE EUDCACION NACIONAL</t>
      </is>
    </oc>
    <nc r="D50" t="inlineStr">
      <is>
        <t>MINISTERIO DE EDUCACION NACIONAL</t>
      </is>
    </nc>
  </rcc>
  <rcc rId="4548" sId="4">
    <nc r="K50" t="inlineStr">
      <is>
        <t>8 meses y 16 dias</t>
      </is>
    </nc>
  </rcc>
  <rcc rId="4549" sId="4">
    <oc r="L50" t="inlineStr">
      <is>
        <t>8 meses y 18 dias</t>
      </is>
    </oc>
    <nc r="L50" t="inlineStr">
      <is>
        <t>28 dias</t>
      </is>
    </nc>
  </rcc>
  <rcc rId="4550" sId="4" numFmtId="4">
    <oc r="N50">
      <v>135</v>
    </oc>
    <nc r="N50"/>
  </rcc>
  <rcc rId="4551" sId="4">
    <oc r="Q50" t="inlineStr">
      <is>
        <t>SE SOLICITA  ACLARA QUE CERTIFICACIONES RESPALDAN LOS GRUPOS A LOS QUE SE ESTAN PRESENTANDO</t>
      </is>
    </oc>
    <nc r="Q50"/>
  </rcc>
  <rcc rId="4552" sId="4">
    <oc r="D51" t="inlineStr">
      <is>
        <t>MINISTERIO DE EUDCACION NACIONAL - FONADE</t>
      </is>
    </oc>
    <nc r="D51" t="inlineStr">
      <is>
        <t>MINISTERIO DE EDUCACION NACIONAL</t>
      </is>
    </nc>
  </rcc>
  <rcc rId="4553" sId="4">
    <nc r="K51" t="inlineStr">
      <is>
        <t>6 meses y 13 dias</t>
      </is>
    </nc>
  </rcc>
  <rcc rId="4554" sId="4">
    <oc r="L51" t="inlineStr">
      <is>
        <t>6 meses y 13 dias</t>
      </is>
    </oc>
    <nc r="L51"/>
  </rcc>
  <rcc rId="4555" sId="4" numFmtId="4">
    <oc r="N51">
      <v>631</v>
    </oc>
    <nc r="N51"/>
  </rcc>
  <rcc rId="4556" sId="4">
    <oc r="Q51" t="inlineStr">
      <is>
        <t>SE SOLICITA  ACLARA QUE CERTIFICACIONES RESPALDAN LOS GRUPOS A LOS QUE SE ESTAN PRESENTANDO</t>
      </is>
    </oc>
    <nc r="Q51"/>
  </rcc>
  <rcc rId="4557" sId="4">
    <oc r="D52" t="inlineStr">
      <is>
        <t>MINISTERIO DE EUDCACION NACIONAL - FONADE</t>
      </is>
    </oc>
    <nc r="D52" t="inlineStr">
      <is>
        <t>MINISTERIO DE EDUCACION NACIONAL</t>
      </is>
    </nc>
  </rcc>
  <rcc rId="4558" sId="4">
    <nc r="K52" t="inlineStr">
      <is>
        <t>5 meses y 21 dias</t>
      </is>
    </nc>
  </rcc>
  <rcc rId="4559" sId="4">
    <oc r="L52" t="inlineStr">
      <is>
        <t>5 meses y 21 dias</t>
      </is>
    </oc>
    <nc r="L52"/>
  </rcc>
  <rcc rId="4560" sId="4" numFmtId="4">
    <oc r="N52">
      <v>631</v>
    </oc>
    <nc r="N52"/>
  </rcc>
  <rcc rId="4561" sId="4">
    <oc r="Q52" t="inlineStr">
      <is>
        <t>SE SOLICITA  ACLARA QUE CERTIFICACIONES RESPALDAN LOS GRUPOS A LOS QUE SE ESTAN PRESENTANDO</t>
      </is>
    </oc>
    <nc r="Q52"/>
  </rcc>
  <rcc rId="4562" sId="4">
    <oc r="D53" t="inlineStr">
      <is>
        <t>MINISTERIO DE EUDCACION NACIONAL - FONADE</t>
      </is>
    </oc>
    <nc r="D53" t="inlineStr">
      <is>
        <t>MINISTERIO DE EDUCACION NACIONAL</t>
      </is>
    </nc>
  </rcc>
  <rcc rId="4563" sId="4">
    <nc r="K53" t="inlineStr">
      <is>
        <t>8 meses y 6 dias</t>
      </is>
    </nc>
  </rcc>
  <rcc rId="4564" sId="4">
    <oc r="L53" t="inlineStr">
      <is>
        <t>8 meses y 6 dias</t>
      </is>
    </oc>
    <nc r="L53"/>
  </rcc>
  <rcc rId="4565" sId="4" numFmtId="4">
    <oc r="N53">
      <v>495</v>
    </oc>
    <nc r="N53"/>
  </rcc>
  <rcc rId="4566" sId="4">
    <oc r="Q53" t="inlineStr">
      <is>
        <t>SE SOLICITA  ACLARA QUE CERTIFICACIONES RESPALDAN LOS GRUPOS A LOS QUE SE ESTAN PRESENTANDO</t>
      </is>
    </oc>
    <nc r="Q53"/>
  </rcc>
  <rcc rId="4567" sId="4">
    <nc r="K54" t="inlineStr">
      <is>
        <t>13 meses y 4 dias</t>
      </is>
    </nc>
  </rcc>
  <rcc rId="4568" sId="4">
    <oc r="L54" t="inlineStr">
      <is>
        <t>13 meses y 4 dias</t>
      </is>
    </oc>
    <nc r="L54"/>
  </rcc>
  <rcc rId="4569" sId="4" numFmtId="4">
    <oc r="N54">
      <v>404</v>
    </oc>
    <nc r="N54"/>
  </rcc>
  <rcc rId="4570" sId="4">
    <oc r="Q54" t="inlineStr">
      <is>
        <t>SE SOLICITA  ACLARA QUE CERTIFICACIONES RESPALDAN LOS GRUPOS A LOS QUE SE ESTAN PRESENTANDO</t>
      </is>
    </oc>
    <nc r="Q54"/>
  </rcc>
  <rfmt sheetId="4" sqref="K56" start="0" length="0">
    <dxf>
      <numFmt numFmtId="0" formatCode="General"/>
    </dxf>
  </rfmt>
  <rcc rId="4571" sId="4">
    <oc r="K57" t="inlineStr">
      <is>
        <t>0</t>
      </is>
    </oc>
    <nc r="K57" t="inlineStr">
      <is>
        <t>52 meses y 15 dias</t>
      </is>
    </nc>
  </rcc>
  <rcc rId="4572" sId="4">
    <oc r="L57" t="inlineStr">
      <is>
        <t>56 meses y 7 dias</t>
      </is>
    </oc>
    <nc r="L57" t="inlineStr">
      <is>
        <t>28 dias</t>
      </is>
    </nc>
  </rcc>
  <rcc rId="4573" sId="4" numFmtId="4">
    <oc r="M57">
      <v>0</v>
    </oc>
    <nc r="M57">
      <v>4843</v>
    </nc>
  </rcc>
  <rcc rId="4574" sId="4" odxf="1" dxf="1">
    <oc r="N57" t="inlineStr">
      <is>
        <t>0</t>
      </is>
    </oc>
    <nc r="N57"/>
    <odxf>
      <numFmt numFmtId="30" formatCode="@"/>
    </odxf>
    <ndxf>
      <numFmt numFmtId="2" formatCode="0.00"/>
    </ndxf>
  </rcc>
  <rcc rId="4575" sId="5">
    <nc r="K49" t="inlineStr">
      <is>
        <t>10 meses y 15 dias</t>
      </is>
    </nc>
  </rcc>
  <rcc rId="4576" sId="5">
    <oc r="L49" t="inlineStr">
      <is>
        <t>10 meses y 15 dias</t>
      </is>
    </oc>
    <nc r="L49"/>
  </rcc>
  <rcc rId="4577" sId="5" numFmtId="4">
    <oc r="N49">
      <v>4843</v>
    </oc>
    <nc r="N49"/>
  </rcc>
  <rcc rId="4578" sId="5">
    <oc r="Q49" t="inlineStr">
      <is>
        <t>SE SOLICITA  ACLARA QUE CERTIFICACIONES RESPALDAN LOS GRUPOS A LOS QUE SE ESTAN PRESENTANDO</t>
      </is>
    </oc>
    <nc r="Q49"/>
  </rcc>
  <rcc rId="4579" sId="5">
    <oc r="D50" t="inlineStr">
      <is>
        <t>MINISTERIO DE EUDCACION NACIONAL</t>
      </is>
    </oc>
    <nc r="D50" t="inlineStr">
      <is>
        <t>MINISTERIO DE EDUCACION NACIONAL</t>
      </is>
    </nc>
  </rcc>
  <rcc rId="4580" sId="5">
    <nc r="K50" t="inlineStr">
      <is>
        <t>8 meses y 16 dias</t>
      </is>
    </nc>
  </rcc>
  <rcc rId="4581" sId="5">
    <oc r="L50" t="inlineStr">
      <is>
        <t>8 meses y 18 dias</t>
      </is>
    </oc>
    <nc r="L50" t="inlineStr">
      <is>
        <t>28 dias</t>
      </is>
    </nc>
  </rcc>
  <rcc rId="4582" sId="5" numFmtId="4">
    <oc r="N50">
      <v>135</v>
    </oc>
    <nc r="N50"/>
  </rcc>
  <rcc rId="4583" sId="5">
    <oc r="Q50" t="inlineStr">
      <is>
        <t>SE SOLICITA  ACLARA QUE CERTIFICACIONES RESPALDAN LOS GRUPOS A LOS QUE SE ESTAN PRESENTANDO</t>
      </is>
    </oc>
    <nc r="Q50"/>
  </rcc>
  <rcc rId="4584" sId="5">
    <oc r="D51" t="inlineStr">
      <is>
        <t>MINISTERIO DE EUDCACION NACIONAL - FONADE</t>
      </is>
    </oc>
    <nc r="D51" t="inlineStr">
      <is>
        <t>MINISTERIO DE EDUCACION NACIONAL</t>
      </is>
    </nc>
  </rcc>
  <rcc rId="4585" sId="5">
    <nc r="K51" t="inlineStr">
      <is>
        <t>6 meses y 13 dias</t>
      </is>
    </nc>
  </rcc>
  <rcc rId="4586" sId="5">
    <oc r="L51" t="inlineStr">
      <is>
        <t>6 meses y 13 dias</t>
      </is>
    </oc>
    <nc r="L51"/>
  </rcc>
  <rcc rId="4587" sId="5" numFmtId="4">
    <oc r="N51">
      <v>631</v>
    </oc>
    <nc r="N51"/>
  </rcc>
  <rcc rId="4588" sId="5">
    <oc r="Q51" t="inlineStr">
      <is>
        <t>SE SOLICITA  ACLARA QUE CERTIFICACIONES RESPALDAN LOS GRUPOS A LOS QUE SE ESTAN PRESENTANDO</t>
      </is>
    </oc>
    <nc r="Q51"/>
  </rcc>
  <rcc rId="4589" sId="5">
    <oc r="D52" t="inlineStr">
      <is>
        <t>MINISTERIO DE EUDCACION NACIONAL - FONADE</t>
      </is>
    </oc>
    <nc r="D52" t="inlineStr">
      <is>
        <t>MINISTERIO DE EDUCACION NACIONAL</t>
      </is>
    </nc>
  </rcc>
  <rcc rId="4590" sId="5">
    <nc r="K52" t="inlineStr">
      <is>
        <t>5 meses y 21 dias</t>
      </is>
    </nc>
  </rcc>
  <rcc rId="4591" sId="5">
    <oc r="L52" t="inlineStr">
      <is>
        <t>5 meses y 21 dias</t>
      </is>
    </oc>
    <nc r="L52"/>
  </rcc>
  <rcc rId="4592" sId="5" numFmtId="4">
    <oc r="N52">
      <v>631</v>
    </oc>
    <nc r="N52"/>
  </rcc>
  <rcc rId="4593" sId="5">
    <oc r="Q52" t="inlineStr">
      <is>
        <t>SE SOLICITA  ACLARA QUE CERTIFICACIONES RESPALDAN LOS GRUPOS A LOS QUE SE ESTAN PRESENTANDO</t>
      </is>
    </oc>
    <nc r="Q52"/>
  </rcc>
  <rcc rId="4594" sId="5">
    <oc r="D53" t="inlineStr">
      <is>
        <t>MINISTERIO DE EUDCACION NACIONAL - FONADE</t>
      </is>
    </oc>
    <nc r="D53" t="inlineStr">
      <is>
        <t>MINISTERIO DE EDUCACION NACIONAL</t>
      </is>
    </nc>
  </rcc>
  <rcc rId="4595" sId="5">
    <nc r="K53" t="inlineStr">
      <is>
        <t>8 meses y 6 dias</t>
      </is>
    </nc>
  </rcc>
  <rcc rId="4596" sId="5">
    <oc r="L53" t="inlineStr">
      <is>
        <t>8 meses y 6 dias</t>
      </is>
    </oc>
    <nc r="L53"/>
  </rcc>
  <rcc rId="4597" sId="5" numFmtId="4">
    <oc r="N53">
      <v>495</v>
    </oc>
    <nc r="N53"/>
  </rcc>
  <rcc rId="4598" sId="5">
    <oc r="Q53" t="inlineStr">
      <is>
        <t>SE SOLICITA  ACLARA QUE CERTIFICACIONES RESPALDAN LOS GRUPOS A LOS QUE SE ESTAN PRESENTANDO</t>
      </is>
    </oc>
    <nc r="Q53"/>
  </rcc>
  <rcc rId="4599" sId="5">
    <nc r="K54" t="inlineStr">
      <is>
        <t>13 meses y 4 dias</t>
      </is>
    </nc>
  </rcc>
  <rcc rId="4600" sId="5">
    <oc r="L54" t="inlineStr">
      <is>
        <t>13 meses y 4 dias</t>
      </is>
    </oc>
    <nc r="L54"/>
  </rcc>
  <rcc rId="4601" sId="5" numFmtId="4">
    <oc r="N54">
      <v>404</v>
    </oc>
    <nc r="N54"/>
  </rcc>
  <rcc rId="4602" sId="5">
    <oc r="Q54" t="inlineStr">
      <is>
        <t>SE SOLICITA  ACLARA QUE CERTIFICACIONES RESPALDAN LOS GRUPOS A LOS QUE SE ESTAN PRESENTANDO</t>
      </is>
    </oc>
    <nc r="Q54"/>
  </rcc>
  <rfmt sheetId="5" sqref="K56" start="0" length="0">
    <dxf>
      <numFmt numFmtId="0" formatCode="General"/>
    </dxf>
  </rfmt>
  <rcc rId="4603" sId="5">
    <oc r="K57" t="inlineStr">
      <is>
        <t>0</t>
      </is>
    </oc>
    <nc r="K57" t="inlineStr">
      <is>
        <t>52 meses y 15 dias</t>
      </is>
    </nc>
  </rcc>
  <rcc rId="4604" sId="5">
    <oc r="L57" t="inlineStr">
      <is>
        <t>56 meses y 7 dias</t>
      </is>
    </oc>
    <nc r="L57" t="inlineStr">
      <is>
        <t>28 dias</t>
      </is>
    </nc>
  </rcc>
  <rcc rId="4605" sId="5" numFmtId="4">
    <oc r="M57">
      <v>0</v>
    </oc>
    <nc r="M57">
      <v>4843</v>
    </nc>
  </rcc>
  <rcc rId="4606" sId="5" odxf="1" dxf="1">
    <oc r="N57" t="inlineStr">
      <is>
        <t>0</t>
      </is>
    </oc>
    <nc r="N57"/>
    <odxf>
      <numFmt numFmtId="30" formatCode="@"/>
    </odxf>
    <ndxf>
      <numFmt numFmtId="2" formatCode="0.00"/>
    </ndxf>
  </rcc>
  <rcc rId="4607" sId="6">
    <nc r="K49" t="inlineStr">
      <is>
        <t>10 meses y 15 dias</t>
      </is>
    </nc>
  </rcc>
  <rcc rId="4608" sId="6">
    <oc r="L49" t="inlineStr">
      <is>
        <t>10 meses y 15 dias</t>
      </is>
    </oc>
    <nc r="L49"/>
  </rcc>
  <rcc rId="4609" sId="6" numFmtId="4">
    <oc r="N49">
      <v>4843</v>
    </oc>
    <nc r="N49"/>
  </rcc>
  <rcc rId="4610" sId="6">
    <oc r="Q49" t="inlineStr">
      <is>
        <t>SE SOLICITA  ACLARA QUE CERTIFICACIONES RESPALDAN LOS GRUPOS A LOS QUE SE ESTAN PRESENTANDO</t>
      </is>
    </oc>
    <nc r="Q49"/>
  </rcc>
  <rcc rId="4611" sId="6">
    <oc r="D50" t="inlineStr">
      <is>
        <t>MINISTERIO DE EUDCACION NACIONAL</t>
      </is>
    </oc>
    <nc r="D50" t="inlineStr">
      <is>
        <t>MINISTERIO DE EDUCACION NACIONAL</t>
      </is>
    </nc>
  </rcc>
  <rcc rId="4612" sId="6">
    <nc r="K50" t="inlineStr">
      <is>
        <t>8 meses y 16 dias</t>
      </is>
    </nc>
  </rcc>
  <rcc rId="4613" sId="6">
    <oc r="L50" t="inlineStr">
      <is>
        <t>8 meses y 18 dias</t>
      </is>
    </oc>
    <nc r="L50" t="inlineStr">
      <is>
        <t>28 dias</t>
      </is>
    </nc>
  </rcc>
  <rcc rId="4614" sId="6" numFmtId="4">
    <oc r="N50">
      <v>135</v>
    </oc>
    <nc r="N50"/>
  </rcc>
  <rcc rId="4615" sId="6">
    <oc r="Q50" t="inlineStr">
      <is>
        <t>SE SOLICITA  ACLARA QUE CERTIFICACIONES RESPALDAN LOS GRUPOS A LOS QUE SE ESTAN PRESENTANDO</t>
      </is>
    </oc>
    <nc r="Q50"/>
  </rcc>
  <rcc rId="4616" sId="6">
    <oc r="D51" t="inlineStr">
      <is>
        <t>MINISTERIO DE EUDCACION NACIONAL - FONADE</t>
      </is>
    </oc>
    <nc r="D51" t="inlineStr">
      <is>
        <t>MINISTERIO DE EDUCACION NACIONAL</t>
      </is>
    </nc>
  </rcc>
  <rcc rId="4617" sId="6">
    <nc r="K51" t="inlineStr">
      <is>
        <t>6 meses y 13 dias</t>
      </is>
    </nc>
  </rcc>
  <rcc rId="4618" sId="6">
    <oc r="L51" t="inlineStr">
      <is>
        <t>6 meses y 13 dias</t>
      </is>
    </oc>
    <nc r="L51"/>
  </rcc>
  <rcc rId="4619" sId="6" numFmtId="4">
    <oc r="N51">
      <v>631</v>
    </oc>
    <nc r="N51"/>
  </rcc>
  <rcc rId="4620" sId="6">
    <oc r="Q51" t="inlineStr">
      <is>
        <t>SE SOLICITA  ACLARA QUE CERTIFICACIONES RESPALDAN LOS GRUPOS A LOS QUE SE ESTAN PRESENTANDO</t>
      </is>
    </oc>
    <nc r="Q51"/>
  </rcc>
  <rcc rId="4621" sId="6">
    <oc r="D52" t="inlineStr">
      <is>
        <t>MINISTERIO DE EUDCACION NACIONAL - FONADE</t>
      </is>
    </oc>
    <nc r="D52" t="inlineStr">
      <is>
        <t>MINISTERIO DE EDUCACION NACIONAL</t>
      </is>
    </nc>
  </rcc>
  <rcc rId="4622" sId="6">
    <nc r="K52" t="inlineStr">
      <is>
        <t>5 meses y 21 dias</t>
      </is>
    </nc>
  </rcc>
  <rcc rId="4623" sId="6">
    <oc r="L52" t="inlineStr">
      <is>
        <t>5 meses y 21 dias</t>
      </is>
    </oc>
    <nc r="L52"/>
  </rcc>
  <rcc rId="4624" sId="6" numFmtId="4">
    <oc r="N52">
      <v>631</v>
    </oc>
    <nc r="N52"/>
  </rcc>
  <rcc rId="4625" sId="6">
    <oc r="Q52" t="inlineStr">
      <is>
        <t>SE SOLICITA  ACLARA QUE CERTIFICACIONES RESPALDAN LOS GRUPOS A LOS QUE SE ESTAN PRESENTANDO</t>
      </is>
    </oc>
    <nc r="Q52"/>
  </rcc>
  <rcc rId="4626" sId="6">
    <oc r="D53" t="inlineStr">
      <is>
        <t>MINISTERIO DE EUDCACION NACIONAL - FONADE</t>
      </is>
    </oc>
    <nc r="D53" t="inlineStr">
      <is>
        <t>MINISTERIO DE EDUCACION NACIONAL</t>
      </is>
    </nc>
  </rcc>
  <rcc rId="4627" sId="6">
    <nc r="K53" t="inlineStr">
      <is>
        <t>8 meses y 6 dias</t>
      </is>
    </nc>
  </rcc>
  <rcc rId="4628" sId="6">
    <oc r="L53" t="inlineStr">
      <is>
        <t>8 meses y 6 dias</t>
      </is>
    </oc>
    <nc r="L53"/>
  </rcc>
  <rcc rId="4629" sId="6" numFmtId="4">
    <oc r="N53">
      <v>495</v>
    </oc>
    <nc r="N53"/>
  </rcc>
  <rcc rId="4630" sId="6">
    <oc r="Q53" t="inlineStr">
      <is>
        <t>SE SOLICITA  ACLARA QUE CERTIFICACIONES RESPALDAN LOS GRUPOS A LOS QUE SE ESTAN PRESENTANDO</t>
      </is>
    </oc>
    <nc r="Q53"/>
  </rcc>
  <rcc rId="4631" sId="6">
    <nc r="K54" t="inlineStr">
      <is>
        <t>13 meses y 4 dias</t>
      </is>
    </nc>
  </rcc>
  <rcc rId="4632" sId="6">
    <oc r="L54" t="inlineStr">
      <is>
        <t>13 meses y 4 dias</t>
      </is>
    </oc>
    <nc r="L54"/>
  </rcc>
  <rcc rId="4633" sId="6" numFmtId="4">
    <oc r="N54">
      <v>404</v>
    </oc>
    <nc r="N54"/>
  </rcc>
  <rcc rId="4634" sId="6">
    <oc r="Q54" t="inlineStr">
      <is>
        <t>SE SOLICITA  ACLARA QUE CERTIFICACIONES RESPALDAN LOS GRUPOS A LOS QUE SE ESTAN PRESENTANDO</t>
      </is>
    </oc>
    <nc r="Q54"/>
  </rcc>
  <rfmt sheetId="6" sqref="K56" start="0" length="0">
    <dxf>
      <numFmt numFmtId="0" formatCode="General"/>
    </dxf>
  </rfmt>
  <rcc rId="4635" sId="6">
    <oc r="K57">
      <f>SUM(K49:K56)</f>
    </oc>
    <nc r="K57" t="inlineStr">
      <is>
        <t>52 meses y 15 dias</t>
      </is>
    </nc>
  </rcc>
  <rcc rId="4636" sId="6">
    <oc r="L57">
      <f>SUM(L49:L56)</f>
    </oc>
    <nc r="L57" t="inlineStr">
      <is>
        <t>28 dias</t>
      </is>
    </nc>
  </rcc>
  <rcc rId="4637" sId="6" numFmtId="4">
    <oc r="M57">
      <f>SUM(M49:M56)</f>
    </oc>
    <nc r="M57">
      <v>4843</v>
    </nc>
  </rcc>
  <rcc rId="4638" sId="6" odxf="1" dxf="1">
    <oc r="N57">
      <f>SUM(N49:N56)</f>
    </oc>
    <nc r="N57"/>
    <odxf>
      <numFmt numFmtId="30" formatCode="@"/>
    </odxf>
    <ndxf>
      <numFmt numFmtId="2" formatCode="0.00"/>
    </ndxf>
  </rcc>
  <rcc rId="4639" sId="7">
    <nc r="K49" t="inlineStr">
      <is>
        <t>10 meses y 15 dias</t>
      </is>
    </nc>
  </rcc>
  <rcc rId="4640" sId="7">
    <oc r="L49" t="inlineStr">
      <is>
        <t>10 meses y 15 dias</t>
      </is>
    </oc>
    <nc r="L49"/>
  </rcc>
  <rcc rId="4641" sId="7" numFmtId="4">
    <oc r="N49">
      <v>4843</v>
    </oc>
    <nc r="N49"/>
  </rcc>
  <rcc rId="4642" sId="7">
    <oc r="Q49" t="inlineStr">
      <is>
        <t>SE SOLICITA  ACLARA QUE CERTIFICACIONES RESPALDAN LOS GRUPOS A LOS QUE SE ESTAN PRESENTANDO</t>
      </is>
    </oc>
    <nc r="Q49"/>
  </rcc>
  <rcc rId="4643" sId="7">
    <oc r="D50" t="inlineStr">
      <is>
        <t>MINISTERIO DE EUDCACION NACIONAL</t>
      </is>
    </oc>
    <nc r="D50" t="inlineStr">
      <is>
        <t>MINISTERIO DE EDUCACION NACIONAL</t>
      </is>
    </nc>
  </rcc>
  <rcc rId="4644" sId="7">
    <nc r="K50" t="inlineStr">
      <is>
        <t>8 meses y 16 dias</t>
      </is>
    </nc>
  </rcc>
  <rcc rId="4645" sId="7">
    <oc r="L50" t="inlineStr">
      <is>
        <t>8 meses y 18 dias</t>
      </is>
    </oc>
    <nc r="L50" t="inlineStr">
      <is>
        <t>28 dias</t>
      </is>
    </nc>
  </rcc>
  <rcc rId="4646" sId="7" numFmtId="4">
    <oc r="N50">
      <v>135</v>
    </oc>
    <nc r="N50"/>
  </rcc>
  <rcc rId="4647" sId="7">
    <oc r="Q50" t="inlineStr">
      <is>
        <t>SE SOLICITA  ACLARA QUE CERTIFICACIONES RESPALDAN LOS GRUPOS A LOS QUE SE ESTAN PRESENTANDO</t>
      </is>
    </oc>
    <nc r="Q50"/>
  </rcc>
  <rcc rId="4648" sId="7">
    <oc r="D51" t="inlineStr">
      <is>
        <t>MINISTERIO DE EUDCACION NACIONAL - FONADE</t>
      </is>
    </oc>
    <nc r="D51" t="inlineStr">
      <is>
        <t>MINISTERIO DE EDUCACION NACIONAL</t>
      </is>
    </nc>
  </rcc>
  <rcc rId="4649" sId="7">
    <nc r="K51" t="inlineStr">
      <is>
        <t>6 meses y 13 dias</t>
      </is>
    </nc>
  </rcc>
  <rcc rId="4650" sId="7">
    <oc r="L51" t="inlineStr">
      <is>
        <t>6 meses y 13 dias</t>
      </is>
    </oc>
    <nc r="L51"/>
  </rcc>
  <rcc rId="4651" sId="7" numFmtId="4">
    <oc r="N51">
      <v>631</v>
    </oc>
    <nc r="N51"/>
  </rcc>
  <rcc rId="4652" sId="7">
    <oc r="Q51" t="inlineStr">
      <is>
        <t>SE SOLICITA  ACLARA QUE CERTIFICACIONES RESPALDAN LOS GRUPOS A LOS QUE SE ESTAN PRESENTANDO</t>
      </is>
    </oc>
    <nc r="Q51"/>
  </rcc>
  <rcc rId="4653" sId="7">
    <oc r="D52" t="inlineStr">
      <is>
        <t>MINISTERIO DE EUDCACION NACIONAL - FONADE</t>
      </is>
    </oc>
    <nc r="D52" t="inlineStr">
      <is>
        <t>MINISTERIO DE EDUCACION NACIONAL</t>
      </is>
    </nc>
  </rcc>
  <rcc rId="4654" sId="7">
    <nc r="K52" t="inlineStr">
      <is>
        <t>5 meses y 21 dias</t>
      </is>
    </nc>
  </rcc>
  <rcc rId="4655" sId="7">
    <oc r="L52" t="inlineStr">
      <is>
        <t>5 meses y 21 dias</t>
      </is>
    </oc>
    <nc r="L52"/>
  </rcc>
  <rcc rId="4656" sId="7" numFmtId="4">
    <oc r="N52">
      <v>631</v>
    </oc>
    <nc r="N52"/>
  </rcc>
  <rcc rId="4657" sId="7">
    <oc r="Q52" t="inlineStr">
      <is>
        <t>SE SOLICITA  ACLARA QUE CERTIFICACIONES RESPALDAN LOS GRUPOS A LOS QUE SE ESTAN PRESENTANDO</t>
      </is>
    </oc>
    <nc r="Q52"/>
  </rcc>
  <rcc rId="4658" sId="7">
    <oc r="D53" t="inlineStr">
      <is>
        <t>MINISTERIO DE EUDCACION NACIONAL - FONADE</t>
      </is>
    </oc>
    <nc r="D53" t="inlineStr">
      <is>
        <t>MINISTERIO DE EDUCACION NACIONAL</t>
      </is>
    </nc>
  </rcc>
  <rcc rId="4659" sId="7">
    <nc r="K53" t="inlineStr">
      <is>
        <t>8 meses y 6 dias</t>
      </is>
    </nc>
  </rcc>
  <rcc rId="4660" sId="7">
    <oc r="L53" t="inlineStr">
      <is>
        <t>8 meses y 6 dias</t>
      </is>
    </oc>
    <nc r="L53"/>
  </rcc>
  <rcc rId="4661" sId="7" numFmtId="4">
    <oc r="N53">
      <v>495</v>
    </oc>
    <nc r="N53"/>
  </rcc>
  <rcc rId="4662" sId="7">
    <oc r="Q53" t="inlineStr">
      <is>
        <t>SE SOLICITA  ACLARA QUE CERTIFICACIONES RESPALDAN LOS GRUPOS A LOS QUE SE ESTAN PRESENTANDO</t>
      </is>
    </oc>
    <nc r="Q53"/>
  </rcc>
  <rcc rId="4663" sId="7">
    <nc r="K54" t="inlineStr">
      <is>
        <t>13 meses y 4 dias</t>
      </is>
    </nc>
  </rcc>
  <rcc rId="4664" sId="7">
    <oc r="L54" t="inlineStr">
      <is>
        <t>13 meses y 4 dias</t>
      </is>
    </oc>
    <nc r="L54"/>
  </rcc>
  <rcc rId="4665" sId="7" numFmtId="4">
    <oc r="N54">
      <v>404</v>
    </oc>
    <nc r="N54"/>
  </rcc>
  <rcc rId="4666" sId="7">
    <oc r="Q54" t="inlineStr">
      <is>
        <t>SE SOLICITA  ACLARA QUE CERTIFICACIONES RESPALDAN LOS GRUPOS A LOS QUE SE ESTAN PRESENTANDO</t>
      </is>
    </oc>
    <nc r="Q54"/>
  </rcc>
  <rfmt sheetId="7" sqref="K56" start="0" length="0">
    <dxf>
      <numFmt numFmtId="0" formatCode="General"/>
    </dxf>
  </rfmt>
  <rcc rId="4667" sId="7">
    <oc r="K57">
      <f>SUM(K49:K56)</f>
    </oc>
    <nc r="K57" t="inlineStr">
      <is>
        <t>52 meses y 15 dias</t>
      </is>
    </nc>
  </rcc>
  <rcc rId="4668" sId="7">
    <oc r="L57">
      <f>SUM(L49:L56)</f>
    </oc>
    <nc r="L57" t="inlineStr">
      <is>
        <t>28 dias</t>
      </is>
    </nc>
  </rcc>
  <rcc rId="4669" sId="7" numFmtId="4">
    <oc r="M57">
      <f>SUM(M49:M56)</f>
    </oc>
    <nc r="M57">
      <v>4843</v>
    </nc>
  </rcc>
  <rcc rId="4670" sId="7" odxf="1" dxf="1">
    <oc r="N57">
      <f>SUM(N49:N56)</f>
    </oc>
    <nc r="N57"/>
    <odxf>
      <numFmt numFmtId="30" formatCode="@"/>
    </odxf>
    <ndxf>
      <numFmt numFmtId="2" formatCode="0.00"/>
    </ndxf>
  </rcc>
  <rcc rId="4671" sId="8">
    <nc r="K49" t="inlineStr">
      <is>
        <t>10 meses y 15 dias</t>
      </is>
    </nc>
  </rcc>
  <rcc rId="4672" sId="8">
    <oc r="L49" t="inlineStr">
      <is>
        <t>10 meses y 15 dias</t>
      </is>
    </oc>
    <nc r="L49"/>
  </rcc>
  <rcc rId="4673" sId="8" numFmtId="4">
    <oc r="N49">
      <v>4843</v>
    </oc>
    <nc r="N49"/>
  </rcc>
  <rcc rId="4674" sId="8">
    <oc r="Q49" t="inlineStr">
      <is>
        <t>SE SOLICITA  ACLARA QUE CERTIFICACIONES RESPALDAN LOS GRUPOS A LOS QUE SE ESTAN PRESENTANDO</t>
      </is>
    </oc>
    <nc r="Q49"/>
  </rcc>
  <rcc rId="4675" sId="8">
    <oc r="D50" t="inlineStr">
      <is>
        <t>MINISTERIO DE EUDCACION NACIONAL</t>
      </is>
    </oc>
    <nc r="D50" t="inlineStr">
      <is>
        <t>MINISTERIO DE EDUCACION NACIONAL</t>
      </is>
    </nc>
  </rcc>
  <rcc rId="4676" sId="8">
    <nc r="K50" t="inlineStr">
      <is>
        <t>8 meses y 16 dias</t>
      </is>
    </nc>
  </rcc>
  <rcc rId="4677" sId="8">
    <oc r="L50" t="inlineStr">
      <is>
        <t>8 meses y 18 dias</t>
      </is>
    </oc>
    <nc r="L50" t="inlineStr">
      <is>
        <t>28 dias</t>
      </is>
    </nc>
  </rcc>
  <rcc rId="4678" sId="8" numFmtId="4">
    <oc r="N50">
      <v>135</v>
    </oc>
    <nc r="N50"/>
  </rcc>
  <rcc rId="4679" sId="8">
    <oc r="Q50" t="inlineStr">
      <is>
        <t>SE SOLICITA  ACLARA QUE CERTIFICACIONES RESPALDAN LOS GRUPOS A LOS QUE SE ESTAN PRESENTANDO</t>
      </is>
    </oc>
    <nc r="Q50"/>
  </rcc>
  <rcc rId="4680" sId="8">
    <oc r="D51" t="inlineStr">
      <is>
        <t>MINISTERIO DE EUDCACION NACIONAL - FONADE</t>
      </is>
    </oc>
    <nc r="D51" t="inlineStr">
      <is>
        <t>MINISTERIO DE EDUCACION NACIONAL</t>
      </is>
    </nc>
  </rcc>
  <rcc rId="4681" sId="8">
    <nc r="K51" t="inlineStr">
      <is>
        <t>6 meses y 13 dias</t>
      </is>
    </nc>
  </rcc>
  <rcc rId="4682" sId="8">
    <oc r="L51" t="inlineStr">
      <is>
        <t>6 meses y 13 dias</t>
      </is>
    </oc>
    <nc r="L51"/>
  </rcc>
  <rcc rId="4683" sId="8" numFmtId="4">
    <oc r="N51">
      <v>631</v>
    </oc>
    <nc r="N51"/>
  </rcc>
  <rcc rId="4684" sId="8">
    <oc r="Q51" t="inlineStr">
      <is>
        <t>SE SOLICITA  ACLARA QUE CERTIFICACIONES RESPALDAN LOS GRUPOS A LOS QUE SE ESTAN PRESENTANDO</t>
      </is>
    </oc>
    <nc r="Q51"/>
  </rcc>
  <rcc rId="4685" sId="8">
    <oc r="D52" t="inlineStr">
      <is>
        <t>MINISTERIO DE EUDCACION NACIONAL - FONADE</t>
      </is>
    </oc>
    <nc r="D52" t="inlineStr">
      <is>
        <t>MINISTERIO DE EDUCACION NACIONAL</t>
      </is>
    </nc>
  </rcc>
  <rcc rId="4686" sId="8">
    <nc r="K52" t="inlineStr">
      <is>
        <t>5 meses y 21 dias</t>
      </is>
    </nc>
  </rcc>
  <rcc rId="4687" sId="8">
    <oc r="L52" t="inlineStr">
      <is>
        <t>5 meses y 21 dias</t>
      </is>
    </oc>
    <nc r="L52"/>
  </rcc>
  <rcc rId="4688" sId="8" numFmtId="4">
    <oc r="N52">
      <v>631</v>
    </oc>
    <nc r="N52"/>
  </rcc>
  <rcc rId="4689" sId="8">
    <oc r="Q52" t="inlineStr">
      <is>
        <t>SE SOLICITA  ACLARA QUE CERTIFICACIONES RESPALDAN LOS GRUPOS A LOS QUE SE ESTAN PRESENTANDO</t>
      </is>
    </oc>
    <nc r="Q52"/>
  </rcc>
  <rcc rId="4690" sId="8">
    <oc r="D53" t="inlineStr">
      <is>
        <t>MINISTERIO DE EUDCACION NACIONAL - FONADE</t>
      </is>
    </oc>
    <nc r="D53" t="inlineStr">
      <is>
        <t>MINISTERIO DE EDUCACION NACIONAL</t>
      </is>
    </nc>
  </rcc>
  <rcc rId="4691" sId="8">
    <nc r="K53" t="inlineStr">
      <is>
        <t>8 meses y 6 dias</t>
      </is>
    </nc>
  </rcc>
  <rcc rId="4692" sId="8">
    <oc r="L53" t="inlineStr">
      <is>
        <t>8 meses y 6 dias</t>
      </is>
    </oc>
    <nc r="L53"/>
  </rcc>
  <rcc rId="4693" sId="8" numFmtId="4">
    <oc r="N53">
      <v>495</v>
    </oc>
    <nc r="N53"/>
  </rcc>
  <rcc rId="4694" sId="8">
    <oc r="Q53" t="inlineStr">
      <is>
        <t>SE SOLICITA  ACLARA QUE CERTIFICACIONES RESPALDAN LOS GRUPOS A LOS QUE SE ESTAN PRESENTANDO</t>
      </is>
    </oc>
    <nc r="Q53"/>
  </rcc>
  <rcc rId="4695" sId="8">
    <nc r="K54" t="inlineStr">
      <is>
        <t>13 meses y 4 dias</t>
      </is>
    </nc>
  </rcc>
  <rcc rId="4696" sId="8">
    <oc r="L54" t="inlineStr">
      <is>
        <t>13 meses y 4 dias</t>
      </is>
    </oc>
    <nc r="L54"/>
  </rcc>
  <rcc rId="4697" sId="8" numFmtId="4">
    <oc r="N54">
      <v>404</v>
    </oc>
    <nc r="N54"/>
  </rcc>
  <rcc rId="4698" sId="8">
    <oc r="Q54" t="inlineStr">
      <is>
        <t>SE SOLICITA  ACLARA QUE CERTIFICACIONES RESPALDAN LOS GRUPOS A LOS QUE SE ESTAN PRESENTANDO</t>
      </is>
    </oc>
    <nc r="Q54"/>
  </rcc>
  <rfmt sheetId="8" sqref="K56" start="0" length="0">
    <dxf>
      <numFmt numFmtId="0" formatCode="General"/>
    </dxf>
  </rfmt>
  <rcc rId="4699" sId="8">
    <oc r="K57">
      <f>SUM(K49:K56)</f>
    </oc>
    <nc r="K57" t="inlineStr">
      <is>
        <t>52 meses y 15 dias</t>
      </is>
    </nc>
  </rcc>
  <rcc rId="4700" sId="8">
    <oc r="L57">
      <f>SUM(L49:L56)</f>
    </oc>
    <nc r="L57" t="inlineStr">
      <is>
        <t>28 dias</t>
      </is>
    </nc>
  </rcc>
  <rcc rId="4701" sId="8" numFmtId="4">
    <oc r="M57">
      <f>SUM(M49:M56)</f>
    </oc>
    <nc r="M57">
      <v>4843</v>
    </nc>
  </rcc>
  <rcc rId="4702" sId="8" odxf="1" dxf="1">
    <oc r="N57">
      <f>SUM(N49:N56)</f>
    </oc>
    <nc r="N57"/>
    <odxf>
      <numFmt numFmtId="30" formatCode="@"/>
    </odxf>
    <ndxf>
      <numFmt numFmtId="2" formatCode="0.00"/>
    </ndxf>
  </rcc>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AFE0F707-F779-4457-8614-A9761FF0129B}"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10" sId="5" odxf="1" dxf="1">
    <nc r="D179" t="inlineStr">
      <is>
        <t>GLADYA FABIOLA CHICAIZA TREJO</t>
      </is>
    </nc>
    <odxf/>
    <ndxf/>
  </rcc>
  <rcc rId="4711" sId="5" odxf="1" dxf="1">
    <nc r="E179">
      <v>30721061</v>
    </nc>
    <odxf/>
    <ndxf/>
  </rcc>
  <rcc rId="4712" sId="5" odxf="1" dxf="1">
    <nc r="F179" t="inlineStr">
      <is>
        <t>LICENCIADA EN EDUCACION PRE ESCOLAR</t>
      </is>
    </nc>
    <odxf/>
    <ndxf/>
  </rcc>
  <rcc rId="4713" sId="2" odxf="1" dxf="1">
    <nc r="D150" t="inlineStr">
      <is>
        <t>MILTON MAURICIO PORTILLA BENAVIDES</t>
      </is>
    </nc>
    <odxf/>
    <ndxf/>
  </rcc>
  <rcc rId="4714" sId="2" odxf="1" dxf="1">
    <nc r="E150">
      <v>12999969</v>
    </nc>
    <odxf/>
    <ndxf/>
  </rcc>
  <rcc rId="4715" sId="2" odxf="1" dxf="1">
    <nc r="F150" t="inlineStr">
      <is>
        <t>LICENCIADO EN FILOSOFIA Y  LETRAS</t>
      </is>
    </nc>
    <odxf/>
    <ndxf/>
  </rcc>
  <rcc rId="4716" sId="5">
    <nc r="G179" t="inlineStr">
      <is>
        <t>CESMAG</t>
      </is>
    </nc>
  </rcc>
  <rcc rId="4717" sId="5" odxf="1" dxf="1" numFmtId="19">
    <nc r="H179">
      <v>38254</v>
    </nc>
    <odxf>
      <numFmt numFmtId="0" formatCode="General"/>
    </odxf>
    <ndxf>
      <numFmt numFmtId="19" formatCode="dd/mm/yyyy"/>
    </ndxf>
  </rcc>
  <rcc rId="4718" sId="5" odxf="1" dxf="1">
    <nc r="J179" t="inlineStr">
      <is>
        <t>COLEGIO MUSICAL BRITANICO</t>
      </is>
    </nc>
    <odxf>
      <alignment vertical="bottom"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4719" sId="5">
    <nc r="K179" t="inlineStr">
      <is>
        <t>20/10/2011  15/12/2011</t>
      </is>
    </nc>
  </rcc>
  <rrc rId="4720" sId="5" ref="A180:XFD180" action="insertRow">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2CECA098_183A_404B_AD72_5EEAC4BDA970_.wvu.Cols" sId="5"/>
    <undo index="122" exp="area" ref3D="1" dr="$WLK$1:$WLK$1048576" dn="Z_2CECA098_183A_404B_AD72_5EEAC4BDA970_.wvu.Cols" sId="5"/>
    <undo index="120" exp="area" ref3D="1" dr="$WBO$1:$WBO$1048576" dn="Z_2CECA098_183A_404B_AD72_5EEAC4BDA970_.wvu.Cols" sId="5"/>
    <undo index="118" exp="area" ref3D="1" dr="$VRS$1:$VRS$1048576" dn="Z_2CECA098_183A_404B_AD72_5EEAC4BDA970_.wvu.Cols" sId="5"/>
    <undo index="116" exp="area" ref3D="1" dr="$VHW$1:$VHW$1048576" dn="Z_2CECA098_183A_404B_AD72_5EEAC4BDA970_.wvu.Cols" sId="5"/>
    <undo index="114" exp="area" ref3D="1" dr="$UYA$1:$UYA$1048576" dn="Z_2CECA098_183A_404B_AD72_5EEAC4BDA970_.wvu.Cols" sId="5"/>
    <undo index="112" exp="area" ref3D="1" dr="$UOE$1:$UOE$1048576" dn="Z_2CECA098_183A_404B_AD72_5EEAC4BDA970_.wvu.Cols" sId="5"/>
    <undo index="110" exp="area" ref3D="1" dr="$UEI$1:$UEI$1048576" dn="Z_2CECA098_183A_404B_AD72_5EEAC4BDA970_.wvu.Cols" sId="5"/>
    <undo index="108" exp="area" ref3D="1" dr="$TUM$1:$TUM$1048576" dn="Z_2CECA098_183A_404B_AD72_5EEAC4BDA970_.wvu.Cols" sId="5"/>
    <undo index="106" exp="area" ref3D="1" dr="$TKQ$1:$TKQ$1048576" dn="Z_2CECA098_183A_404B_AD72_5EEAC4BDA970_.wvu.Cols" sId="5"/>
    <undo index="104" exp="area" ref3D="1" dr="$TAU$1:$TAU$1048576" dn="Z_2CECA098_183A_404B_AD72_5EEAC4BDA970_.wvu.Cols" sId="5"/>
    <undo index="102" exp="area" ref3D="1" dr="$SQY$1:$SQY$1048576" dn="Z_2CECA098_183A_404B_AD72_5EEAC4BDA970_.wvu.Cols" sId="5"/>
    <undo index="100" exp="area" ref3D="1" dr="$SHC$1:$SHC$1048576" dn="Z_2CECA098_183A_404B_AD72_5EEAC4BDA970_.wvu.Cols" sId="5"/>
    <undo index="98" exp="area" ref3D="1" dr="$RXG$1:$RXG$1048576" dn="Z_2CECA098_183A_404B_AD72_5EEAC4BDA970_.wvu.Cols" sId="5"/>
    <undo index="96" exp="area" ref3D="1" dr="$RNK$1:$RNK$1048576" dn="Z_2CECA098_183A_404B_AD72_5EEAC4BDA970_.wvu.Cols" sId="5"/>
    <undo index="94" exp="area" ref3D="1" dr="$RDO$1:$RDO$1048576" dn="Z_2CECA098_183A_404B_AD72_5EEAC4BDA970_.wvu.Cols" sId="5"/>
    <undo index="92" exp="area" ref3D="1" dr="$QTS$1:$QTS$1048576" dn="Z_2CECA098_183A_404B_AD72_5EEAC4BDA970_.wvu.Cols" sId="5"/>
    <undo index="90" exp="area" ref3D="1" dr="$QJW$1:$QJW$1048576" dn="Z_2CECA098_183A_404B_AD72_5EEAC4BDA970_.wvu.Cols" sId="5"/>
    <undo index="88" exp="area" ref3D="1" dr="$QAA$1:$QAA$1048576" dn="Z_2CECA098_183A_404B_AD72_5EEAC4BDA970_.wvu.Cols" sId="5"/>
    <undo index="86" exp="area" ref3D="1" dr="$PQE$1:$PQE$1048576" dn="Z_2CECA098_183A_404B_AD72_5EEAC4BDA970_.wvu.Cols" sId="5"/>
    <undo index="84" exp="area" ref3D="1" dr="$PGI$1:$PGI$1048576" dn="Z_2CECA098_183A_404B_AD72_5EEAC4BDA970_.wvu.Cols" sId="5"/>
    <undo index="82" exp="area" ref3D="1" dr="$OWM$1:$OWM$1048576" dn="Z_2CECA098_183A_404B_AD72_5EEAC4BDA970_.wvu.Cols" sId="5"/>
    <undo index="80" exp="area" ref3D="1" dr="$OMQ$1:$OMQ$1048576" dn="Z_2CECA098_183A_404B_AD72_5EEAC4BDA970_.wvu.Cols" sId="5"/>
    <undo index="78" exp="area" ref3D="1" dr="$OCU$1:$OCU$1048576" dn="Z_2CECA098_183A_404B_AD72_5EEAC4BDA970_.wvu.Cols" sId="5"/>
    <undo index="76" exp="area" ref3D="1" dr="$NSY$1:$NSY$1048576" dn="Z_2CECA098_183A_404B_AD72_5EEAC4BDA970_.wvu.Cols" sId="5"/>
    <undo index="74" exp="area" ref3D="1" dr="$NJC$1:$NJC$1048576" dn="Z_2CECA098_183A_404B_AD72_5EEAC4BDA970_.wvu.Cols" sId="5"/>
    <undo index="72" exp="area" ref3D="1" dr="$MZG$1:$MZG$1048576" dn="Z_2CECA098_183A_404B_AD72_5EEAC4BDA970_.wvu.Cols" sId="5"/>
    <undo index="70" exp="area" ref3D="1" dr="$MPK$1:$MPK$1048576" dn="Z_2CECA098_183A_404B_AD72_5EEAC4BDA970_.wvu.Cols" sId="5"/>
    <undo index="68" exp="area" ref3D="1" dr="$MFO$1:$MFO$1048576" dn="Z_2CECA098_183A_404B_AD72_5EEAC4BDA970_.wvu.Cols" sId="5"/>
    <undo index="66" exp="area" ref3D="1" dr="$LVS$1:$LVS$1048576" dn="Z_2CECA098_183A_404B_AD72_5EEAC4BDA970_.wvu.Cols" sId="5"/>
    <undo index="64" exp="area" ref3D="1" dr="$LLW$1:$LLW$1048576" dn="Z_2CECA098_183A_404B_AD72_5EEAC4BDA970_.wvu.Cols" sId="5"/>
    <undo index="62" exp="area" ref3D="1" dr="$LCA$1:$LCA$1048576" dn="Z_2CECA098_183A_404B_AD72_5EEAC4BDA970_.wvu.Cols" sId="5"/>
    <undo index="60" exp="area" ref3D="1" dr="$KSE$1:$KSE$1048576" dn="Z_2CECA098_183A_404B_AD72_5EEAC4BDA970_.wvu.Cols" sId="5"/>
    <undo index="58" exp="area" ref3D="1" dr="$KII$1:$KII$1048576" dn="Z_2CECA098_183A_404B_AD72_5EEAC4BDA970_.wvu.Cols" sId="5"/>
    <undo index="56" exp="area" ref3D="1" dr="$JYM$1:$JYM$1048576" dn="Z_2CECA098_183A_404B_AD72_5EEAC4BDA970_.wvu.Cols" sId="5"/>
    <undo index="54" exp="area" ref3D="1" dr="$JOQ$1:$JOQ$1048576" dn="Z_2CECA098_183A_404B_AD72_5EEAC4BDA970_.wvu.Cols" sId="5"/>
    <undo index="52" exp="area" ref3D="1" dr="$JEU$1:$JEU$1048576" dn="Z_2CECA098_183A_404B_AD72_5EEAC4BDA970_.wvu.Cols" sId="5"/>
    <undo index="50" exp="area" ref3D="1" dr="$IUY$1:$IUY$1048576" dn="Z_2CECA098_183A_404B_AD72_5EEAC4BDA970_.wvu.Cols" sId="5"/>
    <undo index="48" exp="area" ref3D="1" dr="$ILC$1:$ILC$1048576" dn="Z_2CECA098_183A_404B_AD72_5EEAC4BDA970_.wvu.Cols" sId="5"/>
    <undo index="46" exp="area" ref3D="1" dr="$IBG$1:$IBG$1048576" dn="Z_2CECA098_183A_404B_AD72_5EEAC4BDA970_.wvu.Cols" sId="5"/>
    <undo index="44" exp="area" ref3D="1" dr="$HRK$1:$HRK$1048576" dn="Z_2CECA098_183A_404B_AD72_5EEAC4BDA970_.wvu.Cols" sId="5"/>
    <undo index="42" exp="area" ref3D="1" dr="$HHO$1:$HHO$1048576" dn="Z_2CECA098_183A_404B_AD72_5EEAC4BDA970_.wvu.Cols" sId="5"/>
    <undo index="40" exp="area" ref3D="1" dr="$GXS$1:$GXS$1048576" dn="Z_2CECA098_183A_404B_AD72_5EEAC4BDA970_.wvu.Cols" sId="5"/>
    <undo index="38" exp="area" ref3D="1" dr="$GNW$1:$GNW$1048576" dn="Z_2CECA098_183A_404B_AD72_5EEAC4BDA970_.wvu.Cols" sId="5"/>
    <undo index="36" exp="area" ref3D="1" dr="$GEA$1:$GEA$1048576" dn="Z_2CECA098_183A_404B_AD72_5EEAC4BDA970_.wvu.Cols" sId="5"/>
    <undo index="34" exp="area" ref3D="1" dr="$FUE$1:$FUE$1048576" dn="Z_2CECA098_183A_404B_AD72_5EEAC4BDA970_.wvu.Cols" sId="5"/>
    <undo index="32" exp="area" ref3D="1" dr="$FKI$1:$FKI$1048576" dn="Z_2CECA098_183A_404B_AD72_5EEAC4BDA970_.wvu.Cols" sId="5"/>
    <undo index="30" exp="area" ref3D="1" dr="$FAM$1:$FAM$1048576" dn="Z_2CECA098_183A_404B_AD72_5EEAC4BDA970_.wvu.Cols" sId="5"/>
    <undo index="28" exp="area" ref3D="1" dr="$EQQ$1:$EQQ$1048576" dn="Z_2CECA098_183A_404B_AD72_5EEAC4BDA970_.wvu.Cols" sId="5"/>
    <undo index="26" exp="area" ref3D="1" dr="$EGU$1:$EGU$1048576" dn="Z_2CECA098_183A_404B_AD72_5EEAC4BDA970_.wvu.Cols" sId="5"/>
    <undo index="24" exp="area" ref3D="1" dr="$DWY$1:$DWY$1048576" dn="Z_2CECA098_183A_404B_AD72_5EEAC4BDA970_.wvu.Cols" sId="5"/>
    <undo index="22" exp="area" ref3D="1" dr="$DNC$1:$DNC$1048576" dn="Z_2CECA098_183A_404B_AD72_5EEAC4BDA970_.wvu.Cols" sId="5"/>
    <undo index="20" exp="area" ref3D="1" dr="$DDG$1:$DDG$1048576" dn="Z_2CECA098_183A_404B_AD72_5EEAC4BDA970_.wvu.Cols" sId="5"/>
    <undo index="18" exp="area" ref3D="1" dr="$CTK$1:$CTK$1048576" dn="Z_2CECA098_183A_404B_AD72_5EEAC4BDA970_.wvu.Cols" sId="5"/>
    <undo index="16" exp="area" ref3D="1" dr="$CJO$1:$CJO$1048576" dn="Z_2CECA098_183A_404B_AD72_5EEAC4BDA970_.wvu.Cols" sId="5"/>
    <undo index="14" exp="area" ref3D="1" dr="$BZS$1:$BZS$1048576" dn="Z_2CECA098_183A_404B_AD72_5EEAC4BDA970_.wvu.Cols" sId="5"/>
    <undo index="12" exp="area" ref3D="1" dr="$BPW$1:$BPW$1048576" dn="Z_2CECA098_183A_404B_AD72_5EEAC4BDA970_.wvu.Cols" sId="5"/>
    <undo index="10" exp="area" ref3D="1" dr="$BGA$1:$BGA$1048576" dn="Z_2CECA098_183A_404B_AD72_5EEAC4BDA970_.wvu.Cols" sId="5"/>
    <undo index="8" exp="area" ref3D="1" dr="$AWE$1:$AWE$1048576" dn="Z_2CECA098_183A_404B_AD72_5EEAC4BDA970_.wvu.Cols" sId="5"/>
    <undo index="6" exp="area" ref3D="1" dr="$AMI$1:$AMI$1048576" dn="Z_2CECA098_183A_404B_AD72_5EEAC4BDA970_.wvu.Cols" sId="5"/>
    <undo index="4" exp="area" ref3D="1" dr="$ACM$1:$ACM$1048576" dn="Z_2CECA098_183A_404B_AD72_5EEAC4BDA970_.wvu.Cols" sId="5"/>
    <undo index="2" exp="area" ref3D="1" dr="$SQ$1:$SQ$1048576" dn="Z_2CECA098_183A_404B_AD72_5EEAC4BDA970_.wvu.Cols" sId="5"/>
    <undo index="1" exp="area" ref3D="1" dr="$IU$1:$IU$1048576" dn="Z_2CECA098_183A_404B_AD72_5EEAC4BDA970_.wvu.Cols" sId="5"/>
  </rrc>
  <rrc rId="4721" sId="5" ref="A180:XFD180" action="insertRow">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2CECA098_183A_404B_AD72_5EEAC4BDA970_.wvu.Cols" sId="5"/>
    <undo index="122" exp="area" ref3D="1" dr="$WLK$1:$WLK$1048576" dn="Z_2CECA098_183A_404B_AD72_5EEAC4BDA970_.wvu.Cols" sId="5"/>
    <undo index="120" exp="area" ref3D="1" dr="$WBO$1:$WBO$1048576" dn="Z_2CECA098_183A_404B_AD72_5EEAC4BDA970_.wvu.Cols" sId="5"/>
    <undo index="118" exp="area" ref3D="1" dr="$VRS$1:$VRS$1048576" dn="Z_2CECA098_183A_404B_AD72_5EEAC4BDA970_.wvu.Cols" sId="5"/>
    <undo index="116" exp="area" ref3D="1" dr="$VHW$1:$VHW$1048576" dn="Z_2CECA098_183A_404B_AD72_5EEAC4BDA970_.wvu.Cols" sId="5"/>
    <undo index="114" exp="area" ref3D="1" dr="$UYA$1:$UYA$1048576" dn="Z_2CECA098_183A_404B_AD72_5EEAC4BDA970_.wvu.Cols" sId="5"/>
    <undo index="112" exp="area" ref3D="1" dr="$UOE$1:$UOE$1048576" dn="Z_2CECA098_183A_404B_AD72_5EEAC4BDA970_.wvu.Cols" sId="5"/>
    <undo index="110" exp="area" ref3D="1" dr="$UEI$1:$UEI$1048576" dn="Z_2CECA098_183A_404B_AD72_5EEAC4BDA970_.wvu.Cols" sId="5"/>
    <undo index="108" exp="area" ref3D="1" dr="$TUM$1:$TUM$1048576" dn="Z_2CECA098_183A_404B_AD72_5EEAC4BDA970_.wvu.Cols" sId="5"/>
    <undo index="106" exp="area" ref3D="1" dr="$TKQ$1:$TKQ$1048576" dn="Z_2CECA098_183A_404B_AD72_5EEAC4BDA970_.wvu.Cols" sId="5"/>
    <undo index="104" exp="area" ref3D="1" dr="$TAU$1:$TAU$1048576" dn="Z_2CECA098_183A_404B_AD72_5EEAC4BDA970_.wvu.Cols" sId="5"/>
    <undo index="102" exp="area" ref3D="1" dr="$SQY$1:$SQY$1048576" dn="Z_2CECA098_183A_404B_AD72_5EEAC4BDA970_.wvu.Cols" sId="5"/>
    <undo index="100" exp="area" ref3D="1" dr="$SHC$1:$SHC$1048576" dn="Z_2CECA098_183A_404B_AD72_5EEAC4BDA970_.wvu.Cols" sId="5"/>
    <undo index="98" exp="area" ref3D="1" dr="$RXG$1:$RXG$1048576" dn="Z_2CECA098_183A_404B_AD72_5EEAC4BDA970_.wvu.Cols" sId="5"/>
    <undo index="96" exp="area" ref3D="1" dr="$RNK$1:$RNK$1048576" dn="Z_2CECA098_183A_404B_AD72_5EEAC4BDA970_.wvu.Cols" sId="5"/>
    <undo index="94" exp="area" ref3D="1" dr="$RDO$1:$RDO$1048576" dn="Z_2CECA098_183A_404B_AD72_5EEAC4BDA970_.wvu.Cols" sId="5"/>
    <undo index="92" exp="area" ref3D="1" dr="$QTS$1:$QTS$1048576" dn="Z_2CECA098_183A_404B_AD72_5EEAC4BDA970_.wvu.Cols" sId="5"/>
    <undo index="90" exp="area" ref3D="1" dr="$QJW$1:$QJW$1048576" dn="Z_2CECA098_183A_404B_AD72_5EEAC4BDA970_.wvu.Cols" sId="5"/>
    <undo index="88" exp="area" ref3D="1" dr="$QAA$1:$QAA$1048576" dn="Z_2CECA098_183A_404B_AD72_5EEAC4BDA970_.wvu.Cols" sId="5"/>
    <undo index="86" exp="area" ref3D="1" dr="$PQE$1:$PQE$1048576" dn="Z_2CECA098_183A_404B_AD72_5EEAC4BDA970_.wvu.Cols" sId="5"/>
    <undo index="84" exp="area" ref3D="1" dr="$PGI$1:$PGI$1048576" dn="Z_2CECA098_183A_404B_AD72_5EEAC4BDA970_.wvu.Cols" sId="5"/>
    <undo index="82" exp="area" ref3D="1" dr="$OWM$1:$OWM$1048576" dn="Z_2CECA098_183A_404B_AD72_5EEAC4BDA970_.wvu.Cols" sId="5"/>
    <undo index="80" exp="area" ref3D="1" dr="$OMQ$1:$OMQ$1048576" dn="Z_2CECA098_183A_404B_AD72_5EEAC4BDA970_.wvu.Cols" sId="5"/>
    <undo index="78" exp="area" ref3D="1" dr="$OCU$1:$OCU$1048576" dn="Z_2CECA098_183A_404B_AD72_5EEAC4BDA970_.wvu.Cols" sId="5"/>
    <undo index="76" exp="area" ref3D="1" dr="$NSY$1:$NSY$1048576" dn="Z_2CECA098_183A_404B_AD72_5EEAC4BDA970_.wvu.Cols" sId="5"/>
    <undo index="74" exp="area" ref3D="1" dr="$NJC$1:$NJC$1048576" dn="Z_2CECA098_183A_404B_AD72_5EEAC4BDA970_.wvu.Cols" sId="5"/>
    <undo index="72" exp="area" ref3D="1" dr="$MZG$1:$MZG$1048576" dn="Z_2CECA098_183A_404B_AD72_5EEAC4BDA970_.wvu.Cols" sId="5"/>
    <undo index="70" exp="area" ref3D="1" dr="$MPK$1:$MPK$1048576" dn="Z_2CECA098_183A_404B_AD72_5EEAC4BDA970_.wvu.Cols" sId="5"/>
    <undo index="68" exp="area" ref3D="1" dr="$MFO$1:$MFO$1048576" dn="Z_2CECA098_183A_404B_AD72_5EEAC4BDA970_.wvu.Cols" sId="5"/>
    <undo index="66" exp="area" ref3D="1" dr="$LVS$1:$LVS$1048576" dn="Z_2CECA098_183A_404B_AD72_5EEAC4BDA970_.wvu.Cols" sId="5"/>
    <undo index="64" exp="area" ref3D="1" dr="$LLW$1:$LLW$1048576" dn="Z_2CECA098_183A_404B_AD72_5EEAC4BDA970_.wvu.Cols" sId="5"/>
    <undo index="62" exp="area" ref3D="1" dr="$LCA$1:$LCA$1048576" dn="Z_2CECA098_183A_404B_AD72_5EEAC4BDA970_.wvu.Cols" sId="5"/>
    <undo index="60" exp="area" ref3D="1" dr="$KSE$1:$KSE$1048576" dn="Z_2CECA098_183A_404B_AD72_5EEAC4BDA970_.wvu.Cols" sId="5"/>
    <undo index="58" exp="area" ref3D="1" dr="$KII$1:$KII$1048576" dn="Z_2CECA098_183A_404B_AD72_5EEAC4BDA970_.wvu.Cols" sId="5"/>
    <undo index="56" exp="area" ref3D="1" dr="$JYM$1:$JYM$1048576" dn="Z_2CECA098_183A_404B_AD72_5EEAC4BDA970_.wvu.Cols" sId="5"/>
    <undo index="54" exp="area" ref3D="1" dr="$JOQ$1:$JOQ$1048576" dn="Z_2CECA098_183A_404B_AD72_5EEAC4BDA970_.wvu.Cols" sId="5"/>
    <undo index="52" exp="area" ref3D="1" dr="$JEU$1:$JEU$1048576" dn="Z_2CECA098_183A_404B_AD72_5EEAC4BDA970_.wvu.Cols" sId="5"/>
    <undo index="50" exp="area" ref3D="1" dr="$IUY$1:$IUY$1048576" dn="Z_2CECA098_183A_404B_AD72_5EEAC4BDA970_.wvu.Cols" sId="5"/>
    <undo index="48" exp="area" ref3D="1" dr="$ILC$1:$ILC$1048576" dn="Z_2CECA098_183A_404B_AD72_5EEAC4BDA970_.wvu.Cols" sId="5"/>
    <undo index="46" exp="area" ref3D="1" dr="$IBG$1:$IBG$1048576" dn="Z_2CECA098_183A_404B_AD72_5EEAC4BDA970_.wvu.Cols" sId="5"/>
    <undo index="44" exp="area" ref3D="1" dr="$HRK$1:$HRK$1048576" dn="Z_2CECA098_183A_404B_AD72_5EEAC4BDA970_.wvu.Cols" sId="5"/>
    <undo index="42" exp="area" ref3D="1" dr="$HHO$1:$HHO$1048576" dn="Z_2CECA098_183A_404B_AD72_5EEAC4BDA970_.wvu.Cols" sId="5"/>
    <undo index="40" exp="area" ref3D="1" dr="$GXS$1:$GXS$1048576" dn="Z_2CECA098_183A_404B_AD72_5EEAC4BDA970_.wvu.Cols" sId="5"/>
    <undo index="38" exp="area" ref3D="1" dr="$GNW$1:$GNW$1048576" dn="Z_2CECA098_183A_404B_AD72_5EEAC4BDA970_.wvu.Cols" sId="5"/>
    <undo index="36" exp="area" ref3D="1" dr="$GEA$1:$GEA$1048576" dn="Z_2CECA098_183A_404B_AD72_5EEAC4BDA970_.wvu.Cols" sId="5"/>
    <undo index="34" exp="area" ref3D="1" dr="$FUE$1:$FUE$1048576" dn="Z_2CECA098_183A_404B_AD72_5EEAC4BDA970_.wvu.Cols" sId="5"/>
    <undo index="32" exp="area" ref3D="1" dr="$FKI$1:$FKI$1048576" dn="Z_2CECA098_183A_404B_AD72_5EEAC4BDA970_.wvu.Cols" sId="5"/>
    <undo index="30" exp="area" ref3D="1" dr="$FAM$1:$FAM$1048576" dn="Z_2CECA098_183A_404B_AD72_5EEAC4BDA970_.wvu.Cols" sId="5"/>
    <undo index="28" exp="area" ref3D="1" dr="$EQQ$1:$EQQ$1048576" dn="Z_2CECA098_183A_404B_AD72_5EEAC4BDA970_.wvu.Cols" sId="5"/>
    <undo index="26" exp="area" ref3D="1" dr="$EGU$1:$EGU$1048576" dn="Z_2CECA098_183A_404B_AD72_5EEAC4BDA970_.wvu.Cols" sId="5"/>
    <undo index="24" exp="area" ref3D="1" dr="$DWY$1:$DWY$1048576" dn="Z_2CECA098_183A_404B_AD72_5EEAC4BDA970_.wvu.Cols" sId="5"/>
    <undo index="22" exp="area" ref3D="1" dr="$DNC$1:$DNC$1048576" dn="Z_2CECA098_183A_404B_AD72_5EEAC4BDA970_.wvu.Cols" sId="5"/>
    <undo index="20" exp="area" ref3D="1" dr="$DDG$1:$DDG$1048576" dn="Z_2CECA098_183A_404B_AD72_5EEAC4BDA970_.wvu.Cols" sId="5"/>
    <undo index="18" exp="area" ref3D="1" dr="$CTK$1:$CTK$1048576" dn="Z_2CECA098_183A_404B_AD72_5EEAC4BDA970_.wvu.Cols" sId="5"/>
    <undo index="16" exp="area" ref3D="1" dr="$CJO$1:$CJO$1048576" dn="Z_2CECA098_183A_404B_AD72_5EEAC4BDA970_.wvu.Cols" sId="5"/>
    <undo index="14" exp="area" ref3D="1" dr="$BZS$1:$BZS$1048576" dn="Z_2CECA098_183A_404B_AD72_5EEAC4BDA970_.wvu.Cols" sId="5"/>
    <undo index="12" exp="area" ref3D="1" dr="$BPW$1:$BPW$1048576" dn="Z_2CECA098_183A_404B_AD72_5EEAC4BDA970_.wvu.Cols" sId="5"/>
    <undo index="10" exp="area" ref3D="1" dr="$BGA$1:$BGA$1048576" dn="Z_2CECA098_183A_404B_AD72_5EEAC4BDA970_.wvu.Cols" sId="5"/>
    <undo index="8" exp="area" ref3D="1" dr="$AWE$1:$AWE$1048576" dn="Z_2CECA098_183A_404B_AD72_5EEAC4BDA970_.wvu.Cols" sId="5"/>
    <undo index="6" exp="area" ref3D="1" dr="$AMI$1:$AMI$1048576" dn="Z_2CECA098_183A_404B_AD72_5EEAC4BDA970_.wvu.Cols" sId="5"/>
    <undo index="4" exp="area" ref3D="1" dr="$ACM$1:$ACM$1048576" dn="Z_2CECA098_183A_404B_AD72_5EEAC4BDA970_.wvu.Cols" sId="5"/>
    <undo index="2" exp="area" ref3D="1" dr="$SQ$1:$SQ$1048576" dn="Z_2CECA098_183A_404B_AD72_5EEAC4BDA970_.wvu.Cols" sId="5"/>
    <undo index="1" exp="area" ref3D="1" dr="$IU$1:$IU$1048576" dn="Z_2CECA098_183A_404B_AD72_5EEAC4BDA970_.wvu.Cols" sId="5"/>
  </rrc>
  <rrc rId="4722" sId="5" ref="A180:XFD180" action="insertRow">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2CECA098_183A_404B_AD72_5EEAC4BDA970_.wvu.Cols" sId="5"/>
    <undo index="122" exp="area" ref3D="1" dr="$WLK$1:$WLK$1048576" dn="Z_2CECA098_183A_404B_AD72_5EEAC4BDA970_.wvu.Cols" sId="5"/>
    <undo index="120" exp="area" ref3D="1" dr="$WBO$1:$WBO$1048576" dn="Z_2CECA098_183A_404B_AD72_5EEAC4BDA970_.wvu.Cols" sId="5"/>
    <undo index="118" exp="area" ref3D="1" dr="$VRS$1:$VRS$1048576" dn="Z_2CECA098_183A_404B_AD72_5EEAC4BDA970_.wvu.Cols" sId="5"/>
    <undo index="116" exp="area" ref3D="1" dr="$VHW$1:$VHW$1048576" dn="Z_2CECA098_183A_404B_AD72_5EEAC4BDA970_.wvu.Cols" sId="5"/>
    <undo index="114" exp="area" ref3D="1" dr="$UYA$1:$UYA$1048576" dn="Z_2CECA098_183A_404B_AD72_5EEAC4BDA970_.wvu.Cols" sId="5"/>
    <undo index="112" exp="area" ref3D="1" dr="$UOE$1:$UOE$1048576" dn="Z_2CECA098_183A_404B_AD72_5EEAC4BDA970_.wvu.Cols" sId="5"/>
    <undo index="110" exp="area" ref3D="1" dr="$UEI$1:$UEI$1048576" dn="Z_2CECA098_183A_404B_AD72_5EEAC4BDA970_.wvu.Cols" sId="5"/>
    <undo index="108" exp="area" ref3D="1" dr="$TUM$1:$TUM$1048576" dn="Z_2CECA098_183A_404B_AD72_5EEAC4BDA970_.wvu.Cols" sId="5"/>
    <undo index="106" exp="area" ref3D="1" dr="$TKQ$1:$TKQ$1048576" dn="Z_2CECA098_183A_404B_AD72_5EEAC4BDA970_.wvu.Cols" sId="5"/>
    <undo index="104" exp="area" ref3D="1" dr="$TAU$1:$TAU$1048576" dn="Z_2CECA098_183A_404B_AD72_5EEAC4BDA970_.wvu.Cols" sId="5"/>
    <undo index="102" exp="area" ref3D="1" dr="$SQY$1:$SQY$1048576" dn="Z_2CECA098_183A_404B_AD72_5EEAC4BDA970_.wvu.Cols" sId="5"/>
    <undo index="100" exp="area" ref3D="1" dr="$SHC$1:$SHC$1048576" dn="Z_2CECA098_183A_404B_AD72_5EEAC4BDA970_.wvu.Cols" sId="5"/>
    <undo index="98" exp="area" ref3D="1" dr="$RXG$1:$RXG$1048576" dn="Z_2CECA098_183A_404B_AD72_5EEAC4BDA970_.wvu.Cols" sId="5"/>
    <undo index="96" exp="area" ref3D="1" dr="$RNK$1:$RNK$1048576" dn="Z_2CECA098_183A_404B_AD72_5EEAC4BDA970_.wvu.Cols" sId="5"/>
    <undo index="94" exp="area" ref3D="1" dr="$RDO$1:$RDO$1048576" dn="Z_2CECA098_183A_404B_AD72_5EEAC4BDA970_.wvu.Cols" sId="5"/>
    <undo index="92" exp="area" ref3D="1" dr="$QTS$1:$QTS$1048576" dn="Z_2CECA098_183A_404B_AD72_5EEAC4BDA970_.wvu.Cols" sId="5"/>
    <undo index="90" exp="area" ref3D="1" dr="$QJW$1:$QJW$1048576" dn="Z_2CECA098_183A_404B_AD72_5EEAC4BDA970_.wvu.Cols" sId="5"/>
    <undo index="88" exp="area" ref3D="1" dr="$QAA$1:$QAA$1048576" dn="Z_2CECA098_183A_404B_AD72_5EEAC4BDA970_.wvu.Cols" sId="5"/>
    <undo index="86" exp="area" ref3D="1" dr="$PQE$1:$PQE$1048576" dn="Z_2CECA098_183A_404B_AD72_5EEAC4BDA970_.wvu.Cols" sId="5"/>
    <undo index="84" exp="area" ref3D="1" dr="$PGI$1:$PGI$1048576" dn="Z_2CECA098_183A_404B_AD72_5EEAC4BDA970_.wvu.Cols" sId="5"/>
    <undo index="82" exp="area" ref3D="1" dr="$OWM$1:$OWM$1048576" dn="Z_2CECA098_183A_404B_AD72_5EEAC4BDA970_.wvu.Cols" sId="5"/>
    <undo index="80" exp="area" ref3D="1" dr="$OMQ$1:$OMQ$1048576" dn="Z_2CECA098_183A_404B_AD72_5EEAC4BDA970_.wvu.Cols" sId="5"/>
    <undo index="78" exp="area" ref3D="1" dr="$OCU$1:$OCU$1048576" dn="Z_2CECA098_183A_404B_AD72_5EEAC4BDA970_.wvu.Cols" sId="5"/>
    <undo index="76" exp="area" ref3D="1" dr="$NSY$1:$NSY$1048576" dn="Z_2CECA098_183A_404B_AD72_5EEAC4BDA970_.wvu.Cols" sId="5"/>
    <undo index="74" exp="area" ref3D="1" dr="$NJC$1:$NJC$1048576" dn="Z_2CECA098_183A_404B_AD72_5EEAC4BDA970_.wvu.Cols" sId="5"/>
    <undo index="72" exp="area" ref3D="1" dr="$MZG$1:$MZG$1048576" dn="Z_2CECA098_183A_404B_AD72_5EEAC4BDA970_.wvu.Cols" sId="5"/>
    <undo index="70" exp="area" ref3D="1" dr="$MPK$1:$MPK$1048576" dn="Z_2CECA098_183A_404B_AD72_5EEAC4BDA970_.wvu.Cols" sId="5"/>
    <undo index="68" exp="area" ref3D="1" dr="$MFO$1:$MFO$1048576" dn="Z_2CECA098_183A_404B_AD72_5EEAC4BDA970_.wvu.Cols" sId="5"/>
    <undo index="66" exp="area" ref3D="1" dr="$LVS$1:$LVS$1048576" dn="Z_2CECA098_183A_404B_AD72_5EEAC4BDA970_.wvu.Cols" sId="5"/>
    <undo index="64" exp="area" ref3D="1" dr="$LLW$1:$LLW$1048576" dn="Z_2CECA098_183A_404B_AD72_5EEAC4BDA970_.wvu.Cols" sId="5"/>
    <undo index="62" exp="area" ref3D="1" dr="$LCA$1:$LCA$1048576" dn="Z_2CECA098_183A_404B_AD72_5EEAC4BDA970_.wvu.Cols" sId="5"/>
    <undo index="60" exp="area" ref3D="1" dr="$KSE$1:$KSE$1048576" dn="Z_2CECA098_183A_404B_AD72_5EEAC4BDA970_.wvu.Cols" sId="5"/>
    <undo index="58" exp="area" ref3D="1" dr="$KII$1:$KII$1048576" dn="Z_2CECA098_183A_404B_AD72_5EEAC4BDA970_.wvu.Cols" sId="5"/>
    <undo index="56" exp="area" ref3D="1" dr="$JYM$1:$JYM$1048576" dn="Z_2CECA098_183A_404B_AD72_5EEAC4BDA970_.wvu.Cols" sId="5"/>
    <undo index="54" exp="area" ref3D="1" dr="$JOQ$1:$JOQ$1048576" dn="Z_2CECA098_183A_404B_AD72_5EEAC4BDA970_.wvu.Cols" sId="5"/>
    <undo index="52" exp="area" ref3D="1" dr="$JEU$1:$JEU$1048576" dn="Z_2CECA098_183A_404B_AD72_5EEAC4BDA970_.wvu.Cols" sId="5"/>
    <undo index="50" exp="area" ref3D="1" dr="$IUY$1:$IUY$1048576" dn="Z_2CECA098_183A_404B_AD72_5EEAC4BDA970_.wvu.Cols" sId="5"/>
    <undo index="48" exp="area" ref3D="1" dr="$ILC$1:$ILC$1048576" dn="Z_2CECA098_183A_404B_AD72_5EEAC4BDA970_.wvu.Cols" sId="5"/>
    <undo index="46" exp="area" ref3D="1" dr="$IBG$1:$IBG$1048576" dn="Z_2CECA098_183A_404B_AD72_5EEAC4BDA970_.wvu.Cols" sId="5"/>
    <undo index="44" exp="area" ref3D="1" dr="$HRK$1:$HRK$1048576" dn="Z_2CECA098_183A_404B_AD72_5EEAC4BDA970_.wvu.Cols" sId="5"/>
    <undo index="42" exp="area" ref3D="1" dr="$HHO$1:$HHO$1048576" dn="Z_2CECA098_183A_404B_AD72_5EEAC4BDA970_.wvu.Cols" sId="5"/>
    <undo index="40" exp="area" ref3D="1" dr="$GXS$1:$GXS$1048576" dn="Z_2CECA098_183A_404B_AD72_5EEAC4BDA970_.wvu.Cols" sId="5"/>
    <undo index="38" exp="area" ref3D="1" dr="$GNW$1:$GNW$1048576" dn="Z_2CECA098_183A_404B_AD72_5EEAC4BDA970_.wvu.Cols" sId="5"/>
    <undo index="36" exp="area" ref3D="1" dr="$GEA$1:$GEA$1048576" dn="Z_2CECA098_183A_404B_AD72_5EEAC4BDA970_.wvu.Cols" sId="5"/>
    <undo index="34" exp="area" ref3D="1" dr="$FUE$1:$FUE$1048576" dn="Z_2CECA098_183A_404B_AD72_5EEAC4BDA970_.wvu.Cols" sId="5"/>
    <undo index="32" exp="area" ref3D="1" dr="$FKI$1:$FKI$1048576" dn="Z_2CECA098_183A_404B_AD72_5EEAC4BDA970_.wvu.Cols" sId="5"/>
    <undo index="30" exp="area" ref3D="1" dr="$FAM$1:$FAM$1048576" dn="Z_2CECA098_183A_404B_AD72_5EEAC4BDA970_.wvu.Cols" sId="5"/>
    <undo index="28" exp="area" ref3D="1" dr="$EQQ$1:$EQQ$1048576" dn="Z_2CECA098_183A_404B_AD72_5EEAC4BDA970_.wvu.Cols" sId="5"/>
    <undo index="26" exp="area" ref3D="1" dr="$EGU$1:$EGU$1048576" dn="Z_2CECA098_183A_404B_AD72_5EEAC4BDA970_.wvu.Cols" sId="5"/>
    <undo index="24" exp="area" ref3D="1" dr="$DWY$1:$DWY$1048576" dn="Z_2CECA098_183A_404B_AD72_5EEAC4BDA970_.wvu.Cols" sId="5"/>
    <undo index="22" exp="area" ref3D="1" dr="$DNC$1:$DNC$1048576" dn="Z_2CECA098_183A_404B_AD72_5EEAC4BDA970_.wvu.Cols" sId="5"/>
    <undo index="20" exp="area" ref3D="1" dr="$DDG$1:$DDG$1048576" dn="Z_2CECA098_183A_404B_AD72_5EEAC4BDA970_.wvu.Cols" sId="5"/>
    <undo index="18" exp="area" ref3D="1" dr="$CTK$1:$CTK$1048576" dn="Z_2CECA098_183A_404B_AD72_5EEAC4BDA970_.wvu.Cols" sId="5"/>
    <undo index="16" exp="area" ref3D="1" dr="$CJO$1:$CJO$1048576" dn="Z_2CECA098_183A_404B_AD72_5EEAC4BDA970_.wvu.Cols" sId="5"/>
    <undo index="14" exp="area" ref3D="1" dr="$BZS$1:$BZS$1048576" dn="Z_2CECA098_183A_404B_AD72_5EEAC4BDA970_.wvu.Cols" sId="5"/>
    <undo index="12" exp="area" ref3D="1" dr="$BPW$1:$BPW$1048576" dn="Z_2CECA098_183A_404B_AD72_5EEAC4BDA970_.wvu.Cols" sId="5"/>
    <undo index="10" exp="area" ref3D="1" dr="$BGA$1:$BGA$1048576" dn="Z_2CECA098_183A_404B_AD72_5EEAC4BDA970_.wvu.Cols" sId="5"/>
    <undo index="8" exp="area" ref3D="1" dr="$AWE$1:$AWE$1048576" dn="Z_2CECA098_183A_404B_AD72_5EEAC4BDA970_.wvu.Cols" sId="5"/>
    <undo index="6" exp="area" ref3D="1" dr="$AMI$1:$AMI$1048576" dn="Z_2CECA098_183A_404B_AD72_5EEAC4BDA970_.wvu.Cols" sId="5"/>
    <undo index="4" exp="area" ref3D="1" dr="$ACM$1:$ACM$1048576" dn="Z_2CECA098_183A_404B_AD72_5EEAC4BDA970_.wvu.Cols" sId="5"/>
    <undo index="2" exp="area" ref3D="1" dr="$SQ$1:$SQ$1048576" dn="Z_2CECA098_183A_404B_AD72_5EEAC4BDA970_.wvu.Cols" sId="5"/>
    <undo index="1" exp="area" ref3D="1" dr="$IU$1:$IU$1048576" dn="Z_2CECA098_183A_404B_AD72_5EEAC4BDA970_.wvu.Cols" sId="5"/>
  </rrc>
  <rcc rId="4723" sId="5">
    <nc r="K181" t="inlineStr">
      <is>
        <t>21/11/2012  30/09/2012</t>
      </is>
    </nc>
  </rcc>
  <rcc rId="4724" sId="5">
    <nc r="K180" t="inlineStr">
      <is>
        <t>15/05/2011  30/09/2011</t>
      </is>
    </nc>
  </rcc>
  <rcc rId="4725" sId="5">
    <nc r="J180" t="inlineStr">
      <is>
        <t>COLEGIO MUSICAL BRITANICO</t>
      </is>
    </nc>
  </rcc>
  <rcc rId="4726" sId="5">
    <nc r="J181" t="inlineStr">
      <is>
        <t>COLEGIO MUSICAL BRITANICO</t>
      </is>
    </nc>
  </rcc>
  <rcc rId="4727" sId="5">
    <nc r="L179" t="inlineStr">
      <is>
        <t>DOCENTE</t>
      </is>
    </nc>
  </rcc>
  <rcc rId="4728" sId="5">
    <nc r="L180" t="inlineStr">
      <is>
        <t>DOCENTE</t>
      </is>
    </nc>
  </rcc>
  <rcc rId="4729" sId="5">
    <nc r="L181" t="inlineStr">
      <is>
        <t>DOCENTE</t>
      </is>
    </nc>
  </rcc>
  <rcc rId="4730" sId="5">
    <nc r="B180" t="inlineStr">
      <is>
        <t>PROFESIONAL DE APOYO PEDAGÓGICO  POR CADA MIL CUPOS OFERTADOS O FRACIÓN INFERIOR</t>
      </is>
    </nc>
  </rcc>
  <rcc rId="4731" sId="5">
    <nc r="D180" t="inlineStr">
      <is>
        <t>GLADYA FABIOLA CHICAIZA TREJO</t>
      </is>
    </nc>
  </rcc>
  <rcc rId="4732" sId="5">
    <nc r="E180">
      <v>30721061</v>
    </nc>
  </rcc>
  <rcc rId="4733" sId="5">
    <nc r="F180" t="inlineStr">
      <is>
        <t>LICENCIADA EN EDUCACION PRE ESCOLAR</t>
      </is>
    </nc>
  </rcc>
  <rcc rId="4734" sId="5">
    <nc r="G180" t="inlineStr">
      <is>
        <t>CESMAG</t>
      </is>
    </nc>
  </rcc>
  <rcc rId="4735" sId="5" numFmtId="19">
    <nc r="H180">
      <v>38254</v>
    </nc>
  </rcc>
  <rcc rId="4736" sId="5">
    <nc r="B181" t="inlineStr">
      <is>
        <t>PROFESIONAL DE APOYO PEDAGÓGICO  POR CADA MIL CUPOS OFERTADOS O FRACIÓN INFERIOR</t>
      </is>
    </nc>
  </rcc>
  <rcc rId="4737" sId="5">
    <nc r="D181" t="inlineStr">
      <is>
        <t>GLADYA FABIOLA CHICAIZA TREJO</t>
      </is>
    </nc>
  </rcc>
  <rcc rId="4738" sId="5">
    <nc r="E181">
      <v>30721061</v>
    </nc>
  </rcc>
  <rcc rId="4739" sId="5">
    <nc r="F181" t="inlineStr">
      <is>
        <t>LICENCIADA EN EDUCACION PRE ESCOLAR</t>
      </is>
    </nc>
  </rcc>
  <rcc rId="4740" sId="5">
    <nc r="G181" t="inlineStr">
      <is>
        <t>CESMAG</t>
      </is>
    </nc>
  </rcc>
  <rcc rId="4741" sId="5" numFmtId="19">
    <nc r="H181">
      <v>38254</v>
    </nc>
  </rcc>
  <rcc rId="4742" sId="2">
    <nc r="G150" t="inlineStr">
      <is>
        <t>UNIVERSIDAD DE NARIÑO</t>
      </is>
    </nc>
  </rcc>
  <rcc rId="4743" sId="2" odxf="1" dxf="1" numFmtId="19">
    <nc r="H150">
      <v>36063</v>
    </nc>
    <odxf>
      <numFmt numFmtId="0" formatCode="General"/>
    </odxf>
    <ndxf>
      <numFmt numFmtId="19" formatCode="dd/mm/yyyy"/>
    </ndxf>
  </rcc>
  <rcc rId="4744" sId="2">
    <oc r="J150" t="inlineStr">
      <is>
        <t>EMPRESA</t>
      </is>
    </oc>
    <nc r="J150" t="inlineStr">
      <is>
        <t>COLEGIO MUSICAL BRITANICO</t>
      </is>
    </nc>
  </rcc>
  <rcc rId="4745" sId="2">
    <oc r="K150" t="inlineStr">
      <is>
        <t>FECHA DE INICIO Y TERMINACIÓN</t>
      </is>
    </oc>
    <nc r="K150" t="inlineStr">
      <is>
        <t>01/2006     A LA FECHA</t>
      </is>
    </nc>
  </rcc>
  <rcc rId="4746" sId="2">
    <oc r="L150" t="inlineStr">
      <is>
        <t xml:space="preserve">FUNCIONES </t>
      </is>
    </oc>
    <nc r="L150" t="inlineStr">
      <is>
        <t>COORDINADOR</t>
      </is>
    </nc>
  </rcc>
  <rcc rId="4747" sId="2">
    <nc r="M150" t="inlineStr">
      <is>
        <t>SI</t>
      </is>
    </nc>
  </rcc>
  <rcc rId="4748" sId="2">
    <nc r="N150" t="inlineStr">
      <is>
        <t>SI</t>
      </is>
    </nc>
  </rcc>
  <rcc rId="4749" sId="2">
    <nc r="O150" t="inlineStr">
      <is>
        <t>SI</t>
      </is>
    </nc>
  </rcc>
  <rcc rId="4750" sId="4">
    <nc r="B181" t="inlineStr">
      <is>
        <t>COORDINADORCOORDINADOR GENERAL DEL PROYECTO POR CADA MIL CUPOS OFERTADOS O FRACIÓN INFERIOR</t>
      </is>
    </nc>
  </rcc>
  <rfmt sheetId="4" sqref="C181" start="0" length="0">
    <dxf>
      <border outline="0">
        <left style="thin">
          <color indexed="64"/>
        </left>
        <right style="thin">
          <color indexed="64"/>
        </right>
        <top style="thin">
          <color indexed="64"/>
        </top>
        <bottom style="thin">
          <color indexed="64"/>
        </bottom>
      </border>
    </dxf>
  </rfmt>
  <rcc rId="4751" sId="4" odxf="1" dxf="1">
    <nc r="D181" t="inlineStr">
      <is>
        <t>MILTON MAURICIO PORTILLA BENAVIDES</t>
      </is>
    </nc>
    <odxf>
      <border outline="0">
        <left/>
        <right/>
        <top/>
        <bottom/>
      </border>
    </odxf>
    <ndxf>
      <border outline="0">
        <left style="thin">
          <color indexed="64"/>
        </left>
        <right style="thin">
          <color indexed="64"/>
        </right>
        <top style="thin">
          <color indexed="64"/>
        </top>
        <bottom style="thin">
          <color indexed="64"/>
        </bottom>
      </border>
    </ndxf>
  </rcc>
  <rcc rId="4752" sId="4" odxf="1" dxf="1">
    <nc r="E181">
      <v>12999969</v>
    </nc>
    <odxf>
      <border outline="0">
        <left/>
        <right/>
        <top/>
        <bottom/>
      </border>
    </odxf>
    <ndxf>
      <border outline="0">
        <left style="thin">
          <color indexed="64"/>
        </left>
        <right style="thin">
          <color indexed="64"/>
        </right>
        <top style="thin">
          <color indexed="64"/>
        </top>
        <bottom style="thin">
          <color indexed="64"/>
        </bottom>
      </border>
    </ndxf>
  </rcc>
  <rcc rId="4753" sId="4" odxf="1" dxf="1">
    <nc r="F181" t="inlineStr">
      <is>
        <t>LICENCIADO EN FILOSOFIA Y  LETRAS</t>
      </is>
    </nc>
    <odxf>
      <border outline="0">
        <left/>
        <right/>
        <top/>
        <bottom/>
      </border>
    </odxf>
    <ndxf>
      <border outline="0">
        <left style="thin">
          <color indexed="64"/>
        </left>
        <right style="thin">
          <color indexed="64"/>
        </right>
        <top style="thin">
          <color indexed="64"/>
        </top>
        <bottom style="thin">
          <color indexed="64"/>
        </bottom>
      </border>
    </ndxf>
  </rcc>
  <rcc rId="4754" sId="4" odxf="1" dxf="1">
    <nc r="G181" t="inlineStr">
      <is>
        <t>UNIVERSIDAD DE NARIÑO</t>
      </is>
    </nc>
    <odxf>
      <border outline="0">
        <left/>
        <right/>
        <top/>
        <bottom/>
      </border>
    </odxf>
    <ndxf>
      <border outline="0">
        <left style="thin">
          <color indexed="64"/>
        </left>
        <right style="thin">
          <color indexed="64"/>
        </right>
        <top style="thin">
          <color indexed="64"/>
        </top>
        <bottom style="thin">
          <color indexed="64"/>
        </bottom>
      </border>
    </ndxf>
  </rcc>
  <rcc rId="4755" sId="4" odxf="1" dxf="1" numFmtId="19">
    <nc r="H181">
      <v>36063</v>
    </nc>
    <odxf>
      <border outline="0">
        <left/>
        <right/>
        <top/>
        <bottom/>
      </border>
    </odxf>
    <ndxf>
      <border outline="0">
        <left style="thin">
          <color indexed="64"/>
        </left>
        <right style="thin">
          <color indexed="64"/>
        </right>
        <top style="thin">
          <color indexed="64"/>
        </top>
        <bottom style="thin">
          <color indexed="64"/>
        </bottom>
      </border>
    </ndxf>
  </rcc>
  <rfmt sheetId="4" sqref="I181" start="0" length="0">
    <dxf>
      <border outline="0">
        <left style="thin">
          <color indexed="64"/>
        </left>
        <right style="thin">
          <color indexed="64"/>
        </right>
        <top style="thin">
          <color indexed="64"/>
        </top>
        <bottom style="thin">
          <color indexed="64"/>
        </bottom>
      </border>
    </dxf>
  </rfmt>
  <rcc rId="4756" sId="4" odxf="1" dxf="1">
    <nc r="J181" t="inlineStr">
      <is>
        <t>COLEGIO MUSICAL BRITANICO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757" sId="4" odxf="1" dxf="1">
    <nc r="K181" t="inlineStr">
      <is>
        <t>01/2006     A LA FECHA</t>
      </is>
    </nc>
    <odxf>
      <alignment wrapText="0" readingOrder="0"/>
      <border outline="0">
        <left/>
        <right/>
        <top/>
        <bottom/>
      </border>
    </odxf>
    <ndxf>
      <alignment wrapText="1" readingOrder="0"/>
      <border outline="0">
        <left style="thin">
          <color indexed="64"/>
        </left>
        <right style="thin">
          <color indexed="64"/>
        </right>
        <top style="thin">
          <color indexed="64"/>
        </top>
        <bottom style="thin">
          <color indexed="64"/>
        </bottom>
      </border>
    </ndxf>
  </rcc>
  <rcc rId="4758" sId="4" odxf="1" dxf="1">
    <nc r="L181" t="inlineStr">
      <is>
        <t>COORDINADOR</t>
      </is>
    </nc>
    <odxf>
      <border outline="0">
        <left/>
        <right/>
        <top/>
        <bottom/>
      </border>
    </odxf>
    <ndxf>
      <border outline="0">
        <left style="thin">
          <color indexed="64"/>
        </left>
        <right style="thin">
          <color indexed="64"/>
        </right>
        <top style="thin">
          <color indexed="64"/>
        </top>
        <bottom style="thin">
          <color indexed="64"/>
        </bottom>
      </border>
    </ndxf>
  </rcc>
  <rcc rId="4759" sId="4" odxf="1" dxf="1">
    <nc r="M181" t="inlineStr">
      <is>
        <t>SI</t>
      </is>
    </nc>
    <odxf>
      <border outline="0">
        <left/>
        <right/>
        <top/>
        <bottom/>
      </border>
    </odxf>
    <ndxf>
      <border outline="0">
        <left style="thin">
          <color indexed="64"/>
        </left>
        <right style="thin">
          <color indexed="64"/>
        </right>
        <top style="thin">
          <color indexed="64"/>
        </top>
        <bottom style="thin">
          <color indexed="64"/>
        </bottom>
      </border>
    </ndxf>
  </rcc>
  <rcc rId="4760" sId="4" odxf="1" dxf="1">
    <nc r="N181" t="inlineStr">
      <is>
        <t>SI</t>
      </is>
    </nc>
    <odxf>
      <border outline="0">
        <left/>
        <right/>
        <top/>
        <bottom/>
      </border>
    </odxf>
    <ndxf>
      <border outline="0">
        <left style="thin">
          <color indexed="64"/>
        </left>
        <right style="thin">
          <color indexed="64"/>
        </right>
        <top style="thin">
          <color indexed="64"/>
        </top>
        <bottom style="thin">
          <color indexed="64"/>
        </bottom>
      </border>
    </ndxf>
  </rcc>
  <rcc rId="4761" sId="4" odxf="1" dxf="1">
    <nc r="O181" t="inlineStr">
      <is>
        <t>SI</t>
      </is>
    </nc>
    <odxf>
      <border outline="0">
        <left/>
        <right/>
        <top/>
        <bottom/>
      </border>
    </odxf>
    <ndxf>
      <border outline="0">
        <left style="thin">
          <color indexed="64"/>
        </left>
        <right style="thin">
          <color indexed="64"/>
        </right>
        <top style="thin">
          <color indexed="64"/>
        </top>
        <bottom style="thin">
          <color indexed="64"/>
        </bottom>
      </border>
    </ndxf>
  </rcc>
  <rcc rId="4762" sId="3" odxf="1" dxf="1">
    <nc r="D161" t="inlineStr">
      <is>
        <t>MIRIAM DEL CARMEN ROSERO TIMANA</t>
      </is>
    </nc>
    <odxf/>
    <ndxf/>
  </rcc>
  <rcc rId="4763" sId="3" odxf="1" dxf="1">
    <nc r="E161">
      <v>59817452</v>
    </nc>
    <odxf/>
    <ndxf/>
  </rcc>
  <rfmt sheetId="3" sqref="F161" start="0" length="0">
    <dxf/>
  </rfmt>
  <rcc rId="4764" sId="3">
    <nc r="F161" t="inlineStr">
      <is>
        <t>LICENCIADA EN EDUCACION PREESCOLAR</t>
      </is>
    </nc>
  </rcc>
  <rcc rId="4765" sId="3">
    <nc r="G161" t="inlineStr">
      <is>
        <t>UNIVERSIDAD PEDAGOGICA NACIONAL</t>
      </is>
    </nc>
  </rcc>
  <rcc rId="4766" sId="3" odxf="1" dxf="1" numFmtId="19">
    <nc r="H161">
      <v>36287</v>
    </nc>
    <odxf>
      <numFmt numFmtId="0" formatCode="General"/>
    </odxf>
    <ndxf>
      <numFmt numFmtId="19" formatCode="dd/mm/yyyy"/>
    </ndxf>
  </rcc>
  <rcc rId="4767" sId="3">
    <oc r="I160" t="inlineStr">
      <is>
        <t>NO</t>
      </is>
    </oc>
    <nc r="I160"/>
  </rcc>
  <rcc rId="4768" sId="3">
    <nc r="J161" t="inlineStr">
      <is>
        <t>COLEGIO MUSICAL BRITANICO</t>
      </is>
    </nc>
  </rcc>
  <rrc rId="4769" sId="3" ref="A162:XFD162" action="insertRow">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2CECA098_183A_404B_AD72_5EEAC4BDA970_.wvu.Cols" sId="3"/>
    <undo index="122" exp="area" ref3D="1" dr="$WLK$1:$WLK$1048576" dn="Z_2CECA098_183A_404B_AD72_5EEAC4BDA970_.wvu.Cols" sId="3"/>
    <undo index="120" exp="area" ref3D="1" dr="$WBO$1:$WBO$1048576" dn="Z_2CECA098_183A_404B_AD72_5EEAC4BDA970_.wvu.Cols" sId="3"/>
    <undo index="118" exp="area" ref3D="1" dr="$VRS$1:$VRS$1048576" dn="Z_2CECA098_183A_404B_AD72_5EEAC4BDA970_.wvu.Cols" sId="3"/>
    <undo index="116" exp="area" ref3D="1" dr="$VHW$1:$VHW$1048576" dn="Z_2CECA098_183A_404B_AD72_5EEAC4BDA970_.wvu.Cols" sId="3"/>
    <undo index="114" exp="area" ref3D="1" dr="$UYA$1:$UYA$1048576" dn="Z_2CECA098_183A_404B_AD72_5EEAC4BDA970_.wvu.Cols" sId="3"/>
    <undo index="112" exp="area" ref3D="1" dr="$UOE$1:$UOE$1048576" dn="Z_2CECA098_183A_404B_AD72_5EEAC4BDA970_.wvu.Cols" sId="3"/>
    <undo index="110" exp="area" ref3D="1" dr="$UEI$1:$UEI$1048576" dn="Z_2CECA098_183A_404B_AD72_5EEAC4BDA970_.wvu.Cols" sId="3"/>
    <undo index="108" exp="area" ref3D="1" dr="$TUM$1:$TUM$1048576" dn="Z_2CECA098_183A_404B_AD72_5EEAC4BDA970_.wvu.Cols" sId="3"/>
    <undo index="106" exp="area" ref3D="1" dr="$TKQ$1:$TKQ$1048576" dn="Z_2CECA098_183A_404B_AD72_5EEAC4BDA970_.wvu.Cols" sId="3"/>
    <undo index="104" exp="area" ref3D="1" dr="$TAU$1:$TAU$1048576" dn="Z_2CECA098_183A_404B_AD72_5EEAC4BDA970_.wvu.Cols" sId="3"/>
    <undo index="102" exp="area" ref3D="1" dr="$SQY$1:$SQY$1048576" dn="Z_2CECA098_183A_404B_AD72_5EEAC4BDA970_.wvu.Cols" sId="3"/>
    <undo index="100" exp="area" ref3D="1" dr="$SHC$1:$SHC$1048576" dn="Z_2CECA098_183A_404B_AD72_5EEAC4BDA970_.wvu.Cols" sId="3"/>
    <undo index="98" exp="area" ref3D="1" dr="$RXG$1:$RXG$1048576" dn="Z_2CECA098_183A_404B_AD72_5EEAC4BDA970_.wvu.Cols" sId="3"/>
    <undo index="96" exp="area" ref3D="1" dr="$RNK$1:$RNK$1048576" dn="Z_2CECA098_183A_404B_AD72_5EEAC4BDA970_.wvu.Cols" sId="3"/>
    <undo index="94" exp="area" ref3D="1" dr="$RDO$1:$RDO$1048576" dn="Z_2CECA098_183A_404B_AD72_5EEAC4BDA970_.wvu.Cols" sId="3"/>
    <undo index="92" exp="area" ref3D="1" dr="$QTS$1:$QTS$1048576" dn="Z_2CECA098_183A_404B_AD72_5EEAC4BDA970_.wvu.Cols" sId="3"/>
    <undo index="90" exp="area" ref3D="1" dr="$QJW$1:$QJW$1048576" dn="Z_2CECA098_183A_404B_AD72_5EEAC4BDA970_.wvu.Cols" sId="3"/>
    <undo index="88" exp="area" ref3D="1" dr="$QAA$1:$QAA$1048576" dn="Z_2CECA098_183A_404B_AD72_5EEAC4BDA970_.wvu.Cols" sId="3"/>
    <undo index="86" exp="area" ref3D="1" dr="$PQE$1:$PQE$1048576" dn="Z_2CECA098_183A_404B_AD72_5EEAC4BDA970_.wvu.Cols" sId="3"/>
    <undo index="84" exp="area" ref3D="1" dr="$PGI$1:$PGI$1048576" dn="Z_2CECA098_183A_404B_AD72_5EEAC4BDA970_.wvu.Cols" sId="3"/>
    <undo index="82" exp="area" ref3D="1" dr="$OWM$1:$OWM$1048576" dn="Z_2CECA098_183A_404B_AD72_5EEAC4BDA970_.wvu.Cols" sId="3"/>
    <undo index="80" exp="area" ref3D="1" dr="$OMQ$1:$OMQ$1048576" dn="Z_2CECA098_183A_404B_AD72_5EEAC4BDA970_.wvu.Cols" sId="3"/>
    <undo index="78" exp="area" ref3D="1" dr="$OCU$1:$OCU$1048576" dn="Z_2CECA098_183A_404B_AD72_5EEAC4BDA970_.wvu.Cols" sId="3"/>
    <undo index="76" exp="area" ref3D="1" dr="$NSY$1:$NSY$1048576" dn="Z_2CECA098_183A_404B_AD72_5EEAC4BDA970_.wvu.Cols" sId="3"/>
    <undo index="74" exp="area" ref3D="1" dr="$NJC$1:$NJC$1048576" dn="Z_2CECA098_183A_404B_AD72_5EEAC4BDA970_.wvu.Cols" sId="3"/>
    <undo index="72" exp="area" ref3D="1" dr="$MZG$1:$MZG$1048576" dn="Z_2CECA098_183A_404B_AD72_5EEAC4BDA970_.wvu.Cols" sId="3"/>
    <undo index="70" exp="area" ref3D="1" dr="$MPK$1:$MPK$1048576" dn="Z_2CECA098_183A_404B_AD72_5EEAC4BDA970_.wvu.Cols" sId="3"/>
    <undo index="68" exp="area" ref3D="1" dr="$MFO$1:$MFO$1048576" dn="Z_2CECA098_183A_404B_AD72_5EEAC4BDA970_.wvu.Cols" sId="3"/>
    <undo index="66" exp="area" ref3D="1" dr="$LVS$1:$LVS$1048576" dn="Z_2CECA098_183A_404B_AD72_5EEAC4BDA970_.wvu.Cols" sId="3"/>
    <undo index="64" exp="area" ref3D="1" dr="$LLW$1:$LLW$1048576" dn="Z_2CECA098_183A_404B_AD72_5EEAC4BDA970_.wvu.Cols" sId="3"/>
    <undo index="62" exp="area" ref3D="1" dr="$LCA$1:$LCA$1048576" dn="Z_2CECA098_183A_404B_AD72_5EEAC4BDA970_.wvu.Cols" sId="3"/>
    <undo index="60" exp="area" ref3D="1" dr="$KSE$1:$KSE$1048576" dn="Z_2CECA098_183A_404B_AD72_5EEAC4BDA970_.wvu.Cols" sId="3"/>
    <undo index="58" exp="area" ref3D="1" dr="$KII$1:$KII$1048576" dn="Z_2CECA098_183A_404B_AD72_5EEAC4BDA970_.wvu.Cols" sId="3"/>
    <undo index="56" exp="area" ref3D="1" dr="$JYM$1:$JYM$1048576" dn="Z_2CECA098_183A_404B_AD72_5EEAC4BDA970_.wvu.Cols" sId="3"/>
    <undo index="54" exp="area" ref3D="1" dr="$JOQ$1:$JOQ$1048576" dn="Z_2CECA098_183A_404B_AD72_5EEAC4BDA970_.wvu.Cols" sId="3"/>
    <undo index="52" exp="area" ref3D="1" dr="$JEU$1:$JEU$1048576" dn="Z_2CECA098_183A_404B_AD72_5EEAC4BDA970_.wvu.Cols" sId="3"/>
    <undo index="50" exp="area" ref3D="1" dr="$IUY$1:$IUY$1048576" dn="Z_2CECA098_183A_404B_AD72_5EEAC4BDA970_.wvu.Cols" sId="3"/>
    <undo index="48" exp="area" ref3D="1" dr="$ILC$1:$ILC$1048576" dn="Z_2CECA098_183A_404B_AD72_5EEAC4BDA970_.wvu.Cols" sId="3"/>
    <undo index="46" exp="area" ref3D="1" dr="$IBG$1:$IBG$1048576" dn="Z_2CECA098_183A_404B_AD72_5EEAC4BDA970_.wvu.Cols" sId="3"/>
    <undo index="44" exp="area" ref3D="1" dr="$HRK$1:$HRK$1048576" dn="Z_2CECA098_183A_404B_AD72_5EEAC4BDA970_.wvu.Cols" sId="3"/>
    <undo index="42" exp="area" ref3D="1" dr="$HHO$1:$HHO$1048576" dn="Z_2CECA098_183A_404B_AD72_5EEAC4BDA970_.wvu.Cols" sId="3"/>
    <undo index="40" exp="area" ref3D="1" dr="$GXS$1:$GXS$1048576" dn="Z_2CECA098_183A_404B_AD72_5EEAC4BDA970_.wvu.Cols" sId="3"/>
    <undo index="38" exp="area" ref3D="1" dr="$GNW$1:$GNW$1048576" dn="Z_2CECA098_183A_404B_AD72_5EEAC4BDA970_.wvu.Cols" sId="3"/>
    <undo index="36" exp="area" ref3D="1" dr="$GEA$1:$GEA$1048576" dn="Z_2CECA098_183A_404B_AD72_5EEAC4BDA970_.wvu.Cols" sId="3"/>
    <undo index="34" exp="area" ref3D="1" dr="$FUE$1:$FUE$1048576" dn="Z_2CECA098_183A_404B_AD72_5EEAC4BDA970_.wvu.Cols" sId="3"/>
    <undo index="32" exp="area" ref3D="1" dr="$FKI$1:$FKI$1048576" dn="Z_2CECA098_183A_404B_AD72_5EEAC4BDA970_.wvu.Cols" sId="3"/>
    <undo index="30" exp="area" ref3D="1" dr="$FAM$1:$FAM$1048576" dn="Z_2CECA098_183A_404B_AD72_5EEAC4BDA970_.wvu.Cols" sId="3"/>
    <undo index="28" exp="area" ref3D="1" dr="$EQQ$1:$EQQ$1048576" dn="Z_2CECA098_183A_404B_AD72_5EEAC4BDA970_.wvu.Cols" sId="3"/>
    <undo index="26" exp="area" ref3D="1" dr="$EGU$1:$EGU$1048576" dn="Z_2CECA098_183A_404B_AD72_5EEAC4BDA970_.wvu.Cols" sId="3"/>
    <undo index="24" exp="area" ref3D="1" dr="$DWY$1:$DWY$1048576" dn="Z_2CECA098_183A_404B_AD72_5EEAC4BDA970_.wvu.Cols" sId="3"/>
    <undo index="22" exp="area" ref3D="1" dr="$DNC$1:$DNC$1048576" dn="Z_2CECA098_183A_404B_AD72_5EEAC4BDA970_.wvu.Cols" sId="3"/>
    <undo index="20" exp="area" ref3D="1" dr="$DDG$1:$DDG$1048576" dn="Z_2CECA098_183A_404B_AD72_5EEAC4BDA970_.wvu.Cols" sId="3"/>
    <undo index="18" exp="area" ref3D="1" dr="$CTK$1:$CTK$1048576" dn="Z_2CECA098_183A_404B_AD72_5EEAC4BDA970_.wvu.Cols" sId="3"/>
    <undo index="16" exp="area" ref3D="1" dr="$CJO$1:$CJO$1048576" dn="Z_2CECA098_183A_404B_AD72_5EEAC4BDA970_.wvu.Cols" sId="3"/>
    <undo index="14" exp="area" ref3D="1" dr="$BZS$1:$BZS$1048576" dn="Z_2CECA098_183A_404B_AD72_5EEAC4BDA970_.wvu.Cols" sId="3"/>
    <undo index="12" exp="area" ref3D="1" dr="$BPW$1:$BPW$1048576" dn="Z_2CECA098_183A_404B_AD72_5EEAC4BDA970_.wvu.Cols" sId="3"/>
    <undo index="10" exp="area" ref3D="1" dr="$BGA$1:$BGA$1048576" dn="Z_2CECA098_183A_404B_AD72_5EEAC4BDA970_.wvu.Cols" sId="3"/>
    <undo index="8" exp="area" ref3D="1" dr="$AWE$1:$AWE$1048576" dn="Z_2CECA098_183A_404B_AD72_5EEAC4BDA970_.wvu.Cols" sId="3"/>
    <undo index="6" exp="area" ref3D="1" dr="$AMI$1:$AMI$1048576" dn="Z_2CECA098_183A_404B_AD72_5EEAC4BDA970_.wvu.Cols" sId="3"/>
    <undo index="4" exp="area" ref3D="1" dr="$ACM$1:$ACM$1048576" dn="Z_2CECA098_183A_404B_AD72_5EEAC4BDA970_.wvu.Cols" sId="3"/>
    <undo index="2" exp="area" ref3D="1" dr="$SQ$1:$SQ$1048576" dn="Z_2CECA098_183A_404B_AD72_5EEAC4BDA970_.wvu.Cols" sId="3"/>
    <undo index="1" exp="area" ref3D="1" dr="$IU$1:$IU$1048576" dn="Z_2CECA098_183A_404B_AD72_5EEAC4BDA970_.wvu.Cols" sId="3"/>
  </rrc>
  <rcc rId="4770" sId="3">
    <nc r="K161" t="inlineStr">
      <is>
        <t>09/09/2013  15/12/2014</t>
      </is>
    </nc>
  </rcc>
  <rcc rId="4771" sId="3">
    <nc r="L161" t="inlineStr">
      <is>
        <t>DOCENTE</t>
      </is>
    </nc>
  </rcc>
  <rcc rId="4772" sId="3">
    <nc r="M161" t="inlineStr">
      <is>
        <t>SI</t>
      </is>
    </nc>
  </rcc>
  <rcc rId="4773" sId="3">
    <nc r="N161" t="inlineStr">
      <is>
        <t>SI</t>
      </is>
    </nc>
  </rcc>
  <rcc rId="4774" sId="3">
    <oc r="P160" t="inlineStr">
      <is>
        <t>SE PRESENTA AL GRUPO 2 Y 22</t>
      </is>
    </oc>
    <nc r="P160"/>
  </rcc>
  <rfmt sheetId="6" sqref="B160" start="0" length="0">
    <dxf/>
  </rfmt>
  <rfmt sheetId="6" sqref="C160" start="0" length="0">
    <dxf/>
  </rfmt>
  <rcc rId="4775" sId="6" odxf="1" dxf="1">
    <nc r="D160" t="inlineStr">
      <is>
        <t>MIRIAM DEL CARMEN ROSERO TIMANA</t>
      </is>
    </nc>
    <odxf/>
    <ndxf/>
  </rcc>
  <rcc rId="4776" sId="6" odxf="1" dxf="1">
    <nc r="E160">
      <v>59817452</v>
    </nc>
    <odxf/>
    <ndxf/>
  </rcc>
  <rcc rId="4777" sId="6" odxf="1" dxf="1">
    <nc r="F160" t="inlineStr">
      <is>
        <t>LICENCIADA EN EDUCACION PREESCOLAR</t>
      </is>
    </nc>
    <odxf/>
    <ndxf/>
  </rcc>
  <rcc rId="4778" sId="6">
    <nc r="G160" t="inlineStr">
      <is>
        <t>UNIVERSIDAD PEDAGOGICA NACIONAL</t>
      </is>
    </nc>
  </rcc>
  <rcc rId="4779" sId="6" odxf="1" dxf="1" numFmtId="19">
    <nc r="H160">
      <v>36287</v>
    </nc>
    <odxf>
      <numFmt numFmtId="0" formatCode="General"/>
    </odxf>
    <ndxf>
      <numFmt numFmtId="19" formatCode="dd/mm/yyyy"/>
    </ndxf>
  </rcc>
  <rcc rId="4780" sId="6">
    <nc r="J160" t="inlineStr">
      <is>
        <t>COLEGIO MUSICAL BRITANICO</t>
      </is>
    </nc>
  </rcc>
  <rcc rId="4781" sId="6">
    <nc r="K160" t="inlineStr">
      <is>
        <t>09/09/2013  15/12/2014</t>
      </is>
    </nc>
  </rcc>
  <rcc rId="4782" sId="6">
    <nc r="L160" t="inlineStr">
      <is>
        <t>DOCENTE</t>
      </is>
    </nc>
  </rcc>
  <rcc rId="4783" sId="6">
    <nc r="M160" t="inlineStr">
      <is>
        <t>SI</t>
      </is>
    </nc>
  </rcc>
  <rcc rId="4784" sId="6">
    <nc r="N160" t="inlineStr">
      <is>
        <t>SI</t>
      </is>
    </nc>
  </rcc>
  <rfmt sheetId="6" sqref="P160" start="0" length="0">
    <dxf/>
  </rfmt>
  <rfmt sheetId="6" sqref="Q160" start="0" length="0">
    <dxf/>
  </rfmt>
  <rcc rId="4785" sId="5" odxf="1" dxf="1">
    <nc r="D182" t="inlineStr">
      <is>
        <t>JENNY CATHERINE ORTIZ SACRO</t>
      </is>
    </nc>
    <odxf/>
    <ndxf/>
  </rcc>
  <rcc rId="4786" sId="5" odxf="1" dxf="1">
    <nc r="E182">
      <v>36754721</v>
    </nc>
    <odxf/>
    <ndxf/>
  </rcc>
  <rcc rId="4787" sId="5">
    <nc r="B182" t="inlineStr">
      <is>
        <t>COORDINADORCOORDINADOR GENERAL DEL PROYECTO POR CADA MIL CUPOS OFERTADOS O FRACIÓN INFERIOR</t>
      </is>
    </nc>
  </rcc>
  <rcc rId="4788" sId="5">
    <nc r="F182" t="inlineStr">
      <is>
        <t>LICENCIATURA EN COMERCIO Y CONTADURIA</t>
      </is>
    </nc>
  </rcc>
  <rcc rId="4789" sId="5">
    <nc r="G182" t="inlineStr">
      <is>
        <t>UNIVERSIDAD MARIANA</t>
      </is>
    </nc>
  </rcc>
  <rcc rId="4790" sId="5" numFmtId="19">
    <nc r="H182">
      <v>41501</v>
    </nc>
  </rcc>
  <rcc rId="4791" sId="5">
    <nc r="J182" t="inlineStr">
      <is>
        <t>COLEGIO MUSICAL BRITANICO</t>
      </is>
    </nc>
  </rcc>
  <rcc rId="4792" sId="5">
    <nc r="K182" t="inlineStr">
      <is>
        <t>19/08/2008  28/06/2013</t>
      </is>
    </nc>
  </rcc>
  <rcc rId="4793" sId="5">
    <nc r="L182" t="inlineStr">
      <is>
        <t>COORDINADOR</t>
      </is>
    </nc>
  </rcc>
  <rcc rId="4794" sId="5">
    <nc r="M182" t="inlineStr">
      <is>
        <t>SI</t>
      </is>
    </nc>
  </rcc>
  <rcc rId="4795" sId="5">
    <nc r="N182" t="inlineStr">
      <is>
        <t>SI</t>
      </is>
    </nc>
  </rcc>
  <rcc rId="4796" sId="5">
    <nc r="O182" t="inlineStr">
      <is>
        <t>SI</t>
      </is>
    </nc>
  </rcc>
  <rrc rId="4797" sId="6" ref="A160:XFD160"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2CECA098_183A_404B_AD72_5EEAC4BDA970_.wvu.Cols" sId="6"/>
    <undo index="122" exp="area" ref3D="1" dr="$WLK$1:$WLK$1048576" dn="Z_2CECA098_183A_404B_AD72_5EEAC4BDA970_.wvu.Cols" sId="6"/>
    <undo index="120" exp="area" ref3D="1" dr="$WBO$1:$WBO$1048576" dn="Z_2CECA098_183A_404B_AD72_5EEAC4BDA970_.wvu.Cols" sId="6"/>
    <undo index="118" exp="area" ref3D="1" dr="$VRS$1:$VRS$1048576" dn="Z_2CECA098_183A_404B_AD72_5EEAC4BDA970_.wvu.Cols" sId="6"/>
    <undo index="116" exp="area" ref3D="1" dr="$VHW$1:$VHW$1048576" dn="Z_2CECA098_183A_404B_AD72_5EEAC4BDA970_.wvu.Cols" sId="6"/>
    <undo index="114" exp="area" ref3D="1" dr="$UYA$1:$UYA$1048576" dn="Z_2CECA098_183A_404B_AD72_5EEAC4BDA970_.wvu.Cols" sId="6"/>
    <undo index="112" exp="area" ref3D="1" dr="$UOE$1:$UOE$1048576" dn="Z_2CECA098_183A_404B_AD72_5EEAC4BDA970_.wvu.Cols" sId="6"/>
    <undo index="110" exp="area" ref3D="1" dr="$UEI$1:$UEI$1048576" dn="Z_2CECA098_183A_404B_AD72_5EEAC4BDA970_.wvu.Cols" sId="6"/>
    <undo index="108" exp="area" ref3D="1" dr="$TUM$1:$TUM$1048576" dn="Z_2CECA098_183A_404B_AD72_5EEAC4BDA970_.wvu.Cols" sId="6"/>
    <undo index="106" exp="area" ref3D="1" dr="$TKQ$1:$TKQ$1048576" dn="Z_2CECA098_183A_404B_AD72_5EEAC4BDA970_.wvu.Cols" sId="6"/>
    <undo index="104" exp="area" ref3D="1" dr="$TAU$1:$TAU$1048576" dn="Z_2CECA098_183A_404B_AD72_5EEAC4BDA970_.wvu.Cols" sId="6"/>
    <undo index="102" exp="area" ref3D="1" dr="$SQY$1:$SQY$1048576" dn="Z_2CECA098_183A_404B_AD72_5EEAC4BDA970_.wvu.Cols" sId="6"/>
    <undo index="100" exp="area" ref3D="1" dr="$SHC$1:$SHC$1048576" dn="Z_2CECA098_183A_404B_AD72_5EEAC4BDA970_.wvu.Cols" sId="6"/>
    <undo index="98" exp="area" ref3D="1" dr="$RXG$1:$RXG$1048576" dn="Z_2CECA098_183A_404B_AD72_5EEAC4BDA970_.wvu.Cols" sId="6"/>
    <undo index="96" exp="area" ref3D="1" dr="$RNK$1:$RNK$1048576" dn="Z_2CECA098_183A_404B_AD72_5EEAC4BDA970_.wvu.Cols" sId="6"/>
    <undo index="94" exp="area" ref3D="1" dr="$RDO$1:$RDO$1048576" dn="Z_2CECA098_183A_404B_AD72_5EEAC4BDA970_.wvu.Cols" sId="6"/>
    <undo index="92" exp="area" ref3D="1" dr="$QTS$1:$QTS$1048576" dn="Z_2CECA098_183A_404B_AD72_5EEAC4BDA970_.wvu.Cols" sId="6"/>
    <undo index="90" exp="area" ref3D="1" dr="$QJW$1:$QJW$1048576" dn="Z_2CECA098_183A_404B_AD72_5EEAC4BDA970_.wvu.Cols" sId="6"/>
    <undo index="88" exp="area" ref3D="1" dr="$QAA$1:$QAA$1048576" dn="Z_2CECA098_183A_404B_AD72_5EEAC4BDA970_.wvu.Cols" sId="6"/>
    <undo index="86" exp="area" ref3D="1" dr="$PQE$1:$PQE$1048576" dn="Z_2CECA098_183A_404B_AD72_5EEAC4BDA970_.wvu.Cols" sId="6"/>
    <undo index="84" exp="area" ref3D="1" dr="$PGI$1:$PGI$1048576" dn="Z_2CECA098_183A_404B_AD72_5EEAC4BDA970_.wvu.Cols" sId="6"/>
    <undo index="82" exp="area" ref3D="1" dr="$OWM$1:$OWM$1048576" dn="Z_2CECA098_183A_404B_AD72_5EEAC4BDA970_.wvu.Cols" sId="6"/>
    <undo index="80" exp="area" ref3D="1" dr="$OMQ$1:$OMQ$1048576" dn="Z_2CECA098_183A_404B_AD72_5EEAC4BDA970_.wvu.Cols" sId="6"/>
    <undo index="78" exp="area" ref3D="1" dr="$OCU$1:$OCU$1048576" dn="Z_2CECA098_183A_404B_AD72_5EEAC4BDA970_.wvu.Cols" sId="6"/>
    <undo index="76" exp="area" ref3D="1" dr="$NSY$1:$NSY$1048576" dn="Z_2CECA098_183A_404B_AD72_5EEAC4BDA970_.wvu.Cols" sId="6"/>
    <undo index="74" exp="area" ref3D="1" dr="$NJC$1:$NJC$1048576" dn="Z_2CECA098_183A_404B_AD72_5EEAC4BDA970_.wvu.Cols" sId="6"/>
    <undo index="72" exp="area" ref3D="1" dr="$MZG$1:$MZG$1048576" dn="Z_2CECA098_183A_404B_AD72_5EEAC4BDA970_.wvu.Cols" sId="6"/>
    <undo index="70" exp="area" ref3D="1" dr="$MPK$1:$MPK$1048576" dn="Z_2CECA098_183A_404B_AD72_5EEAC4BDA970_.wvu.Cols" sId="6"/>
    <undo index="68" exp="area" ref3D="1" dr="$MFO$1:$MFO$1048576" dn="Z_2CECA098_183A_404B_AD72_5EEAC4BDA970_.wvu.Cols" sId="6"/>
    <undo index="66" exp="area" ref3D="1" dr="$LVS$1:$LVS$1048576" dn="Z_2CECA098_183A_404B_AD72_5EEAC4BDA970_.wvu.Cols" sId="6"/>
    <undo index="64" exp="area" ref3D="1" dr="$LLW$1:$LLW$1048576" dn="Z_2CECA098_183A_404B_AD72_5EEAC4BDA970_.wvu.Cols" sId="6"/>
    <undo index="62" exp="area" ref3D="1" dr="$LCA$1:$LCA$1048576" dn="Z_2CECA098_183A_404B_AD72_5EEAC4BDA970_.wvu.Cols" sId="6"/>
    <undo index="60" exp="area" ref3D="1" dr="$KSE$1:$KSE$1048576" dn="Z_2CECA098_183A_404B_AD72_5EEAC4BDA970_.wvu.Cols" sId="6"/>
    <undo index="58" exp="area" ref3D="1" dr="$KII$1:$KII$1048576" dn="Z_2CECA098_183A_404B_AD72_5EEAC4BDA970_.wvu.Cols" sId="6"/>
    <undo index="56" exp="area" ref3D="1" dr="$JYM$1:$JYM$1048576" dn="Z_2CECA098_183A_404B_AD72_5EEAC4BDA970_.wvu.Cols" sId="6"/>
    <undo index="54" exp="area" ref3D="1" dr="$JOQ$1:$JOQ$1048576" dn="Z_2CECA098_183A_404B_AD72_5EEAC4BDA970_.wvu.Cols" sId="6"/>
    <undo index="52" exp="area" ref3D="1" dr="$JEU$1:$JEU$1048576" dn="Z_2CECA098_183A_404B_AD72_5EEAC4BDA970_.wvu.Cols" sId="6"/>
    <undo index="50" exp="area" ref3D="1" dr="$IUY$1:$IUY$1048576" dn="Z_2CECA098_183A_404B_AD72_5EEAC4BDA970_.wvu.Cols" sId="6"/>
    <undo index="48" exp="area" ref3D="1" dr="$ILC$1:$ILC$1048576" dn="Z_2CECA098_183A_404B_AD72_5EEAC4BDA970_.wvu.Cols" sId="6"/>
    <undo index="46" exp="area" ref3D="1" dr="$IBG$1:$IBG$1048576" dn="Z_2CECA098_183A_404B_AD72_5EEAC4BDA970_.wvu.Cols" sId="6"/>
    <undo index="44" exp="area" ref3D="1" dr="$HRK$1:$HRK$1048576" dn="Z_2CECA098_183A_404B_AD72_5EEAC4BDA970_.wvu.Cols" sId="6"/>
    <undo index="42" exp="area" ref3D="1" dr="$HHO$1:$HHO$1048576" dn="Z_2CECA098_183A_404B_AD72_5EEAC4BDA970_.wvu.Cols" sId="6"/>
    <undo index="40" exp="area" ref3D="1" dr="$GXS$1:$GXS$1048576" dn="Z_2CECA098_183A_404B_AD72_5EEAC4BDA970_.wvu.Cols" sId="6"/>
    <undo index="38" exp="area" ref3D="1" dr="$GNW$1:$GNW$1048576" dn="Z_2CECA098_183A_404B_AD72_5EEAC4BDA970_.wvu.Cols" sId="6"/>
    <undo index="36" exp="area" ref3D="1" dr="$GEA$1:$GEA$1048576" dn="Z_2CECA098_183A_404B_AD72_5EEAC4BDA970_.wvu.Cols" sId="6"/>
    <undo index="34" exp="area" ref3D="1" dr="$FUE$1:$FUE$1048576" dn="Z_2CECA098_183A_404B_AD72_5EEAC4BDA970_.wvu.Cols" sId="6"/>
    <undo index="32" exp="area" ref3D="1" dr="$FKI$1:$FKI$1048576" dn="Z_2CECA098_183A_404B_AD72_5EEAC4BDA970_.wvu.Cols" sId="6"/>
    <undo index="30" exp="area" ref3D="1" dr="$FAM$1:$FAM$1048576" dn="Z_2CECA098_183A_404B_AD72_5EEAC4BDA970_.wvu.Cols" sId="6"/>
    <undo index="28" exp="area" ref3D="1" dr="$EQQ$1:$EQQ$1048576" dn="Z_2CECA098_183A_404B_AD72_5EEAC4BDA970_.wvu.Cols" sId="6"/>
    <undo index="26" exp="area" ref3D="1" dr="$EGU$1:$EGU$1048576" dn="Z_2CECA098_183A_404B_AD72_5EEAC4BDA970_.wvu.Cols" sId="6"/>
    <undo index="24" exp="area" ref3D="1" dr="$DWY$1:$DWY$1048576" dn="Z_2CECA098_183A_404B_AD72_5EEAC4BDA970_.wvu.Cols" sId="6"/>
    <undo index="22" exp="area" ref3D="1" dr="$DNC$1:$DNC$1048576" dn="Z_2CECA098_183A_404B_AD72_5EEAC4BDA970_.wvu.Cols" sId="6"/>
    <undo index="20" exp="area" ref3D="1" dr="$DDG$1:$DDG$1048576" dn="Z_2CECA098_183A_404B_AD72_5EEAC4BDA970_.wvu.Cols" sId="6"/>
    <undo index="18" exp="area" ref3D="1" dr="$CTK$1:$CTK$1048576" dn="Z_2CECA098_183A_404B_AD72_5EEAC4BDA970_.wvu.Cols" sId="6"/>
    <undo index="16" exp="area" ref3D="1" dr="$CJO$1:$CJO$1048576" dn="Z_2CECA098_183A_404B_AD72_5EEAC4BDA970_.wvu.Cols" sId="6"/>
    <undo index="14" exp="area" ref3D="1" dr="$BZS$1:$BZS$1048576" dn="Z_2CECA098_183A_404B_AD72_5EEAC4BDA970_.wvu.Cols" sId="6"/>
    <undo index="12" exp="area" ref3D="1" dr="$BPW$1:$BPW$1048576" dn="Z_2CECA098_183A_404B_AD72_5EEAC4BDA970_.wvu.Cols" sId="6"/>
    <undo index="10" exp="area" ref3D="1" dr="$BGA$1:$BGA$1048576" dn="Z_2CECA098_183A_404B_AD72_5EEAC4BDA970_.wvu.Cols" sId="6"/>
    <undo index="8" exp="area" ref3D="1" dr="$AWE$1:$AWE$1048576" dn="Z_2CECA098_183A_404B_AD72_5EEAC4BDA970_.wvu.Cols" sId="6"/>
    <undo index="6" exp="area" ref3D="1" dr="$AMI$1:$AMI$1048576" dn="Z_2CECA098_183A_404B_AD72_5EEAC4BDA970_.wvu.Cols" sId="6"/>
    <undo index="4" exp="area" ref3D="1" dr="$ACM$1:$ACM$1048576" dn="Z_2CECA098_183A_404B_AD72_5EEAC4BDA970_.wvu.Cols" sId="6"/>
    <undo index="2" exp="area" ref3D="1" dr="$SQ$1:$SQ$1048576" dn="Z_2CECA098_183A_404B_AD72_5EEAC4BDA970_.wvu.Cols" sId="6"/>
    <undo index="1" exp="area" ref3D="1" dr="$IU$1:$IU$1048576" dn="Z_2CECA098_183A_404B_AD72_5EEAC4BDA970_.wvu.Cols" sId="6"/>
  </rrc>
  <rcc rId="4798" sId="6">
    <nc r="B160" t="inlineStr">
      <is>
        <t>COORDINADORCOORDINADOR GENERAL DEL PROYECTO POR CADA MIL CUPOS OFERTADOS O FRACIÓN INFERIOR</t>
      </is>
    </nc>
  </rcc>
  <rcc rId="4799" sId="6" odxf="1" dxf="1">
    <nc r="D160" t="inlineStr">
      <is>
        <t>JENNY CATHERINE ORTIZ SACRO</t>
      </is>
    </nc>
    <odxf/>
    <ndxf/>
  </rcc>
  <rcc rId="4800" sId="6" odxf="1" dxf="1">
    <nc r="E160">
      <v>36754721</v>
    </nc>
    <odxf/>
    <ndxf/>
  </rcc>
  <rcc rId="4801" sId="6">
    <nc r="F160" t="inlineStr">
      <is>
        <t>LICENCIATURA EN COMERCIO Y CONTADURIA</t>
      </is>
    </nc>
  </rcc>
  <rcc rId="4802" sId="6">
    <nc r="G160" t="inlineStr">
      <is>
        <t>UNIVERSIDAD MARIANA</t>
      </is>
    </nc>
  </rcc>
  <rcc rId="4803" sId="6" numFmtId="19">
    <nc r="H160">
      <v>41501</v>
    </nc>
  </rcc>
  <rcc rId="4804" sId="6" odxf="1" dxf="1">
    <nc r="J160" t="inlineStr">
      <is>
        <t>COLEGIO MUSICAL BRITANICO</t>
      </is>
    </nc>
    <odxf>
      <alignment vertical="bottom"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4805" sId="6">
    <nc r="K160" t="inlineStr">
      <is>
        <t>19/08/2008  28/06/2013</t>
      </is>
    </nc>
  </rcc>
  <rcc rId="4806" sId="6">
    <nc r="L160" t="inlineStr">
      <is>
        <t>COORDINADOR</t>
      </is>
    </nc>
  </rcc>
  <rcc rId="4807" sId="6">
    <nc r="M160" t="inlineStr">
      <is>
        <t>SI</t>
      </is>
    </nc>
  </rcc>
  <rcc rId="4808" sId="6">
    <nc r="N160" t="inlineStr">
      <is>
        <t>SI</t>
      </is>
    </nc>
  </rcc>
  <rcc rId="4809" sId="6">
    <nc r="O160" t="inlineStr">
      <is>
        <t>SI</t>
      </is>
    </nc>
  </rcc>
  <rrc rId="4810" sId="7" ref="A150:XFD150"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4811" sId="7">
    <nc r="B150" t="inlineStr">
      <is>
        <t>COORDINADORCOORDINADOR GENERAL DEL PROYECTO POR CADA MIL CUPOS OFERTADOS O FRACIÓN INFERIOR</t>
      </is>
    </nc>
  </rcc>
  <rcc rId="4812" sId="7" odxf="1" dxf="1">
    <nc r="D150" t="inlineStr">
      <is>
        <t>JENNY CATHERINE ORTIZ SACRO</t>
      </is>
    </nc>
    <odxf/>
    <ndxf/>
  </rcc>
  <rcc rId="4813" sId="7" odxf="1" dxf="1">
    <nc r="E150">
      <v>36754721</v>
    </nc>
    <odxf/>
    <ndxf/>
  </rcc>
  <rcc rId="4814" sId="7">
    <nc r="F150" t="inlineStr">
      <is>
        <t>LICENCIATURA EN COMERCIO Y CONTADURIA</t>
      </is>
    </nc>
  </rcc>
  <rcc rId="4815" sId="7">
    <nc r="G150" t="inlineStr">
      <is>
        <t>UNIVERSIDAD MARIANA</t>
      </is>
    </nc>
  </rcc>
  <rcc rId="4816" sId="7" numFmtId="19">
    <nc r="H150">
      <v>41501</v>
    </nc>
  </rcc>
  <rcc rId="4817" sId="7" odxf="1" dxf="1">
    <nc r="J150" t="inlineStr">
      <is>
        <t>COLEGIO MUSICAL BRITANICO</t>
      </is>
    </nc>
    <odxf>
      <alignment vertical="bottom" readingOrder="0"/>
      <border outline="0">
        <left style="thin">
          <color indexed="64"/>
        </left>
        <right style="thin">
          <color indexed="64"/>
        </right>
        <top style="thin">
          <color indexed="64"/>
        </top>
        <bottom style="thin">
          <color indexed="64"/>
        </bottom>
      </border>
    </odxf>
    <ndxf>
      <alignment vertical="center" readingOrder="0"/>
      <border outline="0">
        <left/>
        <right/>
        <top/>
        <bottom/>
      </border>
    </ndxf>
  </rcc>
  <rcc rId="4818" sId="7">
    <nc r="K150" t="inlineStr">
      <is>
        <t>19/08/2008  28/06/2013</t>
      </is>
    </nc>
  </rcc>
  <rcc rId="4819" sId="7">
    <nc r="L150" t="inlineStr">
      <is>
        <t>COORDINADOR</t>
      </is>
    </nc>
  </rcc>
  <rcc rId="4820" sId="7">
    <nc r="M150" t="inlineStr">
      <is>
        <t>SI</t>
      </is>
    </nc>
  </rcc>
  <rcc rId="4821" sId="7">
    <nc r="N150" t="inlineStr">
      <is>
        <t>SI</t>
      </is>
    </nc>
  </rcc>
  <rcc rId="4822" sId="7">
    <nc r="O150" t="inlineStr">
      <is>
        <t>SI</t>
      </is>
    </nc>
  </rcc>
  <rcc rId="4823" sId="7" odxf="1" dxf="1">
    <nc r="D152" t="inlineStr">
      <is>
        <t>AMPARO LORENA GALLARDO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824" sId="7" odxf="1" dxf="1">
    <nc r="E152">
      <v>59837146</v>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825" sId="7" odxf="1" dxf="1">
    <nc r="F152" t="inlineStr">
      <is>
        <t>LICENCIADA EN EDUCACION PRE ESCOLAR</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826" sId="7" odxf="1" dxf="1">
    <nc r="B152" t="inlineStr">
      <is>
        <t>PROFESIONAL DE APOYO PEDAGÓGICO  POR CADA MIL CUPOS OFERTADOS O FRACIÓN INFERIOR</t>
      </is>
    </nc>
    <odxf>
      <alignment vertical="center" wrapText="0" readingOrder="0"/>
      <border outline="0">
        <left/>
        <right/>
        <top/>
        <bottom/>
      </border>
    </odxf>
    <ndxf>
      <alignment vertical="top" wrapText="1" readingOrder="0"/>
      <border outline="0">
        <left style="thin">
          <color indexed="64"/>
        </left>
        <right style="thin">
          <color indexed="64"/>
        </right>
        <top style="thin">
          <color indexed="64"/>
        </top>
        <bottom style="thin">
          <color indexed="64"/>
        </bottom>
      </border>
    </ndxf>
  </rcc>
  <rcc rId="4827" sId="7">
    <nc r="G152" t="inlineStr">
      <is>
        <t>UNIVERSIDAD PEDAGOGICA NACIONAL</t>
      </is>
    </nc>
  </rcc>
  <rcc rId="4828" sId="7" odxf="1" dxf="1" numFmtId="19">
    <nc r="H152">
      <v>37190</v>
    </nc>
    <odxf>
      <numFmt numFmtId="0" formatCode="General"/>
    </odxf>
    <ndxf>
      <numFmt numFmtId="19" formatCode="dd/mm/yyyy"/>
    </ndxf>
  </rcc>
  <rcc rId="4829" sId="7">
    <nc r="J152" t="inlineStr">
      <is>
        <t>IEM SANJUAN BOSCO</t>
      </is>
    </nc>
  </rcc>
  <rcc rId="4830" sId="7">
    <nc r="L152" t="inlineStr">
      <is>
        <t xml:space="preserve">COORDINADORA </t>
      </is>
    </nc>
  </rcc>
  <rcc rId="4831" sId="7">
    <nc r="K152" t="inlineStr">
      <is>
        <t>19/09/2006  19/09/2007</t>
      </is>
    </nc>
  </rcc>
  <rcc rId="4832" sId="8" odxf="1" dxf="1">
    <nc r="D136" t="inlineStr">
      <is>
        <t>ANA SOFIA MORILLO GUERRERO</t>
      </is>
    </nc>
    <odxf/>
    <ndxf/>
  </rcc>
  <rcc rId="4833" sId="8" odxf="1" dxf="1">
    <nc r="E136">
      <v>27436250</v>
    </nc>
    <odxf/>
    <ndxf/>
  </rcc>
  <rcc rId="4834" sId="8" odxf="1" dxf="1">
    <nc r="F136" t="inlineStr">
      <is>
        <t>LICENCIADO EN FILOSOFIA Y LETRAS</t>
      </is>
    </nc>
    <odxf/>
    <ndxf/>
  </rcc>
  <rcc rId="4835" sId="8">
    <nc r="G136" t="inlineStr">
      <is>
        <t>UNIVERSIDAD DE NARIÑO</t>
      </is>
    </nc>
  </rcc>
  <rcc rId="4836" sId="8" odxf="1" dxf="1" numFmtId="19">
    <nc r="H136">
      <v>38869</v>
    </nc>
    <odxf>
      <numFmt numFmtId="0" formatCode="General"/>
    </odxf>
    <ndxf>
      <numFmt numFmtId="19" formatCode="dd/mm/yyyy"/>
    </ndxf>
  </rcc>
  <rcc rId="4837" sId="8">
    <oc r="K136" t="inlineStr">
      <is>
        <t>FECHA DE INICIO Y TERMINACIÓN</t>
      </is>
    </oc>
    <nc r="K136" t="inlineStr">
      <is>
        <t>08/02/2010  18/12/2010</t>
      </is>
    </nc>
  </rcc>
  <rrc rId="4838" sId="8" ref="A137:XFD137"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rc rId="4839" sId="8" ref="A137:XFD137"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cc rId="4840" sId="8">
    <nc r="K137" t="inlineStr">
      <is>
        <t>27/02/2009  12/12/2009</t>
      </is>
    </nc>
  </rcc>
  <rcc rId="4841" sId="8">
    <oc r="J136" t="inlineStr">
      <is>
        <t>EMPRESA</t>
      </is>
    </oc>
    <nc r="J136" t="inlineStr">
      <is>
        <t>COLEGIO MUSICAL BRITANICO</t>
      </is>
    </nc>
  </rcc>
  <rcc rId="4842" sId="8">
    <nc r="J137" t="inlineStr">
      <is>
        <t>COLEGIO MUSICAL BRITANICO</t>
      </is>
    </nc>
  </rcc>
  <rcc rId="4843" sId="8">
    <nc r="L137" t="inlineStr">
      <is>
        <t>COORDINADORA</t>
      </is>
    </nc>
  </rcc>
  <rcc rId="4844" sId="8">
    <oc r="L136" t="inlineStr">
      <is>
        <t xml:space="preserve">FUNCIONES </t>
      </is>
    </oc>
    <nc r="L136" t="inlineStr">
      <is>
        <t>COORDINADORA</t>
      </is>
    </nc>
  </rcc>
  <rcc rId="4845" sId="8">
    <nc r="M136" t="inlineStr">
      <is>
        <t>SI</t>
      </is>
    </nc>
  </rcc>
  <rcc rId="4846" sId="8">
    <nc r="M137" t="inlineStr">
      <is>
        <t>SI</t>
      </is>
    </nc>
  </rcc>
  <rcc rId="4847" sId="8">
    <nc r="N136" t="inlineStr">
      <is>
        <t>NO</t>
      </is>
    </nc>
  </rcc>
  <rcc rId="4848" sId="8">
    <nc r="N137" t="inlineStr">
      <is>
        <t>NO</t>
      </is>
    </nc>
  </rcc>
  <rcc rId="4849" sId="8">
    <nc r="P136" t="inlineStr">
      <is>
        <t>LA EXPERIENCIA LABORAL COMO COORDINADORA NO CUMPLE CON LOS REQUERIMIENTOS</t>
      </is>
    </nc>
  </rcc>
  <rcc rId="4850" sId="8">
    <nc r="P137" t="inlineStr">
      <is>
        <t>LA EXPERIENCIA LABORAL COMO COORDINADORA NO CUMPLE CON LOS REQUERIMIENTOS</t>
      </is>
    </nc>
  </rcc>
  <rcc rId="4851" sId="8">
    <nc r="B137" t="inlineStr">
      <is>
        <t>COORDINADORCOORDINADOR GENERAL DEL PROYECTO POR CADA MIL CUPOS OFERTADOS O FRACIÓN INFERIOR</t>
      </is>
    </nc>
  </rcc>
  <rcc rId="4852" sId="8">
    <nc r="D137" t="inlineStr">
      <is>
        <t>ANA SOFIA MORILLO GUERRERO</t>
      </is>
    </nc>
  </rcc>
  <rcc rId="4853" sId="8">
    <nc r="E137">
      <v>27436250</v>
    </nc>
  </rcc>
  <rcc rId="4854" sId="8">
    <nc r="F137" t="inlineStr">
      <is>
        <t>LICENCIADO EN FILOSOFIA Y LETRAS</t>
      </is>
    </nc>
  </rcc>
  <rcc rId="4855" sId="8">
    <nc r="G137" t="inlineStr">
      <is>
        <t>UNIVERSIDAD DE NARIÑO</t>
      </is>
    </nc>
  </rcc>
  <rcc rId="4856" sId="8" numFmtId="19">
    <nc r="H137">
      <v>38869</v>
    </nc>
  </rcc>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57" sId="3">
    <nc r="C30" t="inlineStr">
      <is>
        <t>X</t>
      </is>
    </nc>
  </rcc>
  <rcc rId="4858" sId="3">
    <nc r="C31" t="inlineStr">
      <is>
        <t>X</t>
      </is>
    </nc>
  </rcc>
  <rcc rId="4859" sId="3">
    <nc r="D61" t="inlineStr">
      <is>
        <t>X</t>
      </is>
    </nc>
  </rcc>
  <rcc rId="4860" sId="3">
    <nc r="D62" t="inlineStr">
      <is>
        <t>X</t>
      </is>
    </nc>
  </rcc>
  <rcc rId="4861" sId="4">
    <nc r="C30" t="inlineStr">
      <is>
        <t>X</t>
      </is>
    </nc>
  </rcc>
  <rcc rId="4862" sId="4">
    <nc r="C31" t="inlineStr">
      <is>
        <t>X</t>
      </is>
    </nc>
  </rcc>
  <rfmt sheetId="4" sqref="C30:C31">
    <dxf>
      <alignment horizontal="center" readingOrder="0"/>
    </dxf>
  </rfmt>
  <rcc rId="4863" sId="4">
    <nc r="D61" t="inlineStr">
      <is>
        <t>X</t>
      </is>
    </nc>
  </rcc>
  <rcc rId="4864" sId="4">
    <nc r="D62" t="inlineStr">
      <is>
        <t>X</t>
      </is>
    </nc>
  </rcc>
  <rfmt sheetId="4" sqref="D61:D62">
    <dxf>
      <alignment horizontal="center" readingOrder="0"/>
    </dxf>
  </rfmt>
  <rfmt sheetId="4" sqref="D61:D62">
    <dxf>
      <alignment horizontal="general" readingOrder="0"/>
    </dxf>
  </rfmt>
  <rfmt sheetId="4" sqref="D61:D62">
    <dxf>
      <alignment horizontal="center" readingOrder="0"/>
    </dxf>
  </rfmt>
  <rfmt sheetId="4" sqref="D61:D62">
    <dxf>
      <alignment horizontal="general" readingOrder="0"/>
    </dxf>
  </rfmt>
  <rfmt sheetId="4" sqref="D61:D62">
    <dxf>
      <alignment horizontal="center" readingOrder="0"/>
    </dxf>
  </rfmt>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AFE0F707-F779-4457-8614-A9761FF0129B}"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C30">
    <dxf>
      <alignment horizontal="center" readingOrder="0"/>
    </dxf>
  </rfmt>
  <rcc rId="4872" sId="5">
    <nc r="C30" t="inlineStr">
      <is>
        <t>X</t>
      </is>
    </nc>
  </rcc>
  <rcc rId="4873" sId="5">
    <nc r="C31" t="inlineStr">
      <is>
        <t>X</t>
      </is>
    </nc>
  </rcc>
  <rfmt sheetId="5" sqref="C31">
    <dxf>
      <alignment horizontal="center" readingOrder="0"/>
    </dxf>
  </rfmt>
  <rcc rId="4874" sId="5">
    <nc r="D61" t="inlineStr">
      <is>
        <t>X</t>
      </is>
    </nc>
  </rcc>
  <rcc rId="4875" sId="5">
    <nc r="D62" t="inlineStr">
      <is>
        <t>X</t>
      </is>
    </nc>
  </rcc>
  <rfmt sheetId="5" sqref="D61:D62">
    <dxf>
      <alignment horizontal="center" readingOrder="0"/>
    </dxf>
  </rfmt>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76" sId="2" odxf="1" dxf="1">
    <nc r="D152" t="inlineStr">
      <is>
        <t>WILLIAM ALFREDO CEBALLOS ESPINOSA</t>
      </is>
    </nc>
    <odxf/>
    <ndxf/>
  </rcc>
  <rcc rId="4877" sId="2" odxf="1" dxf="1">
    <nc r="E152">
      <v>12996895</v>
    </nc>
    <odxf/>
    <ndxf/>
  </rcc>
  <rcc rId="4878" sId="2" odxf="1" dxf="1">
    <nc r="F152" t="inlineStr">
      <is>
        <t>CONTADOR PUBLICO</t>
      </is>
    </nc>
    <odxf/>
    <ndxf/>
  </rcc>
  <rcc rId="4879" sId="2">
    <nc r="G152" t="inlineStr">
      <is>
        <t>FUNDACION UNIVERSITARIA DEL AREA ANDINA</t>
      </is>
    </nc>
  </rcc>
  <rcc rId="4880" sId="2" odxf="1" dxf="1" numFmtId="19">
    <nc r="H152">
      <v>37967</v>
    </nc>
    <odxf>
      <numFmt numFmtId="0" formatCode="General"/>
    </odxf>
    <ndxf>
      <numFmt numFmtId="19" formatCode="dd/mm/yyyy"/>
    </ndxf>
  </rcc>
  <rcc rId="4881" sId="2">
    <nc r="I152" t="inlineStr">
      <is>
        <t>SI</t>
      </is>
    </nc>
  </rcc>
  <rcc rId="4882" sId="2" odxf="1" dxf="1">
    <nc r="D151" t="inlineStr">
      <is>
        <t>FELIX RODRIGO PATIÑO VILLAREAL</t>
      </is>
    </nc>
    <odxf/>
    <ndxf/>
  </rcc>
  <rcc rId="4883" sId="2" odxf="1" dxf="1">
    <nc r="E151">
      <v>12970978</v>
    </nc>
    <odxf/>
    <ndxf/>
  </rcc>
  <rcc rId="4884" sId="2" odxf="1" dxf="1">
    <nc r="F151" t="inlineStr">
      <is>
        <t>LICENCIADO EN CIENCIAS SOCIALES</t>
      </is>
    </nc>
    <odxf/>
    <ndxf/>
  </rcc>
  <rcc rId="4885" sId="2">
    <nc r="G151" t="inlineStr">
      <is>
        <t>UNIVERSIDAD DE NARIÑO</t>
      </is>
    </nc>
  </rcc>
  <rcc rId="4886" sId="2" odxf="1" dxf="1" numFmtId="19">
    <nc r="H151">
      <v>32353</v>
    </nc>
    <odxf>
      <numFmt numFmtId="0" formatCode="General"/>
    </odxf>
    <ndxf>
      <numFmt numFmtId="19" formatCode="dd/mm/yyyy"/>
    </ndxf>
  </rcc>
  <rcc rId="4887" sId="2">
    <nc r="J151" t="inlineStr">
      <is>
        <t>COLEGIO MUSICAL BRITANICO</t>
      </is>
    </nc>
  </rcc>
  <rcc rId="4888" sId="2">
    <nc r="K151" t="inlineStr">
      <is>
        <t>01/02/2012  20/03/2014</t>
      </is>
    </nc>
  </rcc>
  <rcc rId="4889" sId="2">
    <nc r="L151" t="inlineStr">
      <is>
        <t>DOCENTE</t>
      </is>
    </nc>
  </rcc>
  <rcc rId="4890" sId="2">
    <nc r="M151" t="inlineStr">
      <is>
        <t>SI</t>
      </is>
    </nc>
  </rcc>
  <rcc rId="4891" sId="2">
    <nc r="N151" t="inlineStr">
      <is>
        <t>SI</t>
      </is>
    </nc>
  </rcc>
  <rcc rId="4892" sId="2">
    <nc r="O151" t="inlineStr">
      <is>
        <t>SI</t>
      </is>
    </nc>
  </rcc>
  <rrc rId="4893" sId="4" ref="A181:XFD181" action="insertRow">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2CECA098_183A_404B_AD72_5EEAC4BDA970_.wvu.Cols" sId="4"/>
    <undo index="122" exp="area" ref3D="1" dr="$WLK$1:$WLK$1048576" dn="Z_2CECA098_183A_404B_AD72_5EEAC4BDA970_.wvu.Cols" sId="4"/>
    <undo index="120" exp="area" ref3D="1" dr="$WBO$1:$WBO$1048576" dn="Z_2CECA098_183A_404B_AD72_5EEAC4BDA970_.wvu.Cols" sId="4"/>
    <undo index="118" exp="area" ref3D="1" dr="$VRS$1:$VRS$1048576" dn="Z_2CECA098_183A_404B_AD72_5EEAC4BDA970_.wvu.Cols" sId="4"/>
    <undo index="116" exp="area" ref3D="1" dr="$VHW$1:$VHW$1048576" dn="Z_2CECA098_183A_404B_AD72_5EEAC4BDA970_.wvu.Cols" sId="4"/>
    <undo index="114" exp="area" ref3D="1" dr="$UYA$1:$UYA$1048576" dn="Z_2CECA098_183A_404B_AD72_5EEAC4BDA970_.wvu.Cols" sId="4"/>
    <undo index="112" exp="area" ref3D="1" dr="$UOE$1:$UOE$1048576" dn="Z_2CECA098_183A_404B_AD72_5EEAC4BDA970_.wvu.Cols" sId="4"/>
    <undo index="110" exp="area" ref3D="1" dr="$UEI$1:$UEI$1048576" dn="Z_2CECA098_183A_404B_AD72_5EEAC4BDA970_.wvu.Cols" sId="4"/>
    <undo index="108" exp="area" ref3D="1" dr="$TUM$1:$TUM$1048576" dn="Z_2CECA098_183A_404B_AD72_5EEAC4BDA970_.wvu.Cols" sId="4"/>
    <undo index="106" exp="area" ref3D="1" dr="$TKQ$1:$TKQ$1048576" dn="Z_2CECA098_183A_404B_AD72_5EEAC4BDA970_.wvu.Cols" sId="4"/>
    <undo index="104" exp="area" ref3D="1" dr="$TAU$1:$TAU$1048576" dn="Z_2CECA098_183A_404B_AD72_5EEAC4BDA970_.wvu.Cols" sId="4"/>
    <undo index="102" exp="area" ref3D="1" dr="$SQY$1:$SQY$1048576" dn="Z_2CECA098_183A_404B_AD72_5EEAC4BDA970_.wvu.Cols" sId="4"/>
    <undo index="100" exp="area" ref3D="1" dr="$SHC$1:$SHC$1048576" dn="Z_2CECA098_183A_404B_AD72_5EEAC4BDA970_.wvu.Cols" sId="4"/>
    <undo index="98" exp="area" ref3D="1" dr="$RXG$1:$RXG$1048576" dn="Z_2CECA098_183A_404B_AD72_5EEAC4BDA970_.wvu.Cols" sId="4"/>
    <undo index="96" exp="area" ref3D="1" dr="$RNK$1:$RNK$1048576" dn="Z_2CECA098_183A_404B_AD72_5EEAC4BDA970_.wvu.Cols" sId="4"/>
    <undo index="94" exp="area" ref3D="1" dr="$RDO$1:$RDO$1048576" dn="Z_2CECA098_183A_404B_AD72_5EEAC4BDA970_.wvu.Cols" sId="4"/>
    <undo index="92" exp="area" ref3D="1" dr="$QTS$1:$QTS$1048576" dn="Z_2CECA098_183A_404B_AD72_5EEAC4BDA970_.wvu.Cols" sId="4"/>
    <undo index="90" exp="area" ref3D="1" dr="$QJW$1:$QJW$1048576" dn="Z_2CECA098_183A_404B_AD72_5EEAC4BDA970_.wvu.Cols" sId="4"/>
    <undo index="88" exp="area" ref3D="1" dr="$QAA$1:$QAA$1048576" dn="Z_2CECA098_183A_404B_AD72_5EEAC4BDA970_.wvu.Cols" sId="4"/>
    <undo index="86" exp="area" ref3D="1" dr="$PQE$1:$PQE$1048576" dn="Z_2CECA098_183A_404B_AD72_5EEAC4BDA970_.wvu.Cols" sId="4"/>
    <undo index="84" exp="area" ref3D="1" dr="$PGI$1:$PGI$1048576" dn="Z_2CECA098_183A_404B_AD72_5EEAC4BDA970_.wvu.Cols" sId="4"/>
    <undo index="82" exp="area" ref3D="1" dr="$OWM$1:$OWM$1048576" dn="Z_2CECA098_183A_404B_AD72_5EEAC4BDA970_.wvu.Cols" sId="4"/>
    <undo index="80" exp="area" ref3D="1" dr="$OMQ$1:$OMQ$1048576" dn="Z_2CECA098_183A_404B_AD72_5EEAC4BDA970_.wvu.Cols" sId="4"/>
    <undo index="78" exp="area" ref3D="1" dr="$OCU$1:$OCU$1048576" dn="Z_2CECA098_183A_404B_AD72_5EEAC4BDA970_.wvu.Cols" sId="4"/>
    <undo index="76" exp="area" ref3D="1" dr="$NSY$1:$NSY$1048576" dn="Z_2CECA098_183A_404B_AD72_5EEAC4BDA970_.wvu.Cols" sId="4"/>
    <undo index="74" exp="area" ref3D="1" dr="$NJC$1:$NJC$1048576" dn="Z_2CECA098_183A_404B_AD72_5EEAC4BDA970_.wvu.Cols" sId="4"/>
    <undo index="72" exp="area" ref3D="1" dr="$MZG$1:$MZG$1048576" dn="Z_2CECA098_183A_404B_AD72_5EEAC4BDA970_.wvu.Cols" sId="4"/>
    <undo index="70" exp="area" ref3D="1" dr="$MPK$1:$MPK$1048576" dn="Z_2CECA098_183A_404B_AD72_5EEAC4BDA970_.wvu.Cols" sId="4"/>
    <undo index="68" exp="area" ref3D="1" dr="$MFO$1:$MFO$1048576" dn="Z_2CECA098_183A_404B_AD72_5EEAC4BDA970_.wvu.Cols" sId="4"/>
    <undo index="66" exp="area" ref3D="1" dr="$LVS$1:$LVS$1048576" dn="Z_2CECA098_183A_404B_AD72_5EEAC4BDA970_.wvu.Cols" sId="4"/>
    <undo index="64" exp="area" ref3D="1" dr="$LLW$1:$LLW$1048576" dn="Z_2CECA098_183A_404B_AD72_5EEAC4BDA970_.wvu.Cols" sId="4"/>
    <undo index="62" exp="area" ref3D="1" dr="$LCA$1:$LCA$1048576" dn="Z_2CECA098_183A_404B_AD72_5EEAC4BDA970_.wvu.Cols" sId="4"/>
    <undo index="60" exp="area" ref3D="1" dr="$KSE$1:$KSE$1048576" dn="Z_2CECA098_183A_404B_AD72_5EEAC4BDA970_.wvu.Cols" sId="4"/>
    <undo index="58" exp="area" ref3D="1" dr="$KII$1:$KII$1048576" dn="Z_2CECA098_183A_404B_AD72_5EEAC4BDA970_.wvu.Cols" sId="4"/>
    <undo index="56" exp="area" ref3D="1" dr="$JYM$1:$JYM$1048576" dn="Z_2CECA098_183A_404B_AD72_5EEAC4BDA970_.wvu.Cols" sId="4"/>
    <undo index="54" exp="area" ref3D="1" dr="$JOQ$1:$JOQ$1048576" dn="Z_2CECA098_183A_404B_AD72_5EEAC4BDA970_.wvu.Cols" sId="4"/>
    <undo index="52" exp="area" ref3D="1" dr="$JEU$1:$JEU$1048576" dn="Z_2CECA098_183A_404B_AD72_5EEAC4BDA970_.wvu.Cols" sId="4"/>
    <undo index="50" exp="area" ref3D="1" dr="$IUY$1:$IUY$1048576" dn="Z_2CECA098_183A_404B_AD72_5EEAC4BDA970_.wvu.Cols" sId="4"/>
    <undo index="48" exp="area" ref3D="1" dr="$ILC$1:$ILC$1048576" dn="Z_2CECA098_183A_404B_AD72_5EEAC4BDA970_.wvu.Cols" sId="4"/>
    <undo index="46" exp="area" ref3D="1" dr="$IBG$1:$IBG$1048576" dn="Z_2CECA098_183A_404B_AD72_5EEAC4BDA970_.wvu.Cols" sId="4"/>
    <undo index="44" exp="area" ref3D="1" dr="$HRK$1:$HRK$1048576" dn="Z_2CECA098_183A_404B_AD72_5EEAC4BDA970_.wvu.Cols" sId="4"/>
    <undo index="42" exp="area" ref3D="1" dr="$HHO$1:$HHO$1048576" dn="Z_2CECA098_183A_404B_AD72_5EEAC4BDA970_.wvu.Cols" sId="4"/>
    <undo index="40" exp="area" ref3D="1" dr="$GXS$1:$GXS$1048576" dn="Z_2CECA098_183A_404B_AD72_5EEAC4BDA970_.wvu.Cols" sId="4"/>
    <undo index="38" exp="area" ref3D="1" dr="$GNW$1:$GNW$1048576" dn="Z_2CECA098_183A_404B_AD72_5EEAC4BDA970_.wvu.Cols" sId="4"/>
    <undo index="36" exp="area" ref3D="1" dr="$GEA$1:$GEA$1048576" dn="Z_2CECA098_183A_404B_AD72_5EEAC4BDA970_.wvu.Cols" sId="4"/>
    <undo index="34" exp="area" ref3D="1" dr="$FUE$1:$FUE$1048576" dn="Z_2CECA098_183A_404B_AD72_5EEAC4BDA970_.wvu.Cols" sId="4"/>
    <undo index="32" exp="area" ref3D="1" dr="$FKI$1:$FKI$1048576" dn="Z_2CECA098_183A_404B_AD72_5EEAC4BDA970_.wvu.Cols" sId="4"/>
    <undo index="30" exp="area" ref3D="1" dr="$FAM$1:$FAM$1048576" dn="Z_2CECA098_183A_404B_AD72_5EEAC4BDA970_.wvu.Cols" sId="4"/>
    <undo index="28" exp="area" ref3D="1" dr="$EQQ$1:$EQQ$1048576" dn="Z_2CECA098_183A_404B_AD72_5EEAC4BDA970_.wvu.Cols" sId="4"/>
    <undo index="26" exp="area" ref3D="1" dr="$EGU$1:$EGU$1048576" dn="Z_2CECA098_183A_404B_AD72_5EEAC4BDA970_.wvu.Cols" sId="4"/>
    <undo index="24" exp="area" ref3D="1" dr="$DWY$1:$DWY$1048576" dn="Z_2CECA098_183A_404B_AD72_5EEAC4BDA970_.wvu.Cols" sId="4"/>
    <undo index="22" exp="area" ref3D="1" dr="$DNC$1:$DNC$1048576" dn="Z_2CECA098_183A_404B_AD72_5EEAC4BDA970_.wvu.Cols" sId="4"/>
    <undo index="20" exp="area" ref3D="1" dr="$DDG$1:$DDG$1048576" dn="Z_2CECA098_183A_404B_AD72_5EEAC4BDA970_.wvu.Cols" sId="4"/>
    <undo index="18" exp="area" ref3D="1" dr="$CTK$1:$CTK$1048576" dn="Z_2CECA098_183A_404B_AD72_5EEAC4BDA970_.wvu.Cols" sId="4"/>
    <undo index="16" exp="area" ref3D="1" dr="$CJO$1:$CJO$1048576" dn="Z_2CECA098_183A_404B_AD72_5EEAC4BDA970_.wvu.Cols" sId="4"/>
    <undo index="14" exp="area" ref3D="1" dr="$BZS$1:$BZS$1048576" dn="Z_2CECA098_183A_404B_AD72_5EEAC4BDA970_.wvu.Cols" sId="4"/>
    <undo index="12" exp="area" ref3D="1" dr="$BPW$1:$BPW$1048576" dn="Z_2CECA098_183A_404B_AD72_5EEAC4BDA970_.wvu.Cols" sId="4"/>
    <undo index="10" exp="area" ref3D="1" dr="$BGA$1:$BGA$1048576" dn="Z_2CECA098_183A_404B_AD72_5EEAC4BDA970_.wvu.Cols" sId="4"/>
    <undo index="8" exp="area" ref3D="1" dr="$AWE$1:$AWE$1048576" dn="Z_2CECA098_183A_404B_AD72_5EEAC4BDA970_.wvu.Cols" sId="4"/>
    <undo index="6" exp="area" ref3D="1" dr="$AMI$1:$AMI$1048576" dn="Z_2CECA098_183A_404B_AD72_5EEAC4BDA970_.wvu.Cols" sId="4"/>
    <undo index="4" exp="area" ref3D="1" dr="$ACM$1:$ACM$1048576" dn="Z_2CECA098_183A_404B_AD72_5EEAC4BDA970_.wvu.Cols" sId="4"/>
    <undo index="2" exp="area" ref3D="1" dr="$SQ$1:$SQ$1048576" dn="Z_2CECA098_183A_404B_AD72_5EEAC4BDA970_.wvu.Cols" sId="4"/>
    <undo index="1" exp="area" ref3D="1" dr="$IU$1:$IU$1048576" dn="Z_2CECA098_183A_404B_AD72_5EEAC4BDA970_.wvu.Cols" sId="4"/>
  </rrc>
  <rcc rId="4894" sId="4">
    <nc r="B181" t="inlineStr">
      <is>
        <t>PROFESIONAL DE APOYO PEDAGÓGICO  POR CADA MIL CUPOS OFERTADOS O FRACIÓN INFERIOR</t>
      </is>
    </nc>
  </rcc>
  <rfmt sheetId="4" sqref="C181" start="0" length="0">
    <dxf>
      <border outline="0">
        <left style="thin">
          <color indexed="64"/>
        </left>
        <right style="thin">
          <color indexed="64"/>
        </right>
        <top style="thin">
          <color indexed="64"/>
        </top>
        <bottom style="thin">
          <color indexed="64"/>
        </bottom>
      </border>
    </dxf>
  </rfmt>
  <rcc rId="4895" sId="4" odxf="1" dxf="1">
    <nc r="D181" t="inlineStr">
      <is>
        <t>FELIX RODRIGO PATIÑO VILLAREAL</t>
      </is>
    </nc>
    <odxf/>
    <ndxf/>
  </rcc>
  <rcc rId="4896" sId="4" odxf="1" dxf="1">
    <nc r="E181">
      <v>12970978</v>
    </nc>
    <odxf/>
    <ndxf/>
  </rcc>
  <rcc rId="4897" sId="4" odxf="1" dxf="1">
    <nc r="F181" t="inlineStr">
      <is>
        <t>LICENCIADO EN CIENCIAS SOCIALES</t>
      </is>
    </nc>
    <odxf/>
    <ndxf/>
  </rcc>
  <rcc rId="4898" sId="4" odxf="1" dxf="1">
    <nc r="G181" t="inlineStr">
      <is>
        <t>UNIVERSIDAD DE NARIÑO</t>
      </is>
    </nc>
    <odxf>
      <border outline="0">
        <top/>
        <bottom/>
      </border>
    </odxf>
    <ndxf>
      <border outline="0">
        <top style="thin">
          <color indexed="64"/>
        </top>
        <bottom style="thin">
          <color indexed="64"/>
        </bottom>
      </border>
    </ndxf>
  </rcc>
  <rcc rId="4899" sId="4" odxf="1" dxf="1" numFmtId="19">
    <nc r="H181">
      <v>32353</v>
    </nc>
    <odxf>
      <border outline="0">
        <left/>
        <right/>
        <top/>
        <bottom/>
      </border>
    </odxf>
    <ndxf>
      <border outline="0">
        <left style="thin">
          <color indexed="64"/>
        </left>
        <right style="thin">
          <color indexed="64"/>
        </right>
        <top style="thin">
          <color indexed="64"/>
        </top>
        <bottom style="thin">
          <color indexed="64"/>
        </bottom>
      </border>
    </ndxf>
  </rcc>
  <rfmt sheetId="4" sqref="I181" start="0" length="0">
    <dxf>
      <border outline="0">
        <left style="thin">
          <color indexed="64"/>
        </left>
        <right style="thin">
          <color indexed="64"/>
        </right>
        <top style="thin">
          <color indexed="64"/>
        </top>
        <bottom style="thin">
          <color indexed="64"/>
        </bottom>
      </border>
    </dxf>
  </rfmt>
  <rcc rId="4900" sId="4" odxf="1" dxf="1">
    <nc r="J181" t="inlineStr">
      <is>
        <t>COLEGIO MUSICAL BRITANICO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901" sId="4" odxf="1" dxf="1">
    <nc r="K181" t="inlineStr">
      <is>
        <t>01/02/2012  20/03/2014</t>
      </is>
    </nc>
    <odxf>
      <alignment wrapText="0" readingOrder="0"/>
      <border outline="0">
        <top/>
        <bottom/>
      </border>
    </odxf>
    <ndxf>
      <alignment wrapText="1" readingOrder="0"/>
      <border outline="0">
        <top style="thin">
          <color indexed="64"/>
        </top>
        <bottom style="thin">
          <color indexed="64"/>
        </bottom>
      </border>
    </ndxf>
  </rcc>
  <rcc rId="4902" sId="4" odxf="1" dxf="1">
    <nc r="L181" t="inlineStr">
      <is>
        <t>DOCENTE</t>
      </is>
    </nc>
    <odxf>
      <border outline="0">
        <top/>
        <bottom/>
      </border>
    </odxf>
    <ndxf>
      <border outline="0">
        <top style="thin">
          <color indexed="64"/>
        </top>
        <bottom style="thin">
          <color indexed="64"/>
        </bottom>
      </border>
    </ndxf>
  </rcc>
  <rcc rId="4903" sId="4" odxf="1" dxf="1">
    <nc r="M181" t="inlineStr">
      <is>
        <t>SI</t>
      </is>
    </nc>
    <odxf>
      <border outline="0">
        <left/>
        <right/>
        <top/>
        <bottom/>
      </border>
    </odxf>
    <ndxf>
      <border outline="0">
        <left style="thin">
          <color indexed="64"/>
        </left>
        <right style="thin">
          <color indexed="64"/>
        </right>
        <top style="thin">
          <color indexed="64"/>
        </top>
        <bottom style="thin">
          <color indexed="64"/>
        </bottom>
      </border>
    </ndxf>
  </rcc>
  <rcc rId="4904" sId="4" odxf="1" dxf="1">
    <nc r="N181" t="inlineStr">
      <is>
        <t>SI</t>
      </is>
    </nc>
    <odxf>
      <border outline="0">
        <left/>
        <right/>
        <top/>
        <bottom/>
      </border>
    </odxf>
    <ndxf>
      <border outline="0">
        <left style="thin">
          <color indexed="64"/>
        </left>
        <right style="thin">
          <color indexed="64"/>
        </right>
        <top style="thin">
          <color indexed="64"/>
        </top>
        <bottom style="thin">
          <color indexed="64"/>
        </bottom>
      </border>
    </ndxf>
  </rcc>
  <rcc rId="4905" sId="4" odxf="1" dxf="1">
    <nc r="O181"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P181" start="0" length="0">
    <dxf>
      <border outline="0">
        <left style="thin">
          <color indexed="64"/>
        </left>
        <right style="thin">
          <color indexed="64"/>
        </right>
        <top style="thin">
          <color indexed="64"/>
        </top>
        <bottom style="thin">
          <color indexed="64"/>
        </bottom>
      </border>
    </dxf>
  </rfmt>
  <rfmt sheetId="4" sqref="Q181" start="0" length="0">
    <dxf>
      <border outline="0">
        <left style="thin">
          <color indexed="64"/>
        </left>
        <right style="thin">
          <color indexed="64"/>
        </right>
        <top style="thin">
          <color indexed="64"/>
        </top>
        <bottom style="thin">
          <color indexed="64"/>
        </bottom>
      </border>
    </dxf>
  </rfmt>
  <rcc rId="4906" sId="2">
    <nc r="J152" t="inlineStr">
      <is>
        <t>COLEGIO MUSICAL BRITANICO</t>
      </is>
    </nc>
  </rcc>
  <rcc rId="4907" sId="2">
    <nc r="L152" t="inlineStr">
      <is>
        <t>CONTADOR</t>
      </is>
    </nc>
  </rcc>
  <rcc rId="4908" sId="2">
    <nc r="K152" t="inlineStr">
      <is>
        <t>15/02/2013 A LA FECHA</t>
      </is>
    </nc>
  </rcc>
  <rcc rId="4909" sId="2">
    <nc r="M152" t="inlineStr">
      <is>
        <t>SI</t>
      </is>
    </nc>
  </rcc>
  <rcc rId="4910" sId="2">
    <nc r="N152" t="inlineStr">
      <is>
        <t>SI</t>
      </is>
    </nc>
  </rcc>
  <rcc rId="4911" sId="2">
    <nc r="O152" t="inlineStr">
      <is>
        <t>SI</t>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2">
    <nc r="C6" t="inlineStr">
      <is>
        <t>COLEGIO MUSICAL BRITANICO</t>
      </is>
    </nc>
  </rcc>
  <rcc rId="19" sId="2" numFmtId="20">
    <oc r="C11" t="inlineStr">
      <is>
        <t>xx/xx/xxxx</t>
      </is>
    </oc>
    <nc r="C11">
      <v>41245</v>
    </nc>
  </rcc>
  <rcc rId="20" sId="3">
    <nc r="C6" t="inlineStr">
      <is>
        <t>COLEGIO MUSICAL BRITANICO</t>
      </is>
    </nc>
  </rcc>
  <rcc rId="21" sId="3" numFmtId="20">
    <oc r="C11" t="inlineStr">
      <is>
        <t>xx/xx/xxxx</t>
      </is>
    </oc>
    <nc r="C11">
      <v>41245</v>
    </nc>
  </rcc>
  <rcc rId="22" sId="4">
    <nc r="C6" t="inlineStr">
      <is>
        <t>COLEGIO MUSICAL BRITANICO</t>
      </is>
    </nc>
  </rcc>
  <rcc rId="23" sId="4" numFmtId="20">
    <oc r="C11" t="inlineStr">
      <is>
        <t>xx/xx/xxxx</t>
      </is>
    </oc>
    <nc r="C11">
      <v>41245</v>
    </nc>
  </rcc>
  <rcc rId="24" sId="2">
    <oc r="D16">
      <v>2</v>
    </oc>
    <nc r="D16"/>
  </rcc>
  <rcc rId="25" sId="2">
    <oc r="D17">
      <v>3</v>
    </oc>
    <nc r="D17"/>
  </rcc>
  <rcc rId="26" sId="2">
    <oc r="D18">
      <v>4</v>
    </oc>
    <nc r="D18"/>
  </rcc>
  <rcc rId="27" sId="2">
    <oc r="D19">
      <v>5</v>
    </oc>
    <nc r="D19"/>
  </rcc>
  <rcc rId="28" sId="2">
    <oc r="D20">
      <v>6</v>
    </oc>
    <nc r="D20"/>
  </rcc>
  <rcc rId="29" sId="2">
    <oc r="D21">
      <v>7</v>
    </oc>
    <nc r="D21"/>
  </rcc>
  <rcc rId="30" sId="2" numFmtId="11">
    <nc r="E15">
      <v>1898582560</v>
    </nc>
  </rcc>
  <rcc rId="31" sId="2" numFmtId="11">
    <nc r="F15">
      <v>556</v>
    </nc>
  </rcc>
  <rcc rId="32" sId="2">
    <oc r="E24">
      <f>E22</f>
    </oc>
    <nc r="E24">
      <f>E15</f>
    </nc>
  </rcc>
  <rcc rId="33" sId="2">
    <oc r="C24">
      <f>+F22</f>
    </oc>
    <nc r="C24">
      <f>+F15*80%</f>
    </nc>
  </rcc>
  <rcc rId="34" sId="2">
    <nc r="B49" t="inlineStr">
      <is>
        <t>COLEGIO MUSICAL BRITANICO</t>
      </is>
    </nc>
  </rcc>
  <rcc rId="35" sId="2">
    <nc r="C49" t="inlineStr">
      <is>
        <t>COLEGIO MUSICAL BRITANICO</t>
      </is>
    </nc>
  </rcc>
  <rcc rId="36" sId="2">
    <nc r="D49" t="inlineStr">
      <is>
        <t>MINISTERIO DE EUDCACION NACIONAL</t>
      </is>
    </nc>
  </rcc>
  <rcc rId="37" sId="2" numFmtId="19">
    <nc r="H49">
      <v>40210</v>
    </nc>
  </rcc>
  <rcc rId="38" sId="2" numFmtId="20">
    <nc r="I49">
      <v>40527</v>
    </nc>
  </rcc>
  <rcc rId="39" sId="2">
    <nc r="E49" t="inlineStr">
      <is>
        <t>FPI-52-071 - 2009</t>
      </is>
    </nc>
  </rcc>
  <rcc rId="40" sId="2" numFmtId="4">
    <nc r="M49">
      <v>4843</v>
    </nc>
  </rcc>
  <rcc rId="41" sId="2" numFmtId="4">
    <oc r="N49">
      <f>+M49*G49</f>
    </oc>
    <nc r="N49">
      <v>4843</v>
    </nc>
  </rcc>
  <rcc rId="42" sId="2">
    <nc r="F49" t="inlineStr">
      <is>
        <t>SI</t>
      </is>
    </nc>
  </rcc>
  <rcc rId="43" sId="2">
    <nc r="K49" t="inlineStr">
      <is>
        <t>10 meses y 15 dias</t>
      </is>
    </nc>
  </rcc>
  <rcc rId="44" sId="2" numFmtId="34">
    <nc r="O49">
      <v>3505781081</v>
    </nc>
  </rcc>
  <rcc rId="45" sId="2">
    <nc r="E50" t="inlineStr">
      <is>
        <t>FPI-52-377 - 2010</t>
      </is>
    </nc>
  </rcc>
  <rcc rId="46" sId="2">
    <nc r="F50" t="inlineStr">
      <is>
        <t>SI</t>
      </is>
    </nc>
  </rcc>
  <rcc rId="47" sId="2" numFmtId="4">
    <nc r="M50">
      <v>25</v>
    </nc>
  </rcc>
  <rcc rId="48" sId="2" numFmtId="4">
    <nc r="N50">
      <v>25</v>
    </nc>
  </rcc>
  <rcc rId="49" sId="2" odxf="1" dxf="1" numFmtId="19">
    <nc r="H50">
      <v>40557</v>
    </nc>
    <odxf>
      <numFmt numFmtId="0" formatCode="General"/>
    </odxf>
    <ndxf>
      <numFmt numFmtId="19" formatCode="dd/mm/yyyy"/>
    </ndxf>
  </rcc>
  <rcc rId="50" sId="2" numFmtId="20">
    <nc r="I50">
      <v>40844</v>
    </nc>
  </rcc>
  <rcc rId="51" sId="2">
    <nc r="K50" t="inlineStr">
      <is>
        <t>8 meses y 18 dias</t>
      </is>
    </nc>
  </rcc>
  <rcc rId="52" sId="2" numFmtId="34">
    <nc r="O50">
      <v>139488716</v>
    </nc>
  </rcc>
  <rcc rId="53" sId="2" numFmtId="34">
    <nc r="P50">
      <v>207</v>
    </nc>
  </rcc>
  <rcc rId="54" sId="2" odxf="1" dxf="1">
    <nc r="B50" t="inlineStr">
      <is>
        <t>COLEGIO MUSICAL BRITANICO</t>
      </is>
    </nc>
    <odxf/>
    <ndxf/>
  </rcc>
  <rcc rId="55" sId="2" odxf="1" dxf="1">
    <nc r="C50" t="inlineStr">
      <is>
        <t>COLEGIO MUSICAL BRITANICO</t>
      </is>
    </nc>
    <odxf/>
    <ndxf/>
  </rcc>
  <rcc rId="56" sId="2" odxf="1" dxf="1">
    <nc r="D50" t="inlineStr">
      <is>
        <t>MINISTERIO DE EUDCACION NACIONAL</t>
      </is>
    </nc>
    <odxf/>
    <ndxf/>
  </rcc>
  <rcc rId="57" sId="2" odxf="1" dxf="1">
    <nc r="B51" t="inlineStr">
      <is>
        <t>COLEGIO MUSICAL BRITANICO</t>
      </is>
    </nc>
    <odxf/>
    <ndxf/>
  </rcc>
  <rcc rId="58" sId="2" odxf="1" dxf="1">
    <nc r="C51" t="inlineStr">
      <is>
        <t>COLEGIO MUSICAL BRITANICO</t>
      </is>
    </nc>
    <odxf/>
    <ndxf/>
  </rcc>
  <rfmt sheetId="2" sqref="D51" start="0" length="0">
    <dxf/>
  </rfmt>
  <rcc rId="59" sId="2">
    <nc r="D51" t="inlineStr">
      <is>
        <t>MINISTERIO DE EUDCACION NACIONAL - FONADE</t>
      </is>
    </nc>
  </rcc>
  <rfmt sheetId="2" sqref="E51" start="0" length="0">
    <dxf/>
  </rfmt>
  <rcc rId="60" sId="2">
    <nc r="E51" t="inlineStr">
      <is>
        <t>2111709 - 2011</t>
      </is>
    </nc>
  </rcc>
  <rcc rId="61" sId="2" odxf="1" dxf="1" numFmtId="19">
    <nc r="H51">
      <v>40816</v>
    </nc>
    <odxf>
      <numFmt numFmtId="0" formatCode="General"/>
    </odxf>
    <ndxf>
      <numFmt numFmtId="19" formatCode="dd/mm/yyyy"/>
    </ndxf>
  </rcc>
  <rcc rId="62" sId="2" numFmtId="20">
    <nc r="I51">
      <v>40969</v>
    </nc>
  </rcc>
  <rcc rId="63" sId="2" numFmtId="4">
    <nc r="M51">
      <v>631</v>
    </nc>
  </rcc>
  <rcc rId="64" sId="2" numFmtId="4">
    <nc r="N51">
      <v>631</v>
    </nc>
  </rcc>
  <rcc rId="65" sId="2">
    <nc r="F51" t="inlineStr">
      <is>
        <t>SI</t>
      </is>
    </nc>
  </rcc>
  <rcc rId="66" sId="2">
    <nc r="L51" t="inlineStr">
      <is>
        <t>28 dias</t>
      </is>
    </nc>
  </rcc>
  <rcc rId="67" sId="2">
    <nc r="K51" t="inlineStr">
      <is>
        <t>4 meses y 14 dias</t>
      </is>
    </nc>
  </rcc>
  <rcc rId="68" sId="2">
    <nc r="P51" t="inlineStr">
      <is>
        <t>175 y 176</t>
      </is>
    </nc>
  </rcc>
  <rcc rId="69" sId="2" numFmtId="34">
    <nc r="O51">
      <v>520385195</v>
    </nc>
  </rcc>
  <rcc rId="70" sId="2" odxf="1" dxf="1">
    <nc r="B52" t="inlineStr">
      <is>
        <t>COLEGIO MUSICAL BRITANICO</t>
      </is>
    </nc>
    <odxf/>
    <ndxf/>
  </rcc>
  <rcc rId="71" sId="2" odxf="1" dxf="1">
    <nc r="C52" t="inlineStr">
      <is>
        <t>COLEGIO MUSICAL BRITANICO</t>
      </is>
    </nc>
    <odxf/>
    <ndxf/>
  </rcc>
  <rcc rId="72" sId="2" odxf="1" dxf="1">
    <nc r="D52" t="inlineStr">
      <is>
        <t>MINISTERIO DE EUDCACION NACIONAL - FONADE</t>
      </is>
    </nc>
    <odxf/>
    <ndxf/>
  </rcc>
  <rcc rId="73" sId="2">
    <nc r="E52" t="inlineStr">
      <is>
        <t>2120965 - 2011</t>
      </is>
    </nc>
  </rcc>
  <rcc rId="74" sId="2" odxf="1" dxf="1" numFmtId="19">
    <nc r="H52">
      <v>41008</v>
    </nc>
    <odxf>
      <numFmt numFmtId="0" formatCode="General"/>
    </odxf>
    <ndxf>
      <numFmt numFmtId="19" formatCode="dd/mm/yyyy"/>
    </ndxf>
  </rcc>
  <rcc rId="75" sId="2" numFmtId="20">
    <nc r="I52">
      <v>41182</v>
    </nc>
  </rcc>
  <rcc rId="76" sId="2" numFmtId="4">
    <nc r="M52">
      <v>631</v>
    </nc>
  </rcc>
  <rcc rId="77" sId="2" numFmtId="4">
    <nc r="N52">
      <v>631</v>
    </nc>
  </rcc>
  <rcc rId="78" sId="2" numFmtId="34">
    <nc r="O52">
      <v>175114368</v>
    </nc>
  </rcc>
  <rcc rId="79" sId="2" numFmtId="34">
    <nc r="P49">
      <v>216</v>
    </nc>
  </rcc>
  <rcc rId="80" sId="2" numFmtId="34">
    <nc r="P52">
      <v>142</v>
    </nc>
  </rcc>
  <rcc rId="81" sId="2">
    <nc r="K52" t="inlineStr">
      <is>
        <t>5 meses y 21 dias</t>
      </is>
    </nc>
  </rcc>
  <rcc rId="82" sId="2">
    <nc r="F52" t="inlineStr">
      <is>
        <t>SI</t>
      </is>
    </nc>
  </rcc>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rdn>
  <rdn rId="0" localSheetId="8" customView="1" name="Z_AFE0F707_F779_4457_8614_A9761FF0129B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rdn>
  <rcv guid="{AFE0F707-F779-4457-8614-A9761FF0129B}" action="add"/>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912" sId="4" ref="A184:XFD184" action="insertRow">
    <undo index="124" exp="area" ref3D="1" dr="$WVG$1:$WVG$1048576" dn="Z_AFE0F707_F779_4457_8614_A9761FF0129B_.wvu.Cols" sId="4"/>
    <undo index="122" exp="area" ref3D="1" dr="$WLK$1:$WLK$1048576" dn="Z_AFE0F707_F779_4457_8614_A9761FF0129B_.wvu.Cols" sId="4"/>
    <undo index="120" exp="area" ref3D="1" dr="$WBO$1:$WBO$1048576" dn="Z_AFE0F707_F779_4457_8614_A9761FF0129B_.wvu.Cols" sId="4"/>
    <undo index="118" exp="area" ref3D="1" dr="$VRS$1:$VRS$1048576" dn="Z_AFE0F707_F779_4457_8614_A9761FF0129B_.wvu.Cols" sId="4"/>
    <undo index="116" exp="area" ref3D="1" dr="$VHW$1:$VHW$1048576" dn="Z_AFE0F707_F779_4457_8614_A9761FF0129B_.wvu.Cols" sId="4"/>
    <undo index="114" exp="area" ref3D="1" dr="$UYA$1:$UYA$1048576" dn="Z_AFE0F707_F779_4457_8614_A9761FF0129B_.wvu.Cols" sId="4"/>
    <undo index="112" exp="area" ref3D="1" dr="$UOE$1:$UOE$1048576" dn="Z_AFE0F707_F779_4457_8614_A9761FF0129B_.wvu.Cols" sId="4"/>
    <undo index="110" exp="area" ref3D="1" dr="$UEI$1:$UEI$1048576" dn="Z_AFE0F707_F779_4457_8614_A9761FF0129B_.wvu.Cols" sId="4"/>
    <undo index="108" exp="area" ref3D="1" dr="$TUM$1:$TUM$1048576" dn="Z_AFE0F707_F779_4457_8614_A9761FF0129B_.wvu.Cols" sId="4"/>
    <undo index="106" exp="area" ref3D="1" dr="$TKQ$1:$TKQ$1048576" dn="Z_AFE0F707_F779_4457_8614_A9761FF0129B_.wvu.Cols" sId="4"/>
    <undo index="104" exp="area" ref3D="1" dr="$TAU$1:$TAU$1048576" dn="Z_AFE0F707_F779_4457_8614_A9761FF0129B_.wvu.Cols" sId="4"/>
    <undo index="102" exp="area" ref3D="1" dr="$SQY$1:$SQY$1048576" dn="Z_AFE0F707_F779_4457_8614_A9761FF0129B_.wvu.Cols" sId="4"/>
    <undo index="100" exp="area" ref3D="1" dr="$SHC$1:$SHC$1048576" dn="Z_AFE0F707_F779_4457_8614_A9761FF0129B_.wvu.Cols" sId="4"/>
    <undo index="98" exp="area" ref3D="1" dr="$RXG$1:$RXG$1048576" dn="Z_AFE0F707_F779_4457_8614_A9761FF0129B_.wvu.Cols" sId="4"/>
    <undo index="96" exp="area" ref3D="1" dr="$RNK$1:$RNK$1048576" dn="Z_AFE0F707_F779_4457_8614_A9761FF0129B_.wvu.Cols" sId="4"/>
    <undo index="94" exp="area" ref3D="1" dr="$RDO$1:$RDO$1048576" dn="Z_AFE0F707_F779_4457_8614_A9761FF0129B_.wvu.Cols" sId="4"/>
    <undo index="92" exp="area" ref3D="1" dr="$QTS$1:$QTS$1048576" dn="Z_AFE0F707_F779_4457_8614_A9761FF0129B_.wvu.Cols" sId="4"/>
    <undo index="90" exp="area" ref3D="1" dr="$QJW$1:$QJW$1048576" dn="Z_AFE0F707_F779_4457_8614_A9761FF0129B_.wvu.Cols" sId="4"/>
    <undo index="88" exp="area" ref3D="1" dr="$QAA$1:$QAA$1048576" dn="Z_AFE0F707_F779_4457_8614_A9761FF0129B_.wvu.Cols" sId="4"/>
    <undo index="86" exp="area" ref3D="1" dr="$PQE$1:$PQE$1048576" dn="Z_AFE0F707_F779_4457_8614_A9761FF0129B_.wvu.Cols" sId="4"/>
    <undo index="84" exp="area" ref3D="1" dr="$PGI$1:$PGI$1048576" dn="Z_AFE0F707_F779_4457_8614_A9761FF0129B_.wvu.Cols" sId="4"/>
    <undo index="82" exp="area" ref3D="1" dr="$OWM$1:$OWM$1048576" dn="Z_AFE0F707_F779_4457_8614_A9761FF0129B_.wvu.Cols" sId="4"/>
    <undo index="80" exp="area" ref3D="1" dr="$OMQ$1:$OMQ$1048576" dn="Z_AFE0F707_F779_4457_8614_A9761FF0129B_.wvu.Cols" sId="4"/>
    <undo index="78" exp="area" ref3D="1" dr="$OCU$1:$OCU$1048576" dn="Z_AFE0F707_F779_4457_8614_A9761FF0129B_.wvu.Cols" sId="4"/>
    <undo index="76" exp="area" ref3D="1" dr="$NSY$1:$NSY$1048576" dn="Z_AFE0F707_F779_4457_8614_A9761FF0129B_.wvu.Cols" sId="4"/>
    <undo index="74" exp="area" ref3D="1" dr="$NJC$1:$NJC$1048576" dn="Z_AFE0F707_F779_4457_8614_A9761FF0129B_.wvu.Cols" sId="4"/>
    <undo index="72" exp="area" ref3D="1" dr="$MZG$1:$MZG$1048576" dn="Z_AFE0F707_F779_4457_8614_A9761FF0129B_.wvu.Cols" sId="4"/>
    <undo index="70" exp="area" ref3D="1" dr="$MPK$1:$MPK$1048576" dn="Z_AFE0F707_F779_4457_8614_A9761FF0129B_.wvu.Cols" sId="4"/>
    <undo index="68" exp="area" ref3D="1" dr="$MFO$1:$MFO$1048576" dn="Z_AFE0F707_F779_4457_8614_A9761FF0129B_.wvu.Cols" sId="4"/>
    <undo index="66" exp="area" ref3D="1" dr="$LVS$1:$LVS$1048576" dn="Z_AFE0F707_F779_4457_8614_A9761FF0129B_.wvu.Cols" sId="4"/>
    <undo index="64" exp="area" ref3D="1" dr="$LLW$1:$LLW$1048576" dn="Z_AFE0F707_F779_4457_8614_A9761FF0129B_.wvu.Cols" sId="4"/>
    <undo index="62" exp="area" ref3D="1" dr="$LCA$1:$LCA$1048576" dn="Z_AFE0F707_F779_4457_8614_A9761FF0129B_.wvu.Cols" sId="4"/>
    <undo index="60" exp="area" ref3D="1" dr="$KSE$1:$KSE$1048576" dn="Z_AFE0F707_F779_4457_8614_A9761FF0129B_.wvu.Cols" sId="4"/>
    <undo index="58" exp="area" ref3D="1" dr="$KII$1:$KII$1048576" dn="Z_AFE0F707_F779_4457_8614_A9761FF0129B_.wvu.Cols" sId="4"/>
    <undo index="56" exp="area" ref3D="1" dr="$JYM$1:$JYM$1048576" dn="Z_AFE0F707_F779_4457_8614_A9761FF0129B_.wvu.Cols" sId="4"/>
    <undo index="54" exp="area" ref3D="1" dr="$JOQ$1:$JOQ$1048576" dn="Z_AFE0F707_F779_4457_8614_A9761FF0129B_.wvu.Cols" sId="4"/>
    <undo index="52" exp="area" ref3D="1" dr="$JEU$1:$JEU$1048576" dn="Z_AFE0F707_F779_4457_8614_A9761FF0129B_.wvu.Cols" sId="4"/>
    <undo index="50" exp="area" ref3D="1" dr="$IUY$1:$IUY$1048576" dn="Z_AFE0F707_F779_4457_8614_A9761FF0129B_.wvu.Cols" sId="4"/>
    <undo index="48" exp="area" ref3D="1" dr="$ILC$1:$ILC$1048576" dn="Z_AFE0F707_F779_4457_8614_A9761FF0129B_.wvu.Cols" sId="4"/>
    <undo index="46" exp="area" ref3D="1" dr="$IBG$1:$IBG$1048576" dn="Z_AFE0F707_F779_4457_8614_A9761FF0129B_.wvu.Cols" sId="4"/>
    <undo index="44" exp="area" ref3D="1" dr="$HRK$1:$HRK$1048576" dn="Z_AFE0F707_F779_4457_8614_A9761FF0129B_.wvu.Cols" sId="4"/>
    <undo index="42" exp="area" ref3D="1" dr="$HHO$1:$HHO$1048576" dn="Z_AFE0F707_F779_4457_8614_A9761FF0129B_.wvu.Cols" sId="4"/>
    <undo index="40" exp="area" ref3D="1" dr="$GXS$1:$GXS$1048576" dn="Z_AFE0F707_F779_4457_8614_A9761FF0129B_.wvu.Cols" sId="4"/>
    <undo index="38" exp="area" ref3D="1" dr="$GNW$1:$GNW$1048576" dn="Z_AFE0F707_F779_4457_8614_A9761FF0129B_.wvu.Cols" sId="4"/>
    <undo index="36" exp="area" ref3D="1" dr="$GEA$1:$GEA$1048576" dn="Z_AFE0F707_F779_4457_8614_A9761FF0129B_.wvu.Cols" sId="4"/>
    <undo index="34" exp="area" ref3D="1" dr="$FUE$1:$FUE$1048576" dn="Z_AFE0F707_F779_4457_8614_A9761FF0129B_.wvu.Cols" sId="4"/>
    <undo index="32" exp="area" ref3D="1" dr="$FKI$1:$FKI$1048576" dn="Z_AFE0F707_F779_4457_8614_A9761FF0129B_.wvu.Cols" sId="4"/>
    <undo index="30" exp="area" ref3D="1" dr="$FAM$1:$FAM$1048576" dn="Z_AFE0F707_F779_4457_8614_A9761FF0129B_.wvu.Cols" sId="4"/>
    <undo index="28" exp="area" ref3D="1" dr="$EQQ$1:$EQQ$1048576" dn="Z_AFE0F707_F779_4457_8614_A9761FF0129B_.wvu.Cols" sId="4"/>
    <undo index="26" exp="area" ref3D="1" dr="$EGU$1:$EGU$1048576" dn="Z_AFE0F707_F779_4457_8614_A9761FF0129B_.wvu.Cols" sId="4"/>
    <undo index="24" exp="area" ref3D="1" dr="$DWY$1:$DWY$1048576" dn="Z_AFE0F707_F779_4457_8614_A9761FF0129B_.wvu.Cols" sId="4"/>
    <undo index="22" exp="area" ref3D="1" dr="$DNC$1:$DNC$1048576" dn="Z_AFE0F707_F779_4457_8614_A9761FF0129B_.wvu.Cols" sId="4"/>
    <undo index="20" exp="area" ref3D="1" dr="$DDG$1:$DDG$1048576" dn="Z_AFE0F707_F779_4457_8614_A9761FF0129B_.wvu.Cols" sId="4"/>
    <undo index="18" exp="area" ref3D="1" dr="$CTK$1:$CTK$1048576" dn="Z_AFE0F707_F779_4457_8614_A9761FF0129B_.wvu.Cols" sId="4"/>
    <undo index="16" exp="area" ref3D="1" dr="$CJO$1:$CJO$1048576" dn="Z_AFE0F707_F779_4457_8614_A9761FF0129B_.wvu.Cols" sId="4"/>
    <undo index="14" exp="area" ref3D="1" dr="$BZS$1:$BZS$1048576" dn="Z_AFE0F707_F779_4457_8614_A9761FF0129B_.wvu.Cols" sId="4"/>
    <undo index="12" exp="area" ref3D="1" dr="$BPW$1:$BPW$1048576" dn="Z_AFE0F707_F779_4457_8614_A9761FF0129B_.wvu.Cols" sId="4"/>
    <undo index="10" exp="area" ref3D="1" dr="$BGA$1:$BGA$1048576" dn="Z_AFE0F707_F779_4457_8614_A9761FF0129B_.wvu.Cols" sId="4"/>
    <undo index="8" exp="area" ref3D="1" dr="$AWE$1:$AWE$1048576" dn="Z_AFE0F707_F779_4457_8614_A9761FF0129B_.wvu.Cols" sId="4"/>
    <undo index="6" exp="area" ref3D="1" dr="$AMI$1:$AMI$1048576" dn="Z_AFE0F707_F779_4457_8614_A9761FF0129B_.wvu.Cols" sId="4"/>
    <undo index="4" exp="area" ref3D="1" dr="$ACM$1:$ACM$1048576" dn="Z_AFE0F707_F779_4457_8614_A9761FF0129B_.wvu.Cols" sId="4"/>
    <undo index="2" exp="area" ref3D="1" dr="$SQ$1:$SQ$1048576" dn="Z_AFE0F707_F779_4457_8614_A9761FF0129B_.wvu.Cols" sId="4"/>
    <undo index="1" exp="area" ref3D="1" dr="$IU$1:$IU$1048576" dn="Z_AFE0F707_F779_4457_8614_A9761FF0129B_.wvu.Cols" sId="4"/>
    <undo index="124" exp="area" ref3D="1" dr="$WVG$1:$WVG$1048576" dn="Z_A2E15FCF_BF07_4F75_BC8B_D1F713E64E37_.wvu.Cols" sId="4"/>
    <undo index="122" exp="area" ref3D="1" dr="$WLK$1:$WLK$1048576" dn="Z_A2E15FCF_BF07_4F75_BC8B_D1F713E64E37_.wvu.Cols" sId="4"/>
    <undo index="120" exp="area" ref3D="1" dr="$WBO$1:$WBO$1048576" dn="Z_A2E15FCF_BF07_4F75_BC8B_D1F713E64E37_.wvu.Cols" sId="4"/>
    <undo index="118" exp="area" ref3D="1" dr="$VRS$1:$VRS$1048576" dn="Z_A2E15FCF_BF07_4F75_BC8B_D1F713E64E37_.wvu.Cols" sId="4"/>
    <undo index="116" exp="area" ref3D="1" dr="$VHW$1:$VHW$1048576" dn="Z_A2E15FCF_BF07_4F75_BC8B_D1F713E64E37_.wvu.Cols" sId="4"/>
    <undo index="114" exp="area" ref3D="1" dr="$UYA$1:$UYA$1048576" dn="Z_A2E15FCF_BF07_4F75_BC8B_D1F713E64E37_.wvu.Cols" sId="4"/>
    <undo index="112" exp="area" ref3D="1" dr="$UOE$1:$UOE$1048576" dn="Z_A2E15FCF_BF07_4F75_BC8B_D1F713E64E37_.wvu.Cols" sId="4"/>
    <undo index="110" exp="area" ref3D="1" dr="$UEI$1:$UEI$1048576" dn="Z_A2E15FCF_BF07_4F75_BC8B_D1F713E64E37_.wvu.Cols" sId="4"/>
    <undo index="108" exp="area" ref3D="1" dr="$TUM$1:$TUM$1048576" dn="Z_A2E15FCF_BF07_4F75_BC8B_D1F713E64E37_.wvu.Cols" sId="4"/>
    <undo index="106" exp="area" ref3D="1" dr="$TKQ$1:$TKQ$1048576" dn="Z_A2E15FCF_BF07_4F75_BC8B_D1F713E64E37_.wvu.Cols" sId="4"/>
    <undo index="104" exp="area" ref3D="1" dr="$TAU$1:$TAU$1048576" dn="Z_A2E15FCF_BF07_4F75_BC8B_D1F713E64E37_.wvu.Cols" sId="4"/>
    <undo index="102" exp="area" ref3D="1" dr="$SQY$1:$SQY$1048576" dn="Z_A2E15FCF_BF07_4F75_BC8B_D1F713E64E37_.wvu.Cols" sId="4"/>
    <undo index="100" exp="area" ref3D="1" dr="$SHC$1:$SHC$1048576" dn="Z_A2E15FCF_BF07_4F75_BC8B_D1F713E64E37_.wvu.Cols" sId="4"/>
    <undo index="98" exp="area" ref3D="1" dr="$RXG$1:$RXG$1048576" dn="Z_A2E15FCF_BF07_4F75_BC8B_D1F713E64E37_.wvu.Cols" sId="4"/>
    <undo index="96" exp="area" ref3D="1" dr="$RNK$1:$RNK$1048576" dn="Z_A2E15FCF_BF07_4F75_BC8B_D1F713E64E37_.wvu.Cols" sId="4"/>
    <undo index="94" exp="area" ref3D="1" dr="$RDO$1:$RDO$1048576" dn="Z_A2E15FCF_BF07_4F75_BC8B_D1F713E64E37_.wvu.Cols" sId="4"/>
    <undo index="92" exp="area" ref3D="1" dr="$QTS$1:$QTS$1048576" dn="Z_A2E15FCF_BF07_4F75_BC8B_D1F713E64E37_.wvu.Cols" sId="4"/>
    <undo index="90" exp="area" ref3D="1" dr="$QJW$1:$QJW$1048576" dn="Z_A2E15FCF_BF07_4F75_BC8B_D1F713E64E37_.wvu.Cols" sId="4"/>
    <undo index="88" exp="area" ref3D="1" dr="$QAA$1:$QAA$1048576" dn="Z_A2E15FCF_BF07_4F75_BC8B_D1F713E64E37_.wvu.Cols" sId="4"/>
    <undo index="86" exp="area" ref3D="1" dr="$PQE$1:$PQE$1048576" dn="Z_A2E15FCF_BF07_4F75_BC8B_D1F713E64E37_.wvu.Cols" sId="4"/>
    <undo index="84" exp="area" ref3D="1" dr="$PGI$1:$PGI$1048576" dn="Z_A2E15FCF_BF07_4F75_BC8B_D1F713E64E37_.wvu.Cols" sId="4"/>
    <undo index="82" exp="area" ref3D="1" dr="$OWM$1:$OWM$1048576" dn="Z_A2E15FCF_BF07_4F75_BC8B_D1F713E64E37_.wvu.Cols" sId="4"/>
    <undo index="80" exp="area" ref3D="1" dr="$OMQ$1:$OMQ$1048576" dn="Z_A2E15FCF_BF07_4F75_BC8B_D1F713E64E37_.wvu.Cols" sId="4"/>
    <undo index="78" exp="area" ref3D="1" dr="$OCU$1:$OCU$1048576" dn="Z_A2E15FCF_BF07_4F75_BC8B_D1F713E64E37_.wvu.Cols" sId="4"/>
    <undo index="76" exp="area" ref3D="1" dr="$NSY$1:$NSY$1048576" dn="Z_A2E15FCF_BF07_4F75_BC8B_D1F713E64E37_.wvu.Cols" sId="4"/>
    <undo index="74" exp="area" ref3D="1" dr="$NJC$1:$NJC$1048576" dn="Z_A2E15FCF_BF07_4F75_BC8B_D1F713E64E37_.wvu.Cols" sId="4"/>
    <undo index="72" exp="area" ref3D="1" dr="$MZG$1:$MZG$1048576" dn="Z_A2E15FCF_BF07_4F75_BC8B_D1F713E64E37_.wvu.Cols" sId="4"/>
    <undo index="70" exp="area" ref3D="1" dr="$MPK$1:$MPK$1048576" dn="Z_A2E15FCF_BF07_4F75_BC8B_D1F713E64E37_.wvu.Cols" sId="4"/>
    <undo index="68" exp="area" ref3D="1" dr="$MFO$1:$MFO$1048576" dn="Z_A2E15FCF_BF07_4F75_BC8B_D1F713E64E37_.wvu.Cols" sId="4"/>
    <undo index="66" exp="area" ref3D="1" dr="$LVS$1:$LVS$1048576" dn="Z_A2E15FCF_BF07_4F75_BC8B_D1F713E64E37_.wvu.Cols" sId="4"/>
    <undo index="64" exp="area" ref3D="1" dr="$LLW$1:$LLW$1048576" dn="Z_A2E15FCF_BF07_4F75_BC8B_D1F713E64E37_.wvu.Cols" sId="4"/>
    <undo index="62" exp="area" ref3D="1" dr="$LCA$1:$LCA$1048576" dn="Z_A2E15FCF_BF07_4F75_BC8B_D1F713E64E37_.wvu.Cols" sId="4"/>
    <undo index="60" exp="area" ref3D="1" dr="$KSE$1:$KSE$1048576" dn="Z_A2E15FCF_BF07_4F75_BC8B_D1F713E64E37_.wvu.Cols" sId="4"/>
    <undo index="58" exp="area" ref3D="1" dr="$KII$1:$KII$1048576" dn="Z_A2E15FCF_BF07_4F75_BC8B_D1F713E64E37_.wvu.Cols" sId="4"/>
    <undo index="56" exp="area" ref3D="1" dr="$JYM$1:$JYM$1048576" dn="Z_A2E15FCF_BF07_4F75_BC8B_D1F713E64E37_.wvu.Cols" sId="4"/>
    <undo index="54" exp="area" ref3D="1" dr="$JOQ$1:$JOQ$1048576" dn="Z_A2E15FCF_BF07_4F75_BC8B_D1F713E64E37_.wvu.Cols" sId="4"/>
    <undo index="52" exp="area" ref3D="1" dr="$JEU$1:$JEU$1048576" dn="Z_A2E15FCF_BF07_4F75_BC8B_D1F713E64E37_.wvu.Cols" sId="4"/>
    <undo index="50" exp="area" ref3D="1" dr="$IUY$1:$IUY$1048576" dn="Z_A2E15FCF_BF07_4F75_BC8B_D1F713E64E37_.wvu.Cols" sId="4"/>
    <undo index="48" exp="area" ref3D="1" dr="$ILC$1:$ILC$1048576" dn="Z_A2E15FCF_BF07_4F75_BC8B_D1F713E64E37_.wvu.Cols" sId="4"/>
    <undo index="46" exp="area" ref3D="1" dr="$IBG$1:$IBG$1048576" dn="Z_A2E15FCF_BF07_4F75_BC8B_D1F713E64E37_.wvu.Cols" sId="4"/>
    <undo index="44" exp="area" ref3D="1" dr="$HRK$1:$HRK$1048576" dn="Z_A2E15FCF_BF07_4F75_BC8B_D1F713E64E37_.wvu.Cols" sId="4"/>
    <undo index="42" exp="area" ref3D="1" dr="$HHO$1:$HHO$1048576" dn="Z_A2E15FCF_BF07_4F75_BC8B_D1F713E64E37_.wvu.Cols" sId="4"/>
    <undo index="40" exp="area" ref3D="1" dr="$GXS$1:$GXS$1048576" dn="Z_A2E15FCF_BF07_4F75_BC8B_D1F713E64E37_.wvu.Cols" sId="4"/>
    <undo index="38" exp="area" ref3D="1" dr="$GNW$1:$GNW$1048576" dn="Z_A2E15FCF_BF07_4F75_BC8B_D1F713E64E37_.wvu.Cols" sId="4"/>
    <undo index="36" exp="area" ref3D="1" dr="$GEA$1:$GEA$1048576" dn="Z_A2E15FCF_BF07_4F75_BC8B_D1F713E64E37_.wvu.Cols" sId="4"/>
    <undo index="34" exp="area" ref3D="1" dr="$FUE$1:$FUE$1048576" dn="Z_A2E15FCF_BF07_4F75_BC8B_D1F713E64E37_.wvu.Cols" sId="4"/>
    <undo index="32" exp="area" ref3D="1" dr="$FKI$1:$FKI$1048576" dn="Z_A2E15FCF_BF07_4F75_BC8B_D1F713E64E37_.wvu.Cols" sId="4"/>
    <undo index="30" exp="area" ref3D="1" dr="$FAM$1:$FAM$1048576" dn="Z_A2E15FCF_BF07_4F75_BC8B_D1F713E64E37_.wvu.Cols" sId="4"/>
    <undo index="28" exp="area" ref3D="1" dr="$EQQ$1:$EQQ$1048576" dn="Z_A2E15FCF_BF07_4F75_BC8B_D1F713E64E37_.wvu.Cols" sId="4"/>
    <undo index="26" exp="area" ref3D="1" dr="$EGU$1:$EGU$1048576" dn="Z_A2E15FCF_BF07_4F75_BC8B_D1F713E64E37_.wvu.Cols" sId="4"/>
    <undo index="24" exp="area" ref3D="1" dr="$DWY$1:$DWY$1048576" dn="Z_A2E15FCF_BF07_4F75_BC8B_D1F713E64E37_.wvu.Cols" sId="4"/>
    <undo index="22" exp="area" ref3D="1" dr="$DNC$1:$DNC$1048576" dn="Z_A2E15FCF_BF07_4F75_BC8B_D1F713E64E37_.wvu.Cols" sId="4"/>
    <undo index="20" exp="area" ref3D="1" dr="$DDG$1:$DDG$1048576" dn="Z_A2E15FCF_BF07_4F75_BC8B_D1F713E64E37_.wvu.Cols" sId="4"/>
    <undo index="18" exp="area" ref3D="1" dr="$CTK$1:$CTK$1048576" dn="Z_A2E15FCF_BF07_4F75_BC8B_D1F713E64E37_.wvu.Cols" sId="4"/>
    <undo index="16" exp="area" ref3D="1" dr="$CJO$1:$CJO$1048576" dn="Z_A2E15FCF_BF07_4F75_BC8B_D1F713E64E37_.wvu.Cols" sId="4"/>
    <undo index="14" exp="area" ref3D="1" dr="$BZS$1:$BZS$1048576" dn="Z_A2E15FCF_BF07_4F75_BC8B_D1F713E64E37_.wvu.Cols" sId="4"/>
    <undo index="12" exp="area" ref3D="1" dr="$BPW$1:$BPW$1048576" dn="Z_A2E15FCF_BF07_4F75_BC8B_D1F713E64E37_.wvu.Cols" sId="4"/>
    <undo index="10" exp="area" ref3D="1" dr="$BGA$1:$BGA$1048576" dn="Z_A2E15FCF_BF07_4F75_BC8B_D1F713E64E37_.wvu.Cols" sId="4"/>
    <undo index="8" exp="area" ref3D="1" dr="$AWE$1:$AWE$1048576" dn="Z_A2E15FCF_BF07_4F75_BC8B_D1F713E64E37_.wvu.Cols" sId="4"/>
    <undo index="6" exp="area" ref3D="1" dr="$AMI$1:$AMI$1048576" dn="Z_A2E15FCF_BF07_4F75_BC8B_D1F713E64E37_.wvu.Cols" sId="4"/>
    <undo index="4" exp="area" ref3D="1" dr="$ACM$1:$ACM$1048576" dn="Z_A2E15FCF_BF07_4F75_BC8B_D1F713E64E37_.wvu.Cols" sId="4"/>
    <undo index="2" exp="area" ref3D="1" dr="$SQ$1:$SQ$1048576" dn="Z_A2E15FCF_BF07_4F75_BC8B_D1F713E64E37_.wvu.Cols" sId="4"/>
    <undo index="1" exp="area" ref3D="1" dr="$IU$1:$IU$1048576" dn="Z_A2E15FCF_BF07_4F75_BC8B_D1F713E64E37_.wvu.Cols" sId="4"/>
    <undo index="124" exp="area" ref3D="1" dr="$WVG$1:$WVG$1048576" dn="Z_0231D664_53D3_4378_92FC_86BB75012D50_.wvu.Cols" sId="4"/>
    <undo index="122" exp="area" ref3D="1" dr="$WLK$1:$WLK$1048576" dn="Z_0231D664_53D3_4378_92FC_86BB75012D50_.wvu.Cols" sId="4"/>
    <undo index="120" exp="area" ref3D="1" dr="$WBO$1:$WBO$1048576" dn="Z_0231D664_53D3_4378_92FC_86BB75012D50_.wvu.Cols" sId="4"/>
    <undo index="118" exp="area" ref3D="1" dr="$VRS$1:$VRS$1048576" dn="Z_0231D664_53D3_4378_92FC_86BB75012D50_.wvu.Cols" sId="4"/>
    <undo index="116" exp="area" ref3D="1" dr="$VHW$1:$VHW$1048576" dn="Z_0231D664_53D3_4378_92FC_86BB75012D50_.wvu.Cols" sId="4"/>
    <undo index="114" exp="area" ref3D="1" dr="$UYA$1:$UYA$1048576" dn="Z_0231D664_53D3_4378_92FC_86BB75012D50_.wvu.Cols" sId="4"/>
    <undo index="112" exp="area" ref3D="1" dr="$UOE$1:$UOE$1048576" dn="Z_0231D664_53D3_4378_92FC_86BB75012D50_.wvu.Cols" sId="4"/>
    <undo index="110" exp="area" ref3D="1" dr="$UEI$1:$UEI$1048576" dn="Z_0231D664_53D3_4378_92FC_86BB75012D50_.wvu.Cols" sId="4"/>
    <undo index="108" exp="area" ref3D="1" dr="$TUM$1:$TUM$1048576" dn="Z_0231D664_53D3_4378_92FC_86BB75012D50_.wvu.Cols" sId="4"/>
    <undo index="106" exp="area" ref3D="1" dr="$TKQ$1:$TKQ$1048576" dn="Z_0231D664_53D3_4378_92FC_86BB75012D50_.wvu.Cols" sId="4"/>
    <undo index="104" exp="area" ref3D="1" dr="$TAU$1:$TAU$1048576" dn="Z_0231D664_53D3_4378_92FC_86BB75012D50_.wvu.Cols" sId="4"/>
    <undo index="102" exp="area" ref3D="1" dr="$SQY$1:$SQY$1048576" dn="Z_0231D664_53D3_4378_92FC_86BB75012D50_.wvu.Cols" sId="4"/>
    <undo index="100" exp="area" ref3D="1" dr="$SHC$1:$SHC$1048576" dn="Z_0231D664_53D3_4378_92FC_86BB75012D50_.wvu.Cols" sId="4"/>
    <undo index="98" exp="area" ref3D="1" dr="$RXG$1:$RXG$1048576" dn="Z_0231D664_53D3_4378_92FC_86BB75012D50_.wvu.Cols" sId="4"/>
    <undo index="96" exp="area" ref3D="1" dr="$RNK$1:$RNK$1048576" dn="Z_0231D664_53D3_4378_92FC_86BB75012D50_.wvu.Cols" sId="4"/>
    <undo index="94" exp="area" ref3D="1" dr="$RDO$1:$RDO$1048576" dn="Z_0231D664_53D3_4378_92FC_86BB75012D50_.wvu.Cols" sId="4"/>
    <undo index="92" exp="area" ref3D="1" dr="$QTS$1:$QTS$1048576" dn="Z_0231D664_53D3_4378_92FC_86BB75012D50_.wvu.Cols" sId="4"/>
    <undo index="90" exp="area" ref3D="1" dr="$QJW$1:$QJW$1048576" dn="Z_0231D664_53D3_4378_92FC_86BB75012D50_.wvu.Cols" sId="4"/>
    <undo index="88" exp="area" ref3D="1" dr="$QAA$1:$QAA$1048576" dn="Z_0231D664_53D3_4378_92FC_86BB75012D50_.wvu.Cols" sId="4"/>
    <undo index="86" exp="area" ref3D="1" dr="$PQE$1:$PQE$1048576" dn="Z_0231D664_53D3_4378_92FC_86BB75012D50_.wvu.Cols" sId="4"/>
    <undo index="84" exp="area" ref3D="1" dr="$PGI$1:$PGI$1048576" dn="Z_0231D664_53D3_4378_92FC_86BB75012D50_.wvu.Cols" sId="4"/>
    <undo index="82" exp="area" ref3D="1" dr="$OWM$1:$OWM$1048576" dn="Z_0231D664_53D3_4378_92FC_86BB75012D50_.wvu.Cols" sId="4"/>
    <undo index="80" exp="area" ref3D="1" dr="$OMQ$1:$OMQ$1048576" dn="Z_0231D664_53D3_4378_92FC_86BB75012D50_.wvu.Cols" sId="4"/>
    <undo index="78" exp="area" ref3D="1" dr="$OCU$1:$OCU$1048576" dn="Z_0231D664_53D3_4378_92FC_86BB75012D50_.wvu.Cols" sId="4"/>
    <undo index="76" exp="area" ref3D="1" dr="$NSY$1:$NSY$1048576" dn="Z_0231D664_53D3_4378_92FC_86BB75012D50_.wvu.Cols" sId="4"/>
    <undo index="74" exp="area" ref3D="1" dr="$NJC$1:$NJC$1048576" dn="Z_0231D664_53D3_4378_92FC_86BB75012D50_.wvu.Cols" sId="4"/>
    <undo index="72" exp="area" ref3D="1" dr="$MZG$1:$MZG$1048576" dn="Z_0231D664_53D3_4378_92FC_86BB75012D50_.wvu.Cols" sId="4"/>
    <undo index="70" exp="area" ref3D="1" dr="$MPK$1:$MPK$1048576" dn="Z_0231D664_53D3_4378_92FC_86BB75012D50_.wvu.Cols" sId="4"/>
    <undo index="68" exp="area" ref3D="1" dr="$MFO$1:$MFO$1048576" dn="Z_0231D664_53D3_4378_92FC_86BB75012D50_.wvu.Cols" sId="4"/>
    <undo index="66" exp="area" ref3D="1" dr="$LVS$1:$LVS$1048576" dn="Z_0231D664_53D3_4378_92FC_86BB75012D50_.wvu.Cols" sId="4"/>
    <undo index="64" exp="area" ref3D="1" dr="$LLW$1:$LLW$1048576" dn="Z_0231D664_53D3_4378_92FC_86BB75012D50_.wvu.Cols" sId="4"/>
    <undo index="62" exp="area" ref3D="1" dr="$LCA$1:$LCA$1048576" dn="Z_0231D664_53D3_4378_92FC_86BB75012D50_.wvu.Cols" sId="4"/>
    <undo index="60" exp="area" ref3D="1" dr="$KSE$1:$KSE$1048576" dn="Z_0231D664_53D3_4378_92FC_86BB75012D50_.wvu.Cols" sId="4"/>
    <undo index="58" exp="area" ref3D="1" dr="$KII$1:$KII$1048576" dn="Z_0231D664_53D3_4378_92FC_86BB75012D50_.wvu.Cols" sId="4"/>
    <undo index="56" exp="area" ref3D="1" dr="$JYM$1:$JYM$1048576" dn="Z_0231D664_53D3_4378_92FC_86BB75012D50_.wvu.Cols" sId="4"/>
    <undo index="54" exp="area" ref3D="1" dr="$JOQ$1:$JOQ$1048576" dn="Z_0231D664_53D3_4378_92FC_86BB75012D50_.wvu.Cols" sId="4"/>
    <undo index="52" exp="area" ref3D="1" dr="$JEU$1:$JEU$1048576" dn="Z_0231D664_53D3_4378_92FC_86BB75012D50_.wvu.Cols" sId="4"/>
    <undo index="50" exp="area" ref3D="1" dr="$IUY$1:$IUY$1048576" dn="Z_0231D664_53D3_4378_92FC_86BB75012D50_.wvu.Cols" sId="4"/>
    <undo index="48" exp="area" ref3D="1" dr="$ILC$1:$ILC$1048576" dn="Z_0231D664_53D3_4378_92FC_86BB75012D50_.wvu.Cols" sId="4"/>
    <undo index="46" exp="area" ref3D="1" dr="$IBG$1:$IBG$1048576" dn="Z_0231D664_53D3_4378_92FC_86BB75012D50_.wvu.Cols" sId="4"/>
    <undo index="44" exp="area" ref3D="1" dr="$HRK$1:$HRK$1048576" dn="Z_0231D664_53D3_4378_92FC_86BB75012D50_.wvu.Cols" sId="4"/>
    <undo index="42" exp="area" ref3D="1" dr="$HHO$1:$HHO$1048576" dn="Z_0231D664_53D3_4378_92FC_86BB75012D50_.wvu.Cols" sId="4"/>
    <undo index="40" exp="area" ref3D="1" dr="$GXS$1:$GXS$1048576" dn="Z_0231D664_53D3_4378_92FC_86BB75012D50_.wvu.Cols" sId="4"/>
    <undo index="38" exp="area" ref3D="1" dr="$GNW$1:$GNW$1048576" dn="Z_0231D664_53D3_4378_92FC_86BB75012D50_.wvu.Cols" sId="4"/>
    <undo index="36" exp="area" ref3D="1" dr="$GEA$1:$GEA$1048576" dn="Z_0231D664_53D3_4378_92FC_86BB75012D50_.wvu.Cols" sId="4"/>
    <undo index="34" exp="area" ref3D="1" dr="$FUE$1:$FUE$1048576" dn="Z_0231D664_53D3_4378_92FC_86BB75012D50_.wvu.Cols" sId="4"/>
    <undo index="32" exp="area" ref3D="1" dr="$FKI$1:$FKI$1048576" dn="Z_0231D664_53D3_4378_92FC_86BB75012D50_.wvu.Cols" sId="4"/>
    <undo index="30" exp="area" ref3D="1" dr="$FAM$1:$FAM$1048576" dn="Z_0231D664_53D3_4378_92FC_86BB75012D50_.wvu.Cols" sId="4"/>
    <undo index="28" exp="area" ref3D="1" dr="$EQQ$1:$EQQ$1048576" dn="Z_0231D664_53D3_4378_92FC_86BB75012D50_.wvu.Cols" sId="4"/>
    <undo index="26" exp="area" ref3D="1" dr="$EGU$1:$EGU$1048576" dn="Z_0231D664_53D3_4378_92FC_86BB75012D50_.wvu.Cols" sId="4"/>
    <undo index="24" exp="area" ref3D="1" dr="$DWY$1:$DWY$1048576" dn="Z_0231D664_53D3_4378_92FC_86BB75012D50_.wvu.Cols" sId="4"/>
    <undo index="22" exp="area" ref3D="1" dr="$DNC$1:$DNC$1048576" dn="Z_0231D664_53D3_4378_92FC_86BB75012D50_.wvu.Cols" sId="4"/>
    <undo index="20" exp="area" ref3D="1" dr="$DDG$1:$DDG$1048576" dn="Z_0231D664_53D3_4378_92FC_86BB75012D50_.wvu.Cols" sId="4"/>
    <undo index="18" exp="area" ref3D="1" dr="$CTK$1:$CTK$1048576" dn="Z_0231D664_53D3_4378_92FC_86BB75012D50_.wvu.Cols" sId="4"/>
    <undo index="16" exp="area" ref3D="1" dr="$CJO$1:$CJO$1048576" dn="Z_0231D664_53D3_4378_92FC_86BB75012D50_.wvu.Cols" sId="4"/>
    <undo index="14" exp="area" ref3D="1" dr="$BZS$1:$BZS$1048576" dn="Z_0231D664_53D3_4378_92FC_86BB75012D50_.wvu.Cols" sId="4"/>
    <undo index="12" exp="area" ref3D="1" dr="$BPW$1:$BPW$1048576" dn="Z_0231D664_53D3_4378_92FC_86BB75012D50_.wvu.Cols" sId="4"/>
    <undo index="10" exp="area" ref3D="1" dr="$BGA$1:$BGA$1048576" dn="Z_0231D664_53D3_4378_92FC_86BB75012D50_.wvu.Cols" sId="4"/>
    <undo index="8" exp="area" ref3D="1" dr="$AWE$1:$AWE$1048576" dn="Z_0231D664_53D3_4378_92FC_86BB75012D50_.wvu.Cols" sId="4"/>
    <undo index="6" exp="area" ref3D="1" dr="$AMI$1:$AMI$1048576" dn="Z_0231D664_53D3_4378_92FC_86BB75012D50_.wvu.Cols" sId="4"/>
    <undo index="4" exp="area" ref3D="1" dr="$ACM$1:$ACM$1048576" dn="Z_0231D664_53D3_4378_92FC_86BB75012D50_.wvu.Cols" sId="4"/>
    <undo index="2" exp="area" ref3D="1" dr="$SQ$1:$SQ$1048576" dn="Z_0231D664_53D3_4378_92FC_86BB75012D50_.wvu.Cols" sId="4"/>
    <undo index="1" exp="area" ref3D="1" dr="$IU$1:$IU$1048576" dn="Z_0231D664_53D3_4378_92FC_86BB75012D50_.wvu.Cols" sId="4"/>
    <undo index="124" exp="area" ref3D="1" dr="$WVG$1:$WVG$1048576" dn="Z_2CECA098_183A_404B_AD72_5EEAC4BDA970_.wvu.Cols" sId="4"/>
    <undo index="122" exp="area" ref3D="1" dr="$WLK$1:$WLK$1048576" dn="Z_2CECA098_183A_404B_AD72_5EEAC4BDA970_.wvu.Cols" sId="4"/>
    <undo index="120" exp="area" ref3D="1" dr="$WBO$1:$WBO$1048576" dn="Z_2CECA098_183A_404B_AD72_5EEAC4BDA970_.wvu.Cols" sId="4"/>
    <undo index="118" exp="area" ref3D="1" dr="$VRS$1:$VRS$1048576" dn="Z_2CECA098_183A_404B_AD72_5EEAC4BDA970_.wvu.Cols" sId="4"/>
    <undo index="116" exp="area" ref3D="1" dr="$VHW$1:$VHW$1048576" dn="Z_2CECA098_183A_404B_AD72_5EEAC4BDA970_.wvu.Cols" sId="4"/>
    <undo index="114" exp="area" ref3D="1" dr="$UYA$1:$UYA$1048576" dn="Z_2CECA098_183A_404B_AD72_5EEAC4BDA970_.wvu.Cols" sId="4"/>
    <undo index="112" exp="area" ref3D="1" dr="$UOE$1:$UOE$1048576" dn="Z_2CECA098_183A_404B_AD72_5EEAC4BDA970_.wvu.Cols" sId="4"/>
    <undo index="110" exp="area" ref3D="1" dr="$UEI$1:$UEI$1048576" dn="Z_2CECA098_183A_404B_AD72_5EEAC4BDA970_.wvu.Cols" sId="4"/>
    <undo index="108" exp="area" ref3D="1" dr="$TUM$1:$TUM$1048576" dn="Z_2CECA098_183A_404B_AD72_5EEAC4BDA970_.wvu.Cols" sId="4"/>
    <undo index="106" exp="area" ref3D="1" dr="$TKQ$1:$TKQ$1048576" dn="Z_2CECA098_183A_404B_AD72_5EEAC4BDA970_.wvu.Cols" sId="4"/>
    <undo index="104" exp="area" ref3D="1" dr="$TAU$1:$TAU$1048576" dn="Z_2CECA098_183A_404B_AD72_5EEAC4BDA970_.wvu.Cols" sId="4"/>
    <undo index="102" exp="area" ref3D="1" dr="$SQY$1:$SQY$1048576" dn="Z_2CECA098_183A_404B_AD72_5EEAC4BDA970_.wvu.Cols" sId="4"/>
    <undo index="100" exp="area" ref3D="1" dr="$SHC$1:$SHC$1048576" dn="Z_2CECA098_183A_404B_AD72_5EEAC4BDA970_.wvu.Cols" sId="4"/>
    <undo index="98" exp="area" ref3D="1" dr="$RXG$1:$RXG$1048576" dn="Z_2CECA098_183A_404B_AD72_5EEAC4BDA970_.wvu.Cols" sId="4"/>
    <undo index="96" exp="area" ref3D="1" dr="$RNK$1:$RNK$1048576" dn="Z_2CECA098_183A_404B_AD72_5EEAC4BDA970_.wvu.Cols" sId="4"/>
    <undo index="94" exp="area" ref3D="1" dr="$RDO$1:$RDO$1048576" dn="Z_2CECA098_183A_404B_AD72_5EEAC4BDA970_.wvu.Cols" sId="4"/>
    <undo index="92" exp="area" ref3D="1" dr="$QTS$1:$QTS$1048576" dn="Z_2CECA098_183A_404B_AD72_5EEAC4BDA970_.wvu.Cols" sId="4"/>
    <undo index="90" exp="area" ref3D="1" dr="$QJW$1:$QJW$1048576" dn="Z_2CECA098_183A_404B_AD72_5EEAC4BDA970_.wvu.Cols" sId="4"/>
    <undo index="88" exp="area" ref3D="1" dr="$QAA$1:$QAA$1048576" dn="Z_2CECA098_183A_404B_AD72_5EEAC4BDA970_.wvu.Cols" sId="4"/>
    <undo index="86" exp="area" ref3D="1" dr="$PQE$1:$PQE$1048576" dn="Z_2CECA098_183A_404B_AD72_5EEAC4BDA970_.wvu.Cols" sId="4"/>
    <undo index="84" exp="area" ref3D="1" dr="$PGI$1:$PGI$1048576" dn="Z_2CECA098_183A_404B_AD72_5EEAC4BDA970_.wvu.Cols" sId="4"/>
    <undo index="82" exp="area" ref3D="1" dr="$OWM$1:$OWM$1048576" dn="Z_2CECA098_183A_404B_AD72_5EEAC4BDA970_.wvu.Cols" sId="4"/>
    <undo index="80" exp="area" ref3D="1" dr="$OMQ$1:$OMQ$1048576" dn="Z_2CECA098_183A_404B_AD72_5EEAC4BDA970_.wvu.Cols" sId="4"/>
    <undo index="78" exp="area" ref3D="1" dr="$OCU$1:$OCU$1048576" dn="Z_2CECA098_183A_404B_AD72_5EEAC4BDA970_.wvu.Cols" sId="4"/>
    <undo index="76" exp="area" ref3D="1" dr="$NSY$1:$NSY$1048576" dn="Z_2CECA098_183A_404B_AD72_5EEAC4BDA970_.wvu.Cols" sId="4"/>
    <undo index="74" exp="area" ref3D="1" dr="$NJC$1:$NJC$1048576" dn="Z_2CECA098_183A_404B_AD72_5EEAC4BDA970_.wvu.Cols" sId="4"/>
    <undo index="72" exp="area" ref3D="1" dr="$MZG$1:$MZG$1048576" dn="Z_2CECA098_183A_404B_AD72_5EEAC4BDA970_.wvu.Cols" sId="4"/>
    <undo index="70" exp="area" ref3D="1" dr="$MPK$1:$MPK$1048576" dn="Z_2CECA098_183A_404B_AD72_5EEAC4BDA970_.wvu.Cols" sId="4"/>
    <undo index="68" exp="area" ref3D="1" dr="$MFO$1:$MFO$1048576" dn="Z_2CECA098_183A_404B_AD72_5EEAC4BDA970_.wvu.Cols" sId="4"/>
    <undo index="66" exp="area" ref3D="1" dr="$LVS$1:$LVS$1048576" dn="Z_2CECA098_183A_404B_AD72_5EEAC4BDA970_.wvu.Cols" sId="4"/>
    <undo index="64" exp="area" ref3D="1" dr="$LLW$1:$LLW$1048576" dn="Z_2CECA098_183A_404B_AD72_5EEAC4BDA970_.wvu.Cols" sId="4"/>
    <undo index="62" exp="area" ref3D="1" dr="$LCA$1:$LCA$1048576" dn="Z_2CECA098_183A_404B_AD72_5EEAC4BDA970_.wvu.Cols" sId="4"/>
    <undo index="60" exp="area" ref3D="1" dr="$KSE$1:$KSE$1048576" dn="Z_2CECA098_183A_404B_AD72_5EEAC4BDA970_.wvu.Cols" sId="4"/>
    <undo index="58" exp="area" ref3D="1" dr="$KII$1:$KII$1048576" dn="Z_2CECA098_183A_404B_AD72_5EEAC4BDA970_.wvu.Cols" sId="4"/>
    <undo index="56" exp="area" ref3D="1" dr="$JYM$1:$JYM$1048576" dn="Z_2CECA098_183A_404B_AD72_5EEAC4BDA970_.wvu.Cols" sId="4"/>
    <undo index="54" exp="area" ref3D="1" dr="$JOQ$1:$JOQ$1048576" dn="Z_2CECA098_183A_404B_AD72_5EEAC4BDA970_.wvu.Cols" sId="4"/>
    <undo index="52" exp="area" ref3D="1" dr="$JEU$1:$JEU$1048576" dn="Z_2CECA098_183A_404B_AD72_5EEAC4BDA970_.wvu.Cols" sId="4"/>
    <undo index="50" exp="area" ref3D="1" dr="$IUY$1:$IUY$1048576" dn="Z_2CECA098_183A_404B_AD72_5EEAC4BDA970_.wvu.Cols" sId="4"/>
    <undo index="48" exp="area" ref3D="1" dr="$ILC$1:$ILC$1048576" dn="Z_2CECA098_183A_404B_AD72_5EEAC4BDA970_.wvu.Cols" sId="4"/>
    <undo index="46" exp="area" ref3D="1" dr="$IBG$1:$IBG$1048576" dn="Z_2CECA098_183A_404B_AD72_5EEAC4BDA970_.wvu.Cols" sId="4"/>
    <undo index="44" exp="area" ref3D="1" dr="$HRK$1:$HRK$1048576" dn="Z_2CECA098_183A_404B_AD72_5EEAC4BDA970_.wvu.Cols" sId="4"/>
    <undo index="42" exp="area" ref3D="1" dr="$HHO$1:$HHO$1048576" dn="Z_2CECA098_183A_404B_AD72_5EEAC4BDA970_.wvu.Cols" sId="4"/>
    <undo index="40" exp="area" ref3D="1" dr="$GXS$1:$GXS$1048576" dn="Z_2CECA098_183A_404B_AD72_5EEAC4BDA970_.wvu.Cols" sId="4"/>
    <undo index="38" exp="area" ref3D="1" dr="$GNW$1:$GNW$1048576" dn="Z_2CECA098_183A_404B_AD72_5EEAC4BDA970_.wvu.Cols" sId="4"/>
    <undo index="36" exp="area" ref3D="1" dr="$GEA$1:$GEA$1048576" dn="Z_2CECA098_183A_404B_AD72_5EEAC4BDA970_.wvu.Cols" sId="4"/>
    <undo index="34" exp="area" ref3D="1" dr="$FUE$1:$FUE$1048576" dn="Z_2CECA098_183A_404B_AD72_5EEAC4BDA970_.wvu.Cols" sId="4"/>
    <undo index="32" exp="area" ref3D="1" dr="$FKI$1:$FKI$1048576" dn="Z_2CECA098_183A_404B_AD72_5EEAC4BDA970_.wvu.Cols" sId="4"/>
    <undo index="30" exp="area" ref3D="1" dr="$FAM$1:$FAM$1048576" dn="Z_2CECA098_183A_404B_AD72_5EEAC4BDA970_.wvu.Cols" sId="4"/>
    <undo index="28" exp="area" ref3D="1" dr="$EQQ$1:$EQQ$1048576" dn="Z_2CECA098_183A_404B_AD72_5EEAC4BDA970_.wvu.Cols" sId="4"/>
    <undo index="26" exp="area" ref3D="1" dr="$EGU$1:$EGU$1048576" dn="Z_2CECA098_183A_404B_AD72_5EEAC4BDA970_.wvu.Cols" sId="4"/>
    <undo index="24" exp="area" ref3D="1" dr="$DWY$1:$DWY$1048576" dn="Z_2CECA098_183A_404B_AD72_5EEAC4BDA970_.wvu.Cols" sId="4"/>
    <undo index="22" exp="area" ref3D="1" dr="$DNC$1:$DNC$1048576" dn="Z_2CECA098_183A_404B_AD72_5EEAC4BDA970_.wvu.Cols" sId="4"/>
    <undo index="20" exp="area" ref3D="1" dr="$DDG$1:$DDG$1048576" dn="Z_2CECA098_183A_404B_AD72_5EEAC4BDA970_.wvu.Cols" sId="4"/>
    <undo index="18" exp="area" ref3D="1" dr="$CTK$1:$CTK$1048576" dn="Z_2CECA098_183A_404B_AD72_5EEAC4BDA970_.wvu.Cols" sId="4"/>
    <undo index="16" exp="area" ref3D="1" dr="$CJO$1:$CJO$1048576" dn="Z_2CECA098_183A_404B_AD72_5EEAC4BDA970_.wvu.Cols" sId="4"/>
    <undo index="14" exp="area" ref3D="1" dr="$BZS$1:$BZS$1048576" dn="Z_2CECA098_183A_404B_AD72_5EEAC4BDA970_.wvu.Cols" sId="4"/>
    <undo index="12" exp="area" ref3D="1" dr="$BPW$1:$BPW$1048576" dn="Z_2CECA098_183A_404B_AD72_5EEAC4BDA970_.wvu.Cols" sId="4"/>
    <undo index="10" exp="area" ref3D="1" dr="$BGA$1:$BGA$1048576" dn="Z_2CECA098_183A_404B_AD72_5EEAC4BDA970_.wvu.Cols" sId="4"/>
    <undo index="8" exp="area" ref3D="1" dr="$AWE$1:$AWE$1048576" dn="Z_2CECA098_183A_404B_AD72_5EEAC4BDA970_.wvu.Cols" sId="4"/>
    <undo index="6" exp="area" ref3D="1" dr="$AMI$1:$AMI$1048576" dn="Z_2CECA098_183A_404B_AD72_5EEAC4BDA970_.wvu.Cols" sId="4"/>
    <undo index="4" exp="area" ref3D="1" dr="$ACM$1:$ACM$1048576" dn="Z_2CECA098_183A_404B_AD72_5EEAC4BDA970_.wvu.Cols" sId="4"/>
    <undo index="2" exp="area" ref3D="1" dr="$SQ$1:$SQ$1048576" dn="Z_2CECA098_183A_404B_AD72_5EEAC4BDA970_.wvu.Cols" sId="4"/>
    <undo index="1" exp="area" ref3D="1" dr="$IU$1:$IU$1048576" dn="Z_2CECA098_183A_404B_AD72_5EEAC4BDA970_.wvu.Cols" sId="4"/>
  </rrc>
  <rcc rId="4913" sId="4" odxf="1" dxf="1">
    <nc r="B184" t="inlineStr">
      <is>
        <t xml:space="preserve">FINANCIERO  POR CADA CINCO MIL CUPOS OFERTADOS O FRACIÓN INFERIOR </t>
      </is>
    </nc>
    <odxf>
      <border outline="0">
        <left/>
        <right/>
        <top/>
        <bottom/>
      </border>
    </odxf>
    <ndxf>
      <border outline="0">
        <left style="thin">
          <color indexed="64"/>
        </left>
        <right style="thin">
          <color indexed="64"/>
        </right>
        <top style="thin">
          <color indexed="64"/>
        </top>
        <bottom style="thin">
          <color indexed="64"/>
        </bottom>
      </border>
    </ndxf>
  </rcc>
  <rfmt sheetId="4" sqref="C184" start="0" length="0">
    <dxf>
      <border outline="0">
        <left style="thin">
          <color indexed="64"/>
        </left>
        <right style="thin">
          <color indexed="64"/>
        </right>
        <top style="thin">
          <color indexed="64"/>
        </top>
        <bottom style="thin">
          <color indexed="64"/>
        </bottom>
      </border>
    </dxf>
  </rfmt>
  <rcc rId="4914" sId="4" odxf="1" dxf="1">
    <nc r="D184" t="inlineStr">
      <is>
        <t>WILLIAM ALFREDO CEBALLOS ESPINOSA</t>
      </is>
    </nc>
    <odxf>
      <border outline="0">
        <left/>
        <right/>
        <top/>
        <bottom/>
      </border>
    </odxf>
    <ndxf>
      <border outline="0">
        <left style="thin">
          <color indexed="64"/>
        </left>
        <right style="thin">
          <color indexed="64"/>
        </right>
        <top style="thin">
          <color indexed="64"/>
        </top>
        <bottom style="thin">
          <color indexed="64"/>
        </bottom>
      </border>
    </ndxf>
  </rcc>
  <rcc rId="4915" sId="4" odxf="1" dxf="1">
    <nc r="E184">
      <v>12996895</v>
    </nc>
    <odxf>
      <border outline="0">
        <left/>
        <right/>
        <top/>
        <bottom/>
      </border>
    </odxf>
    <ndxf>
      <border outline="0">
        <left style="thin">
          <color indexed="64"/>
        </left>
        <right style="thin">
          <color indexed="64"/>
        </right>
        <top style="thin">
          <color indexed="64"/>
        </top>
        <bottom style="thin">
          <color indexed="64"/>
        </bottom>
      </border>
    </ndxf>
  </rcc>
  <rcc rId="4916" sId="4" odxf="1" dxf="1">
    <nc r="F184" t="inlineStr">
      <is>
        <t>CONTADOR PUBLICO</t>
      </is>
    </nc>
    <odxf>
      <border outline="0">
        <left/>
        <right/>
        <top/>
        <bottom/>
      </border>
    </odxf>
    <ndxf>
      <border outline="0">
        <left style="thin">
          <color indexed="64"/>
        </left>
        <right style="thin">
          <color indexed="64"/>
        </right>
        <top style="thin">
          <color indexed="64"/>
        </top>
        <bottom style="thin">
          <color indexed="64"/>
        </bottom>
      </border>
    </ndxf>
  </rcc>
  <rcc rId="4917" sId="4" odxf="1" dxf="1">
    <nc r="G184" t="inlineStr">
      <is>
        <t>FUNDACION UNIVERSITARIA DEL AREA ANDINA</t>
      </is>
    </nc>
    <odxf>
      <border outline="0">
        <left/>
        <right/>
        <top/>
        <bottom/>
      </border>
    </odxf>
    <ndxf>
      <border outline="0">
        <left style="thin">
          <color indexed="64"/>
        </left>
        <right style="thin">
          <color indexed="64"/>
        </right>
        <top style="thin">
          <color indexed="64"/>
        </top>
        <bottom style="thin">
          <color indexed="64"/>
        </bottom>
      </border>
    </ndxf>
  </rcc>
  <rcc rId="4918" sId="4" odxf="1" dxf="1" numFmtId="19">
    <nc r="H184">
      <v>37967</v>
    </nc>
    <odxf>
      <border outline="0">
        <left/>
        <right/>
        <top/>
        <bottom/>
      </border>
    </odxf>
    <ndxf>
      <border outline="0">
        <left style="thin">
          <color indexed="64"/>
        </left>
        <right style="thin">
          <color indexed="64"/>
        </right>
        <top style="thin">
          <color indexed="64"/>
        </top>
        <bottom style="thin">
          <color indexed="64"/>
        </bottom>
      </border>
    </ndxf>
  </rcc>
  <rcc rId="4919" sId="4" odxf="1" dxf="1">
    <nc r="I184" t="inlineStr">
      <is>
        <t>SI</t>
      </is>
    </nc>
    <odxf>
      <border outline="0">
        <left/>
        <right/>
        <top/>
        <bottom/>
      </border>
    </odxf>
    <ndxf>
      <border outline="0">
        <left style="thin">
          <color indexed="64"/>
        </left>
        <right style="thin">
          <color indexed="64"/>
        </right>
        <top style="thin">
          <color indexed="64"/>
        </top>
        <bottom style="thin">
          <color indexed="64"/>
        </bottom>
      </border>
    </ndxf>
  </rcc>
  <rcc rId="4920" sId="4" odxf="1" dxf="1">
    <nc r="J184"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cc rId="4921" sId="4" odxf="1" dxf="1">
    <nc r="K184" t="inlineStr">
      <is>
        <t>15/02/2013 A LA FECHA</t>
      </is>
    </nc>
    <odxf>
      <border outline="0">
        <left/>
        <right/>
        <top/>
        <bottom/>
      </border>
    </odxf>
    <ndxf>
      <border outline="0">
        <left style="thin">
          <color indexed="64"/>
        </left>
        <right style="thin">
          <color indexed="64"/>
        </right>
        <top style="thin">
          <color indexed="64"/>
        </top>
        <bottom style="thin">
          <color indexed="64"/>
        </bottom>
      </border>
    </ndxf>
  </rcc>
  <rcc rId="4922" sId="4" odxf="1" dxf="1">
    <nc r="L184" t="inlineStr">
      <is>
        <t>CONTADOR</t>
      </is>
    </nc>
    <odxf>
      <border outline="0">
        <left/>
        <right/>
        <top/>
        <bottom/>
      </border>
    </odxf>
    <ndxf>
      <border outline="0">
        <left style="thin">
          <color indexed="64"/>
        </left>
        <right style="thin">
          <color indexed="64"/>
        </right>
        <top style="thin">
          <color indexed="64"/>
        </top>
        <bottom style="thin">
          <color indexed="64"/>
        </bottom>
      </border>
    </ndxf>
  </rcc>
  <rcc rId="4923" sId="4" odxf="1" dxf="1">
    <nc r="M184" t="inlineStr">
      <is>
        <t>SI</t>
      </is>
    </nc>
    <odxf>
      <border outline="0">
        <left/>
        <right/>
        <top/>
        <bottom/>
      </border>
    </odxf>
    <ndxf>
      <border outline="0">
        <left style="thin">
          <color indexed="64"/>
        </left>
        <right style="thin">
          <color indexed="64"/>
        </right>
        <top style="thin">
          <color indexed="64"/>
        </top>
        <bottom style="thin">
          <color indexed="64"/>
        </bottom>
      </border>
    </ndxf>
  </rcc>
  <rcc rId="4924" sId="4" odxf="1" dxf="1">
    <nc r="N184" t="inlineStr">
      <is>
        <t>SI</t>
      </is>
    </nc>
    <odxf>
      <border outline="0">
        <left/>
        <right/>
        <top/>
        <bottom/>
      </border>
    </odxf>
    <ndxf>
      <border outline="0">
        <left style="thin">
          <color indexed="64"/>
        </left>
        <right style="thin">
          <color indexed="64"/>
        </right>
        <top style="thin">
          <color indexed="64"/>
        </top>
        <bottom style="thin">
          <color indexed="64"/>
        </bottom>
      </border>
    </ndxf>
  </rcc>
  <rcc rId="4925" sId="4" odxf="1" dxf="1">
    <nc r="O184" t="inlineStr">
      <is>
        <t>SI</t>
      </is>
    </nc>
    <odxf>
      <border outline="0">
        <left/>
        <right/>
        <top/>
        <bottom/>
      </border>
    </odxf>
    <ndxf>
      <border outline="0">
        <left style="thin">
          <color indexed="64"/>
        </left>
        <right style="thin">
          <color indexed="64"/>
        </right>
        <top style="thin">
          <color indexed="64"/>
        </top>
        <bottom style="thin">
          <color indexed="64"/>
        </bottom>
      </border>
    </ndxf>
  </rcc>
  <rfmt sheetId="4" sqref="P184" start="0" length="0">
    <dxf>
      <border outline="0">
        <left style="thin">
          <color indexed="64"/>
        </left>
        <right style="thin">
          <color indexed="64"/>
        </right>
        <top style="thin">
          <color indexed="64"/>
        </top>
        <bottom style="thin">
          <color indexed="64"/>
        </bottom>
      </border>
    </dxf>
  </rfmt>
  <rrc rId="4926" sId="5" ref="A184:XFD184" action="insertRow">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2CECA098_183A_404B_AD72_5EEAC4BDA970_.wvu.Cols" sId="5"/>
    <undo index="122" exp="area" ref3D="1" dr="$WLK$1:$WLK$1048576" dn="Z_2CECA098_183A_404B_AD72_5EEAC4BDA970_.wvu.Cols" sId="5"/>
    <undo index="120" exp="area" ref3D="1" dr="$WBO$1:$WBO$1048576" dn="Z_2CECA098_183A_404B_AD72_5EEAC4BDA970_.wvu.Cols" sId="5"/>
    <undo index="118" exp="area" ref3D="1" dr="$VRS$1:$VRS$1048576" dn="Z_2CECA098_183A_404B_AD72_5EEAC4BDA970_.wvu.Cols" sId="5"/>
    <undo index="116" exp="area" ref3D="1" dr="$VHW$1:$VHW$1048576" dn="Z_2CECA098_183A_404B_AD72_5EEAC4BDA970_.wvu.Cols" sId="5"/>
    <undo index="114" exp="area" ref3D="1" dr="$UYA$1:$UYA$1048576" dn="Z_2CECA098_183A_404B_AD72_5EEAC4BDA970_.wvu.Cols" sId="5"/>
    <undo index="112" exp="area" ref3D="1" dr="$UOE$1:$UOE$1048576" dn="Z_2CECA098_183A_404B_AD72_5EEAC4BDA970_.wvu.Cols" sId="5"/>
    <undo index="110" exp="area" ref3D="1" dr="$UEI$1:$UEI$1048576" dn="Z_2CECA098_183A_404B_AD72_5EEAC4BDA970_.wvu.Cols" sId="5"/>
    <undo index="108" exp="area" ref3D="1" dr="$TUM$1:$TUM$1048576" dn="Z_2CECA098_183A_404B_AD72_5EEAC4BDA970_.wvu.Cols" sId="5"/>
    <undo index="106" exp="area" ref3D="1" dr="$TKQ$1:$TKQ$1048576" dn="Z_2CECA098_183A_404B_AD72_5EEAC4BDA970_.wvu.Cols" sId="5"/>
    <undo index="104" exp="area" ref3D="1" dr="$TAU$1:$TAU$1048576" dn="Z_2CECA098_183A_404B_AD72_5EEAC4BDA970_.wvu.Cols" sId="5"/>
    <undo index="102" exp="area" ref3D="1" dr="$SQY$1:$SQY$1048576" dn="Z_2CECA098_183A_404B_AD72_5EEAC4BDA970_.wvu.Cols" sId="5"/>
    <undo index="100" exp="area" ref3D="1" dr="$SHC$1:$SHC$1048576" dn="Z_2CECA098_183A_404B_AD72_5EEAC4BDA970_.wvu.Cols" sId="5"/>
    <undo index="98" exp="area" ref3D="1" dr="$RXG$1:$RXG$1048576" dn="Z_2CECA098_183A_404B_AD72_5EEAC4BDA970_.wvu.Cols" sId="5"/>
    <undo index="96" exp="area" ref3D="1" dr="$RNK$1:$RNK$1048576" dn="Z_2CECA098_183A_404B_AD72_5EEAC4BDA970_.wvu.Cols" sId="5"/>
    <undo index="94" exp="area" ref3D="1" dr="$RDO$1:$RDO$1048576" dn="Z_2CECA098_183A_404B_AD72_5EEAC4BDA970_.wvu.Cols" sId="5"/>
    <undo index="92" exp="area" ref3D="1" dr="$QTS$1:$QTS$1048576" dn="Z_2CECA098_183A_404B_AD72_5EEAC4BDA970_.wvu.Cols" sId="5"/>
    <undo index="90" exp="area" ref3D="1" dr="$QJW$1:$QJW$1048576" dn="Z_2CECA098_183A_404B_AD72_5EEAC4BDA970_.wvu.Cols" sId="5"/>
    <undo index="88" exp="area" ref3D="1" dr="$QAA$1:$QAA$1048576" dn="Z_2CECA098_183A_404B_AD72_5EEAC4BDA970_.wvu.Cols" sId="5"/>
    <undo index="86" exp="area" ref3D="1" dr="$PQE$1:$PQE$1048576" dn="Z_2CECA098_183A_404B_AD72_5EEAC4BDA970_.wvu.Cols" sId="5"/>
    <undo index="84" exp="area" ref3D="1" dr="$PGI$1:$PGI$1048576" dn="Z_2CECA098_183A_404B_AD72_5EEAC4BDA970_.wvu.Cols" sId="5"/>
    <undo index="82" exp="area" ref3D="1" dr="$OWM$1:$OWM$1048576" dn="Z_2CECA098_183A_404B_AD72_5EEAC4BDA970_.wvu.Cols" sId="5"/>
    <undo index="80" exp="area" ref3D="1" dr="$OMQ$1:$OMQ$1048576" dn="Z_2CECA098_183A_404B_AD72_5EEAC4BDA970_.wvu.Cols" sId="5"/>
    <undo index="78" exp="area" ref3D="1" dr="$OCU$1:$OCU$1048576" dn="Z_2CECA098_183A_404B_AD72_5EEAC4BDA970_.wvu.Cols" sId="5"/>
    <undo index="76" exp="area" ref3D="1" dr="$NSY$1:$NSY$1048576" dn="Z_2CECA098_183A_404B_AD72_5EEAC4BDA970_.wvu.Cols" sId="5"/>
    <undo index="74" exp="area" ref3D="1" dr="$NJC$1:$NJC$1048576" dn="Z_2CECA098_183A_404B_AD72_5EEAC4BDA970_.wvu.Cols" sId="5"/>
    <undo index="72" exp="area" ref3D="1" dr="$MZG$1:$MZG$1048576" dn="Z_2CECA098_183A_404B_AD72_5EEAC4BDA970_.wvu.Cols" sId="5"/>
    <undo index="70" exp="area" ref3D="1" dr="$MPK$1:$MPK$1048576" dn="Z_2CECA098_183A_404B_AD72_5EEAC4BDA970_.wvu.Cols" sId="5"/>
    <undo index="68" exp="area" ref3D="1" dr="$MFO$1:$MFO$1048576" dn="Z_2CECA098_183A_404B_AD72_5EEAC4BDA970_.wvu.Cols" sId="5"/>
    <undo index="66" exp="area" ref3D="1" dr="$LVS$1:$LVS$1048576" dn="Z_2CECA098_183A_404B_AD72_5EEAC4BDA970_.wvu.Cols" sId="5"/>
    <undo index="64" exp="area" ref3D="1" dr="$LLW$1:$LLW$1048576" dn="Z_2CECA098_183A_404B_AD72_5EEAC4BDA970_.wvu.Cols" sId="5"/>
    <undo index="62" exp="area" ref3D="1" dr="$LCA$1:$LCA$1048576" dn="Z_2CECA098_183A_404B_AD72_5EEAC4BDA970_.wvu.Cols" sId="5"/>
    <undo index="60" exp="area" ref3D="1" dr="$KSE$1:$KSE$1048576" dn="Z_2CECA098_183A_404B_AD72_5EEAC4BDA970_.wvu.Cols" sId="5"/>
    <undo index="58" exp="area" ref3D="1" dr="$KII$1:$KII$1048576" dn="Z_2CECA098_183A_404B_AD72_5EEAC4BDA970_.wvu.Cols" sId="5"/>
    <undo index="56" exp="area" ref3D="1" dr="$JYM$1:$JYM$1048576" dn="Z_2CECA098_183A_404B_AD72_5EEAC4BDA970_.wvu.Cols" sId="5"/>
    <undo index="54" exp="area" ref3D="1" dr="$JOQ$1:$JOQ$1048576" dn="Z_2CECA098_183A_404B_AD72_5EEAC4BDA970_.wvu.Cols" sId="5"/>
    <undo index="52" exp="area" ref3D="1" dr="$JEU$1:$JEU$1048576" dn="Z_2CECA098_183A_404B_AD72_5EEAC4BDA970_.wvu.Cols" sId="5"/>
    <undo index="50" exp="area" ref3D="1" dr="$IUY$1:$IUY$1048576" dn="Z_2CECA098_183A_404B_AD72_5EEAC4BDA970_.wvu.Cols" sId="5"/>
    <undo index="48" exp="area" ref3D="1" dr="$ILC$1:$ILC$1048576" dn="Z_2CECA098_183A_404B_AD72_5EEAC4BDA970_.wvu.Cols" sId="5"/>
    <undo index="46" exp="area" ref3D="1" dr="$IBG$1:$IBG$1048576" dn="Z_2CECA098_183A_404B_AD72_5EEAC4BDA970_.wvu.Cols" sId="5"/>
    <undo index="44" exp="area" ref3D="1" dr="$HRK$1:$HRK$1048576" dn="Z_2CECA098_183A_404B_AD72_5EEAC4BDA970_.wvu.Cols" sId="5"/>
    <undo index="42" exp="area" ref3D="1" dr="$HHO$1:$HHO$1048576" dn="Z_2CECA098_183A_404B_AD72_5EEAC4BDA970_.wvu.Cols" sId="5"/>
    <undo index="40" exp="area" ref3D="1" dr="$GXS$1:$GXS$1048576" dn="Z_2CECA098_183A_404B_AD72_5EEAC4BDA970_.wvu.Cols" sId="5"/>
    <undo index="38" exp="area" ref3D="1" dr="$GNW$1:$GNW$1048576" dn="Z_2CECA098_183A_404B_AD72_5EEAC4BDA970_.wvu.Cols" sId="5"/>
    <undo index="36" exp="area" ref3D="1" dr="$GEA$1:$GEA$1048576" dn="Z_2CECA098_183A_404B_AD72_5EEAC4BDA970_.wvu.Cols" sId="5"/>
    <undo index="34" exp="area" ref3D="1" dr="$FUE$1:$FUE$1048576" dn="Z_2CECA098_183A_404B_AD72_5EEAC4BDA970_.wvu.Cols" sId="5"/>
    <undo index="32" exp="area" ref3D="1" dr="$FKI$1:$FKI$1048576" dn="Z_2CECA098_183A_404B_AD72_5EEAC4BDA970_.wvu.Cols" sId="5"/>
    <undo index="30" exp="area" ref3D="1" dr="$FAM$1:$FAM$1048576" dn="Z_2CECA098_183A_404B_AD72_5EEAC4BDA970_.wvu.Cols" sId="5"/>
    <undo index="28" exp="area" ref3D="1" dr="$EQQ$1:$EQQ$1048576" dn="Z_2CECA098_183A_404B_AD72_5EEAC4BDA970_.wvu.Cols" sId="5"/>
    <undo index="26" exp="area" ref3D="1" dr="$EGU$1:$EGU$1048576" dn="Z_2CECA098_183A_404B_AD72_5EEAC4BDA970_.wvu.Cols" sId="5"/>
    <undo index="24" exp="area" ref3D="1" dr="$DWY$1:$DWY$1048576" dn="Z_2CECA098_183A_404B_AD72_5EEAC4BDA970_.wvu.Cols" sId="5"/>
    <undo index="22" exp="area" ref3D="1" dr="$DNC$1:$DNC$1048576" dn="Z_2CECA098_183A_404B_AD72_5EEAC4BDA970_.wvu.Cols" sId="5"/>
    <undo index="20" exp="area" ref3D="1" dr="$DDG$1:$DDG$1048576" dn="Z_2CECA098_183A_404B_AD72_5EEAC4BDA970_.wvu.Cols" sId="5"/>
    <undo index="18" exp="area" ref3D="1" dr="$CTK$1:$CTK$1048576" dn="Z_2CECA098_183A_404B_AD72_5EEAC4BDA970_.wvu.Cols" sId="5"/>
    <undo index="16" exp="area" ref3D="1" dr="$CJO$1:$CJO$1048576" dn="Z_2CECA098_183A_404B_AD72_5EEAC4BDA970_.wvu.Cols" sId="5"/>
    <undo index="14" exp="area" ref3D="1" dr="$BZS$1:$BZS$1048576" dn="Z_2CECA098_183A_404B_AD72_5EEAC4BDA970_.wvu.Cols" sId="5"/>
    <undo index="12" exp="area" ref3D="1" dr="$BPW$1:$BPW$1048576" dn="Z_2CECA098_183A_404B_AD72_5EEAC4BDA970_.wvu.Cols" sId="5"/>
    <undo index="10" exp="area" ref3D="1" dr="$BGA$1:$BGA$1048576" dn="Z_2CECA098_183A_404B_AD72_5EEAC4BDA970_.wvu.Cols" sId="5"/>
    <undo index="8" exp="area" ref3D="1" dr="$AWE$1:$AWE$1048576" dn="Z_2CECA098_183A_404B_AD72_5EEAC4BDA970_.wvu.Cols" sId="5"/>
    <undo index="6" exp="area" ref3D="1" dr="$AMI$1:$AMI$1048576" dn="Z_2CECA098_183A_404B_AD72_5EEAC4BDA970_.wvu.Cols" sId="5"/>
    <undo index="4" exp="area" ref3D="1" dr="$ACM$1:$ACM$1048576" dn="Z_2CECA098_183A_404B_AD72_5EEAC4BDA970_.wvu.Cols" sId="5"/>
    <undo index="2" exp="area" ref3D="1" dr="$SQ$1:$SQ$1048576" dn="Z_2CECA098_183A_404B_AD72_5EEAC4BDA970_.wvu.Cols" sId="5"/>
    <undo index="1" exp="area" ref3D="1" dr="$IU$1:$IU$1048576" dn="Z_2CECA098_183A_404B_AD72_5EEAC4BDA970_.wvu.Cols" sId="5"/>
  </rrc>
  <rrc rId="4927" sId="5" ref="A184:XFD184" action="insertRow">
    <undo index="124" exp="area" ref3D="1" dr="$WVG$1:$WVG$1048576" dn="Z_A2E15FCF_BF07_4F75_BC8B_D1F713E64E37_.wvu.Cols" sId="5"/>
    <undo index="122" exp="area" ref3D="1" dr="$WLK$1:$WLK$1048576" dn="Z_A2E15FCF_BF07_4F75_BC8B_D1F713E64E37_.wvu.Cols" sId="5"/>
    <undo index="120" exp="area" ref3D="1" dr="$WBO$1:$WBO$1048576" dn="Z_A2E15FCF_BF07_4F75_BC8B_D1F713E64E37_.wvu.Cols" sId="5"/>
    <undo index="118" exp="area" ref3D="1" dr="$VRS$1:$VRS$1048576" dn="Z_A2E15FCF_BF07_4F75_BC8B_D1F713E64E37_.wvu.Cols" sId="5"/>
    <undo index="116" exp="area" ref3D="1" dr="$VHW$1:$VHW$1048576" dn="Z_A2E15FCF_BF07_4F75_BC8B_D1F713E64E37_.wvu.Cols" sId="5"/>
    <undo index="114" exp="area" ref3D="1" dr="$UYA$1:$UYA$1048576" dn="Z_A2E15FCF_BF07_4F75_BC8B_D1F713E64E37_.wvu.Cols" sId="5"/>
    <undo index="112" exp="area" ref3D="1" dr="$UOE$1:$UOE$1048576" dn="Z_A2E15FCF_BF07_4F75_BC8B_D1F713E64E37_.wvu.Cols" sId="5"/>
    <undo index="110" exp="area" ref3D="1" dr="$UEI$1:$UEI$1048576" dn="Z_A2E15FCF_BF07_4F75_BC8B_D1F713E64E37_.wvu.Cols" sId="5"/>
    <undo index="108" exp="area" ref3D="1" dr="$TUM$1:$TUM$1048576" dn="Z_A2E15FCF_BF07_4F75_BC8B_D1F713E64E37_.wvu.Cols" sId="5"/>
    <undo index="106" exp="area" ref3D="1" dr="$TKQ$1:$TKQ$1048576" dn="Z_A2E15FCF_BF07_4F75_BC8B_D1F713E64E37_.wvu.Cols" sId="5"/>
    <undo index="104" exp="area" ref3D="1" dr="$TAU$1:$TAU$1048576" dn="Z_A2E15FCF_BF07_4F75_BC8B_D1F713E64E37_.wvu.Cols" sId="5"/>
    <undo index="102" exp="area" ref3D="1" dr="$SQY$1:$SQY$1048576" dn="Z_A2E15FCF_BF07_4F75_BC8B_D1F713E64E37_.wvu.Cols" sId="5"/>
    <undo index="100" exp="area" ref3D="1" dr="$SHC$1:$SHC$1048576" dn="Z_A2E15FCF_BF07_4F75_BC8B_D1F713E64E37_.wvu.Cols" sId="5"/>
    <undo index="98" exp="area" ref3D="1" dr="$RXG$1:$RXG$1048576" dn="Z_A2E15FCF_BF07_4F75_BC8B_D1F713E64E37_.wvu.Cols" sId="5"/>
    <undo index="96" exp="area" ref3D="1" dr="$RNK$1:$RNK$1048576" dn="Z_A2E15FCF_BF07_4F75_BC8B_D1F713E64E37_.wvu.Cols" sId="5"/>
    <undo index="94" exp="area" ref3D="1" dr="$RDO$1:$RDO$1048576" dn="Z_A2E15FCF_BF07_4F75_BC8B_D1F713E64E37_.wvu.Cols" sId="5"/>
    <undo index="92" exp="area" ref3D="1" dr="$QTS$1:$QTS$1048576" dn="Z_A2E15FCF_BF07_4F75_BC8B_D1F713E64E37_.wvu.Cols" sId="5"/>
    <undo index="90" exp="area" ref3D="1" dr="$QJW$1:$QJW$1048576" dn="Z_A2E15FCF_BF07_4F75_BC8B_D1F713E64E37_.wvu.Cols" sId="5"/>
    <undo index="88" exp="area" ref3D="1" dr="$QAA$1:$QAA$1048576" dn="Z_A2E15FCF_BF07_4F75_BC8B_D1F713E64E37_.wvu.Cols" sId="5"/>
    <undo index="86" exp="area" ref3D="1" dr="$PQE$1:$PQE$1048576" dn="Z_A2E15FCF_BF07_4F75_BC8B_D1F713E64E37_.wvu.Cols" sId="5"/>
    <undo index="84" exp="area" ref3D="1" dr="$PGI$1:$PGI$1048576" dn="Z_A2E15FCF_BF07_4F75_BC8B_D1F713E64E37_.wvu.Cols" sId="5"/>
    <undo index="82" exp="area" ref3D="1" dr="$OWM$1:$OWM$1048576" dn="Z_A2E15FCF_BF07_4F75_BC8B_D1F713E64E37_.wvu.Cols" sId="5"/>
    <undo index="80" exp="area" ref3D="1" dr="$OMQ$1:$OMQ$1048576" dn="Z_A2E15FCF_BF07_4F75_BC8B_D1F713E64E37_.wvu.Cols" sId="5"/>
    <undo index="78" exp="area" ref3D="1" dr="$OCU$1:$OCU$1048576" dn="Z_A2E15FCF_BF07_4F75_BC8B_D1F713E64E37_.wvu.Cols" sId="5"/>
    <undo index="76" exp="area" ref3D="1" dr="$NSY$1:$NSY$1048576" dn="Z_A2E15FCF_BF07_4F75_BC8B_D1F713E64E37_.wvu.Cols" sId="5"/>
    <undo index="74" exp="area" ref3D="1" dr="$NJC$1:$NJC$1048576" dn="Z_A2E15FCF_BF07_4F75_BC8B_D1F713E64E37_.wvu.Cols" sId="5"/>
    <undo index="72" exp="area" ref3D="1" dr="$MZG$1:$MZG$1048576" dn="Z_A2E15FCF_BF07_4F75_BC8B_D1F713E64E37_.wvu.Cols" sId="5"/>
    <undo index="70" exp="area" ref3D="1" dr="$MPK$1:$MPK$1048576" dn="Z_A2E15FCF_BF07_4F75_BC8B_D1F713E64E37_.wvu.Cols" sId="5"/>
    <undo index="68" exp="area" ref3D="1" dr="$MFO$1:$MFO$1048576" dn="Z_A2E15FCF_BF07_4F75_BC8B_D1F713E64E37_.wvu.Cols" sId="5"/>
    <undo index="66" exp="area" ref3D="1" dr="$LVS$1:$LVS$1048576" dn="Z_A2E15FCF_BF07_4F75_BC8B_D1F713E64E37_.wvu.Cols" sId="5"/>
    <undo index="64" exp="area" ref3D="1" dr="$LLW$1:$LLW$1048576" dn="Z_A2E15FCF_BF07_4F75_BC8B_D1F713E64E37_.wvu.Cols" sId="5"/>
    <undo index="62" exp="area" ref3D="1" dr="$LCA$1:$LCA$1048576" dn="Z_A2E15FCF_BF07_4F75_BC8B_D1F713E64E37_.wvu.Cols" sId="5"/>
    <undo index="60" exp="area" ref3D="1" dr="$KSE$1:$KSE$1048576" dn="Z_A2E15FCF_BF07_4F75_BC8B_D1F713E64E37_.wvu.Cols" sId="5"/>
    <undo index="58" exp="area" ref3D="1" dr="$KII$1:$KII$1048576" dn="Z_A2E15FCF_BF07_4F75_BC8B_D1F713E64E37_.wvu.Cols" sId="5"/>
    <undo index="56" exp="area" ref3D="1" dr="$JYM$1:$JYM$1048576" dn="Z_A2E15FCF_BF07_4F75_BC8B_D1F713E64E37_.wvu.Cols" sId="5"/>
    <undo index="54" exp="area" ref3D="1" dr="$JOQ$1:$JOQ$1048576" dn="Z_A2E15FCF_BF07_4F75_BC8B_D1F713E64E37_.wvu.Cols" sId="5"/>
    <undo index="52" exp="area" ref3D="1" dr="$JEU$1:$JEU$1048576" dn="Z_A2E15FCF_BF07_4F75_BC8B_D1F713E64E37_.wvu.Cols" sId="5"/>
    <undo index="50" exp="area" ref3D="1" dr="$IUY$1:$IUY$1048576" dn="Z_A2E15FCF_BF07_4F75_BC8B_D1F713E64E37_.wvu.Cols" sId="5"/>
    <undo index="48" exp="area" ref3D="1" dr="$ILC$1:$ILC$1048576" dn="Z_A2E15FCF_BF07_4F75_BC8B_D1F713E64E37_.wvu.Cols" sId="5"/>
    <undo index="46" exp="area" ref3D="1" dr="$IBG$1:$IBG$1048576" dn="Z_A2E15FCF_BF07_4F75_BC8B_D1F713E64E37_.wvu.Cols" sId="5"/>
    <undo index="44" exp="area" ref3D="1" dr="$HRK$1:$HRK$1048576" dn="Z_A2E15FCF_BF07_4F75_BC8B_D1F713E64E37_.wvu.Cols" sId="5"/>
    <undo index="42" exp="area" ref3D="1" dr="$HHO$1:$HHO$1048576" dn="Z_A2E15FCF_BF07_4F75_BC8B_D1F713E64E37_.wvu.Cols" sId="5"/>
    <undo index="40" exp="area" ref3D="1" dr="$GXS$1:$GXS$1048576" dn="Z_A2E15FCF_BF07_4F75_BC8B_D1F713E64E37_.wvu.Cols" sId="5"/>
    <undo index="38" exp="area" ref3D="1" dr="$GNW$1:$GNW$1048576" dn="Z_A2E15FCF_BF07_4F75_BC8B_D1F713E64E37_.wvu.Cols" sId="5"/>
    <undo index="36" exp="area" ref3D="1" dr="$GEA$1:$GEA$1048576" dn="Z_A2E15FCF_BF07_4F75_BC8B_D1F713E64E37_.wvu.Cols" sId="5"/>
    <undo index="34" exp="area" ref3D="1" dr="$FUE$1:$FUE$1048576" dn="Z_A2E15FCF_BF07_4F75_BC8B_D1F713E64E37_.wvu.Cols" sId="5"/>
    <undo index="32" exp="area" ref3D="1" dr="$FKI$1:$FKI$1048576" dn="Z_A2E15FCF_BF07_4F75_BC8B_D1F713E64E37_.wvu.Cols" sId="5"/>
    <undo index="30" exp="area" ref3D="1" dr="$FAM$1:$FAM$1048576" dn="Z_A2E15FCF_BF07_4F75_BC8B_D1F713E64E37_.wvu.Cols" sId="5"/>
    <undo index="28" exp="area" ref3D="1" dr="$EQQ$1:$EQQ$1048576" dn="Z_A2E15FCF_BF07_4F75_BC8B_D1F713E64E37_.wvu.Cols" sId="5"/>
    <undo index="26" exp="area" ref3D="1" dr="$EGU$1:$EGU$1048576" dn="Z_A2E15FCF_BF07_4F75_BC8B_D1F713E64E37_.wvu.Cols" sId="5"/>
    <undo index="24" exp="area" ref3D="1" dr="$DWY$1:$DWY$1048576" dn="Z_A2E15FCF_BF07_4F75_BC8B_D1F713E64E37_.wvu.Cols" sId="5"/>
    <undo index="22" exp="area" ref3D="1" dr="$DNC$1:$DNC$1048576" dn="Z_A2E15FCF_BF07_4F75_BC8B_D1F713E64E37_.wvu.Cols" sId="5"/>
    <undo index="20" exp="area" ref3D="1" dr="$DDG$1:$DDG$1048576" dn="Z_A2E15FCF_BF07_4F75_BC8B_D1F713E64E37_.wvu.Cols" sId="5"/>
    <undo index="18" exp="area" ref3D="1" dr="$CTK$1:$CTK$1048576" dn="Z_A2E15FCF_BF07_4F75_BC8B_D1F713E64E37_.wvu.Cols" sId="5"/>
    <undo index="16" exp="area" ref3D="1" dr="$CJO$1:$CJO$1048576" dn="Z_A2E15FCF_BF07_4F75_BC8B_D1F713E64E37_.wvu.Cols" sId="5"/>
    <undo index="14" exp="area" ref3D="1" dr="$BZS$1:$BZS$1048576" dn="Z_A2E15FCF_BF07_4F75_BC8B_D1F713E64E37_.wvu.Cols" sId="5"/>
    <undo index="12" exp="area" ref3D="1" dr="$BPW$1:$BPW$1048576" dn="Z_A2E15FCF_BF07_4F75_BC8B_D1F713E64E37_.wvu.Cols" sId="5"/>
    <undo index="10" exp="area" ref3D="1" dr="$BGA$1:$BGA$1048576" dn="Z_A2E15FCF_BF07_4F75_BC8B_D1F713E64E37_.wvu.Cols" sId="5"/>
    <undo index="8" exp="area" ref3D="1" dr="$AWE$1:$AWE$1048576" dn="Z_A2E15FCF_BF07_4F75_BC8B_D1F713E64E37_.wvu.Cols" sId="5"/>
    <undo index="6" exp="area" ref3D="1" dr="$AMI$1:$AMI$1048576" dn="Z_A2E15FCF_BF07_4F75_BC8B_D1F713E64E37_.wvu.Cols" sId="5"/>
    <undo index="4" exp="area" ref3D="1" dr="$ACM$1:$ACM$1048576" dn="Z_A2E15FCF_BF07_4F75_BC8B_D1F713E64E37_.wvu.Cols" sId="5"/>
    <undo index="2" exp="area" ref3D="1" dr="$SQ$1:$SQ$1048576" dn="Z_A2E15FCF_BF07_4F75_BC8B_D1F713E64E37_.wvu.Cols" sId="5"/>
    <undo index="1" exp="area" ref3D="1" dr="$IU$1:$IU$1048576" dn="Z_A2E15FCF_BF07_4F75_BC8B_D1F713E64E37_.wvu.Cols" sId="5"/>
    <undo index="124" exp="area" ref3D="1" dr="$WVG$1:$WVG$1048576" dn="Z_AFE0F707_F779_4457_8614_A9761FF0129B_.wvu.Cols" sId="5"/>
    <undo index="122" exp="area" ref3D="1" dr="$WLK$1:$WLK$1048576" dn="Z_AFE0F707_F779_4457_8614_A9761FF0129B_.wvu.Cols" sId="5"/>
    <undo index="120" exp="area" ref3D="1" dr="$WBO$1:$WBO$1048576" dn="Z_AFE0F707_F779_4457_8614_A9761FF0129B_.wvu.Cols" sId="5"/>
    <undo index="118" exp="area" ref3D="1" dr="$VRS$1:$VRS$1048576" dn="Z_AFE0F707_F779_4457_8614_A9761FF0129B_.wvu.Cols" sId="5"/>
    <undo index="116" exp="area" ref3D="1" dr="$VHW$1:$VHW$1048576" dn="Z_AFE0F707_F779_4457_8614_A9761FF0129B_.wvu.Cols" sId="5"/>
    <undo index="114" exp="area" ref3D="1" dr="$UYA$1:$UYA$1048576" dn="Z_AFE0F707_F779_4457_8614_A9761FF0129B_.wvu.Cols" sId="5"/>
    <undo index="112" exp="area" ref3D="1" dr="$UOE$1:$UOE$1048576" dn="Z_AFE0F707_F779_4457_8614_A9761FF0129B_.wvu.Cols" sId="5"/>
    <undo index="110" exp="area" ref3D="1" dr="$UEI$1:$UEI$1048576" dn="Z_AFE0F707_F779_4457_8614_A9761FF0129B_.wvu.Cols" sId="5"/>
    <undo index="108" exp="area" ref3D="1" dr="$TUM$1:$TUM$1048576" dn="Z_AFE0F707_F779_4457_8614_A9761FF0129B_.wvu.Cols" sId="5"/>
    <undo index="106" exp="area" ref3D="1" dr="$TKQ$1:$TKQ$1048576" dn="Z_AFE0F707_F779_4457_8614_A9761FF0129B_.wvu.Cols" sId="5"/>
    <undo index="104" exp="area" ref3D="1" dr="$TAU$1:$TAU$1048576" dn="Z_AFE0F707_F779_4457_8614_A9761FF0129B_.wvu.Cols" sId="5"/>
    <undo index="102" exp="area" ref3D="1" dr="$SQY$1:$SQY$1048576" dn="Z_AFE0F707_F779_4457_8614_A9761FF0129B_.wvu.Cols" sId="5"/>
    <undo index="100" exp="area" ref3D="1" dr="$SHC$1:$SHC$1048576" dn="Z_AFE0F707_F779_4457_8614_A9761FF0129B_.wvu.Cols" sId="5"/>
    <undo index="98" exp="area" ref3D="1" dr="$RXG$1:$RXG$1048576" dn="Z_AFE0F707_F779_4457_8614_A9761FF0129B_.wvu.Cols" sId="5"/>
    <undo index="96" exp="area" ref3D="1" dr="$RNK$1:$RNK$1048576" dn="Z_AFE0F707_F779_4457_8614_A9761FF0129B_.wvu.Cols" sId="5"/>
    <undo index="94" exp="area" ref3D="1" dr="$RDO$1:$RDO$1048576" dn="Z_AFE0F707_F779_4457_8614_A9761FF0129B_.wvu.Cols" sId="5"/>
    <undo index="92" exp="area" ref3D="1" dr="$QTS$1:$QTS$1048576" dn="Z_AFE0F707_F779_4457_8614_A9761FF0129B_.wvu.Cols" sId="5"/>
    <undo index="90" exp="area" ref3D="1" dr="$QJW$1:$QJW$1048576" dn="Z_AFE0F707_F779_4457_8614_A9761FF0129B_.wvu.Cols" sId="5"/>
    <undo index="88" exp="area" ref3D="1" dr="$QAA$1:$QAA$1048576" dn="Z_AFE0F707_F779_4457_8614_A9761FF0129B_.wvu.Cols" sId="5"/>
    <undo index="86" exp="area" ref3D="1" dr="$PQE$1:$PQE$1048576" dn="Z_AFE0F707_F779_4457_8614_A9761FF0129B_.wvu.Cols" sId="5"/>
    <undo index="84" exp="area" ref3D="1" dr="$PGI$1:$PGI$1048576" dn="Z_AFE0F707_F779_4457_8614_A9761FF0129B_.wvu.Cols" sId="5"/>
    <undo index="82" exp="area" ref3D="1" dr="$OWM$1:$OWM$1048576" dn="Z_AFE0F707_F779_4457_8614_A9761FF0129B_.wvu.Cols" sId="5"/>
    <undo index="80" exp="area" ref3D="1" dr="$OMQ$1:$OMQ$1048576" dn="Z_AFE0F707_F779_4457_8614_A9761FF0129B_.wvu.Cols" sId="5"/>
    <undo index="78" exp="area" ref3D="1" dr="$OCU$1:$OCU$1048576" dn="Z_AFE0F707_F779_4457_8614_A9761FF0129B_.wvu.Cols" sId="5"/>
    <undo index="76" exp="area" ref3D="1" dr="$NSY$1:$NSY$1048576" dn="Z_AFE0F707_F779_4457_8614_A9761FF0129B_.wvu.Cols" sId="5"/>
    <undo index="74" exp="area" ref3D="1" dr="$NJC$1:$NJC$1048576" dn="Z_AFE0F707_F779_4457_8614_A9761FF0129B_.wvu.Cols" sId="5"/>
    <undo index="72" exp="area" ref3D="1" dr="$MZG$1:$MZG$1048576" dn="Z_AFE0F707_F779_4457_8614_A9761FF0129B_.wvu.Cols" sId="5"/>
    <undo index="70" exp="area" ref3D="1" dr="$MPK$1:$MPK$1048576" dn="Z_AFE0F707_F779_4457_8614_A9761FF0129B_.wvu.Cols" sId="5"/>
    <undo index="68" exp="area" ref3D="1" dr="$MFO$1:$MFO$1048576" dn="Z_AFE0F707_F779_4457_8614_A9761FF0129B_.wvu.Cols" sId="5"/>
    <undo index="66" exp="area" ref3D="1" dr="$LVS$1:$LVS$1048576" dn="Z_AFE0F707_F779_4457_8614_A9761FF0129B_.wvu.Cols" sId="5"/>
    <undo index="64" exp="area" ref3D="1" dr="$LLW$1:$LLW$1048576" dn="Z_AFE0F707_F779_4457_8614_A9761FF0129B_.wvu.Cols" sId="5"/>
    <undo index="62" exp="area" ref3D="1" dr="$LCA$1:$LCA$1048576" dn="Z_AFE0F707_F779_4457_8614_A9761FF0129B_.wvu.Cols" sId="5"/>
    <undo index="60" exp="area" ref3D="1" dr="$KSE$1:$KSE$1048576" dn="Z_AFE0F707_F779_4457_8614_A9761FF0129B_.wvu.Cols" sId="5"/>
    <undo index="58" exp="area" ref3D="1" dr="$KII$1:$KII$1048576" dn="Z_AFE0F707_F779_4457_8614_A9761FF0129B_.wvu.Cols" sId="5"/>
    <undo index="56" exp="area" ref3D="1" dr="$JYM$1:$JYM$1048576" dn="Z_AFE0F707_F779_4457_8614_A9761FF0129B_.wvu.Cols" sId="5"/>
    <undo index="54" exp="area" ref3D="1" dr="$JOQ$1:$JOQ$1048576" dn="Z_AFE0F707_F779_4457_8614_A9761FF0129B_.wvu.Cols" sId="5"/>
    <undo index="52" exp="area" ref3D="1" dr="$JEU$1:$JEU$1048576" dn="Z_AFE0F707_F779_4457_8614_A9761FF0129B_.wvu.Cols" sId="5"/>
    <undo index="50" exp="area" ref3D="1" dr="$IUY$1:$IUY$1048576" dn="Z_AFE0F707_F779_4457_8614_A9761FF0129B_.wvu.Cols" sId="5"/>
    <undo index="48" exp="area" ref3D="1" dr="$ILC$1:$ILC$1048576" dn="Z_AFE0F707_F779_4457_8614_A9761FF0129B_.wvu.Cols" sId="5"/>
    <undo index="46" exp="area" ref3D="1" dr="$IBG$1:$IBG$1048576" dn="Z_AFE0F707_F779_4457_8614_A9761FF0129B_.wvu.Cols" sId="5"/>
    <undo index="44" exp="area" ref3D="1" dr="$HRK$1:$HRK$1048576" dn="Z_AFE0F707_F779_4457_8614_A9761FF0129B_.wvu.Cols" sId="5"/>
    <undo index="42" exp="area" ref3D="1" dr="$HHO$1:$HHO$1048576" dn="Z_AFE0F707_F779_4457_8614_A9761FF0129B_.wvu.Cols" sId="5"/>
    <undo index="40" exp="area" ref3D="1" dr="$GXS$1:$GXS$1048576" dn="Z_AFE0F707_F779_4457_8614_A9761FF0129B_.wvu.Cols" sId="5"/>
    <undo index="38" exp="area" ref3D="1" dr="$GNW$1:$GNW$1048576" dn="Z_AFE0F707_F779_4457_8614_A9761FF0129B_.wvu.Cols" sId="5"/>
    <undo index="36" exp="area" ref3D="1" dr="$GEA$1:$GEA$1048576" dn="Z_AFE0F707_F779_4457_8614_A9761FF0129B_.wvu.Cols" sId="5"/>
    <undo index="34" exp="area" ref3D="1" dr="$FUE$1:$FUE$1048576" dn="Z_AFE0F707_F779_4457_8614_A9761FF0129B_.wvu.Cols" sId="5"/>
    <undo index="32" exp="area" ref3D="1" dr="$FKI$1:$FKI$1048576" dn="Z_AFE0F707_F779_4457_8614_A9761FF0129B_.wvu.Cols" sId="5"/>
    <undo index="30" exp="area" ref3D="1" dr="$FAM$1:$FAM$1048576" dn="Z_AFE0F707_F779_4457_8614_A9761FF0129B_.wvu.Cols" sId="5"/>
    <undo index="28" exp="area" ref3D="1" dr="$EQQ$1:$EQQ$1048576" dn="Z_AFE0F707_F779_4457_8614_A9761FF0129B_.wvu.Cols" sId="5"/>
    <undo index="26" exp="area" ref3D="1" dr="$EGU$1:$EGU$1048576" dn="Z_AFE0F707_F779_4457_8614_A9761FF0129B_.wvu.Cols" sId="5"/>
    <undo index="24" exp="area" ref3D="1" dr="$DWY$1:$DWY$1048576" dn="Z_AFE0F707_F779_4457_8614_A9761FF0129B_.wvu.Cols" sId="5"/>
    <undo index="22" exp="area" ref3D="1" dr="$DNC$1:$DNC$1048576" dn="Z_AFE0F707_F779_4457_8614_A9761FF0129B_.wvu.Cols" sId="5"/>
    <undo index="20" exp="area" ref3D="1" dr="$DDG$1:$DDG$1048576" dn="Z_AFE0F707_F779_4457_8614_A9761FF0129B_.wvu.Cols" sId="5"/>
    <undo index="18" exp="area" ref3D="1" dr="$CTK$1:$CTK$1048576" dn="Z_AFE0F707_F779_4457_8614_A9761FF0129B_.wvu.Cols" sId="5"/>
    <undo index="16" exp="area" ref3D="1" dr="$CJO$1:$CJO$1048576" dn="Z_AFE0F707_F779_4457_8614_A9761FF0129B_.wvu.Cols" sId="5"/>
    <undo index="14" exp="area" ref3D="1" dr="$BZS$1:$BZS$1048576" dn="Z_AFE0F707_F779_4457_8614_A9761FF0129B_.wvu.Cols" sId="5"/>
    <undo index="12" exp="area" ref3D="1" dr="$BPW$1:$BPW$1048576" dn="Z_AFE0F707_F779_4457_8614_A9761FF0129B_.wvu.Cols" sId="5"/>
    <undo index="10" exp="area" ref3D="1" dr="$BGA$1:$BGA$1048576" dn="Z_AFE0F707_F779_4457_8614_A9761FF0129B_.wvu.Cols" sId="5"/>
    <undo index="8" exp="area" ref3D="1" dr="$AWE$1:$AWE$1048576" dn="Z_AFE0F707_F779_4457_8614_A9761FF0129B_.wvu.Cols" sId="5"/>
    <undo index="6" exp="area" ref3D="1" dr="$AMI$1:$AMI$1048576" dn="Z_AFE0F707_F779_4457_8614_A9761FF0129B_.wvu.Cols" sId="5"/>
    <undo index="4" exp="area" ref3D="1" dr="$ACM$1:$ACM$1048576" dn="Z_AFE0F707_F779_4457_8614_A9761FF0129B_.wvu.Cols" sId="5"/>
    <undo index="2" exp="area" ref3D="1" dr="$SQ$1:$SQ$1048576" dn="Z_AFE0F707_F779_4457_8614_A9761FF0129B_.wvu.Cols" sId="5"/>
    <undo index="1" exp="area" ref3D="1" dr="$IU$1:$IU$1048576" dn="Z_AFE0F707_F779_4457_8614_A9761FF0129B_.wvu.Cols" sId="5"/>
    <undo index="124" exp="area" ref3D="1" dr="$WVG$1:$WVG$1048576" dn="Z_0231D664_53D3_4378_92FC_86BB75012D50_.wvu.Cols" sId="5"/>
    <undo index="122" exp="area" ref3D="1" dr="$WLK$1:$WLK$1048576" dn="Z_0231D664_53D3_4378_92FC_86BB75012D50_.wvu.Cols" sId="5"/>
    <undo index="120" exp="area" ref3D="1" dr="$WBO$1:$WBO$1048576" dn="Z_0231D664_53D3_4378_92FC_86BB75012D50_.wvu.Cols" sId="5"/>
    <undo index="118" exp="area" ref3D="1" dr="$VRS$1:$VRS$1048576" dn="Z_0231D664_53D3_4378_92FC_86BB75012D50_.wvu.Cols" sId="5"/>
    <undo index="116" exp="area" ref3D="1" dr="$VHW$1:$VHW$1048576" dn="Z_0231D664_53D3_4378_92FC_86BB75012D50_.wvu.Cols" sId="5"/>
    <undo index="114" exp="area" ref3D="1" dr="$UYA$1:$UYA$1048576" dn="Z_0231D664_53D3_4378_92FC_86BB75012D50_.wvu.Cols" sId="5"/>
    <undo index="112" exp="area" ref3D="1" dr="$UOE$1:$UOE$1048576" dn="Z_0231D664_53D3_4378_92FC_86BB75012D50_.wvu.Cols" sId="5"/>
    <undo index="110" exp="area" ref3D="1" dr="$UEI$1:$UEI$1048576" dn="Z_0231D664_53D3_4378_92FC_86BB75012D50_.wvu.Cols" sId="5"/>
    <undo index="108" exp="area" ref3D="1" dr="$TUM$1:$TUM$1048576" dn="Z_0231D664_53D3_4378_92FC_86BB75012D50_.wvu.Cols" sId="5"/>
    <undo index="106" exp="area" ref3D="1" dr="$TKQ$1:$TKQ$1048576" dn="Z_0231D664_53D3_4378_92FC_86BB75012D50_.wvu.Cols" sId="5"/>
    <undo index="104" exp="area" ref3D="1" dr="$TAU$1:$TAU$1048576" dn="Z_0231D664_53D3_4378_92FC_86BB75012D50_.wvu.Cols" sId="5"/>
    <undo index="102" exp="area" ref3D="1" dr="$SQY$1:$SQY$1048576" dn="Z_0231D664_53D3_4378_92FC_86BB75012D50_.wvu.Cols" sId="5"/>
    <undo index="100" exp="area" ref3D="1" dr="$SHC$1:$SHC$1048576" dn="Z_0231D664_53D3_4378_92FC_86BB75012D50_.wvu.Cols" sId="5"/>
    <undo index="98" exp="area" ref3D="1" dr="$RXG$1:$RXG$1048576" dn="Z_0231D664_53D3_4378_92FC_86BB75012D50_.wvu.Cols" sId="5"/>
    <undo index="96" exp="area" ref3D="1" dr="$RNK$1:$RNK$1048576" dn="Z_0231D664_53D3_4378_92FC_86BB75012D50_.wvu.Cols" sId="5"/>
    <undo index="94" exp="area" ref3D="1" dr="$RDO$1:$RDO$1048576" dn="Z_0231D664_53D3_4378_92FC_86BB75012D50_.wvu.Cols" sId="5"/>
    <undo index="92" exp="area" ref3D="1" dr="$QTS$1:$QTS$1048576" dn="Z_0231D664_53D3_4378_92FC_86BB75012D50_.wvu.Cols" sId="5"/>
    <undo index="90" exp="area" ref3D="1" dr="$QJW$1:$QJW$1048576" dn="Z_0231D664_53D3_4378_92FC_86BB75012D50_.wvu.Cols" sId="5"/>
    <undo index="88" exp="area" ref3D="1" dr="$QAA$1:$QAA$1048576" dn="Z_0231D664_53D3_4378_92FC_86BB75012D50_.wvu.Cols" sId="5"/>
    <undo index="86" exp="area" ref3D="1" dr="$PQE$1:$PQE$1048576" dn="Z_0231D664_53D3_4378_92FC_86BB75012D50_.wvu.Cols" sId="5"/>
    <undo index="84" exp="area" ref3D="1" dr="$PGI$1:$PGI$1048576" dn="Z_0231D664_53D3_4378_92FC_86BB75012D50_.wvu.Cols" sId="5"/>
    <undo index="82" exp="area" ref3D="1" dr="$OWM$1:$OWM$1048576" dn="Z_0231D664_53D3_4378_92FC_86BB75012D50_.wvu.Cols" sId="5"/>
    <undo index="80" exp="area" ref3D="1" dr="$OMQ$1:$OMQ$1048576" dn="Z_0231D664_53D3_4378_92FC_86BB75012D50_.wvu.Cols" sId="5"/>
    <undo index="78" exp="area" ref3D="1" dr="$OCU$1:$OCU$1048576" dn="Z_0231D664_53D3_4378_92FC_86BB75012D50_.wvu.Cols" sId="5"/>
    <undo index="76" exp="area" ref3D="1" dr="$NSY$1:$NSY$1048576" dn="Z_0231D664_53D3_4378_92FC_86BB75012D50_.wvu.Cols" sId="5"/>
    <undo index="74" exp="area" ref3D="1" dr="$NJC$1:$NJC$1048576" dn="Z_0231D664_53D3_4378_92FC_86BB75012D50_.wvu.Cols" sId="5"/>
    <undo index="72" exp="area" ref3D="1" dr="$MZG$1:$MZG$1048576" dn="Z_0231D664_53D3_4378_92FC_86BB75012D50_.wvu.Cols" sId="5"/>
    <undo index="70" exp="area" ref3D="1" dr="$MPK$1:$MPK$1048576" dn="Z_0231D664_53D3_4378_92FC_86BB75012D50_.wvu.Cols" sId="5"/>
    <undo index="68" exp="area" ref3D="1" dr="$MFO$1:$MFO$1048576" dn="Z_0231D664_53D3_4378_92FC_86BB75012D50_.wvu.Cols" sId="5"/>
    <undo index="66" exp="area" ref3D="1" dr="$LVS$1:$LVS$1048576" dn="Z_0231D664_53D3_4378_92FC_86BB75012D50_.wvu.Cols" sId="5"/>
    <undo index="64" exp="area" ref3D="1" dr="$LLW$1:$LLW$1048576" dn="Z_0231D664_53D3_4378_92FC_86BB75012D50_.wvu.Cols" sId="5"/>
    <undo index="62" exp="area" ref3D="1" dr="$LCA$1:$LCA$1048576" dn="Z_0231D664_53D3_4378_92FC_86BB75012D50_.wvu.Cols" sId="5"/>
    <undo index="60" exp="area" ref3D="1" dr="$KSE$1:$KSE$1048576" dn="Z_0231D664_53D3_4378_92FC_86BB75012D50_.wvu.Cols" sId="5"/>
    <undo index="58" exp="area" ref3D="1" dr="$KII$1:$KII$1048576" dn="Z_0231D664_53D3_4378_92FC_86BB75012D50_.wvu.Cols" sId="5"/>
    <undo index="56" exp="area" ref3D="1" dr="$JYM$1:$JYM$1048576" dn="Z_0231D664_53D3_4378_92FC_86BB75012D50_.wvu.Cols" sId="5"/>
    <undo index="54" exp="area" ref3D="1" dr="$JOQ$1:$JOQ$1048576" dn="Z_0231D664_53D3_4378_92FC_86BB75012D50_.wvu.Cols" sId="5"/>
    <undo index="52" exp="area" ref3D="1" dr="$JEU$1:$JEU$1048576" dn="Z_0231D664_53D3_4378_92FC_86BB75012D50_.wvu.Cols" sId="5"/>
    <undo index="50" exp="area" ref3D="1" dr="$IUY$1:$IUY$1048576" dn="Z_0231D664_53D3_4378_92FC_86BB75012D50_.wvu.Cols" sId="5"/>
    <undo index="48" exp="area" ref3D="1" dr="$ILC$1:$ILC$1048576" dn="Z_0231D664_53D3_4378_92FC_86BB75012D50_.wvu.Cols" sId="5"/>
    <undo index="46" exp="area" ref3D="1" dr="$IBG$1:$IBG$1048576" dn="Z_0231D664_53D3_4378_92FC_86BB75012D50_.wvu.Cols" sId="5"/>
    <undo index="44" exp="area" ref3D="1" dr="$HRK$1:$HRK$1048576" dn="Z_0231D664_53D3_4378_92FC_86BB75012D50_.wvu.Cols" sId="5"/>
    <undo index="42" exp="area" ref3D="1" dr="$HHO$1:$HHO$1048576" dn="Z_0231D664_53D3_4378_92FC_86BB75012D50_.wvu.Cols" sId="5"/>
    <undo index="40" exp="area" ref3D="1" dr="$GXS$1:$GXS$1048576" dn="Z_0231D664_53D3_4378_92FC_86BB75012D50_.wvu.Cols" sId="5"/>
    <undo index="38" exp="area" ref3D="1" dr="$GNW$1:$GNW$1048576" dn="Z_0231D664_53D3_4378_92FC_86BB75012D50_.wvu.Cols" sId="5"/>
    <undo index="36" exp="area" ref3D="1" dr="$GEA$1:$GEA$1048576" dn="Z_0231D664_53D3_4378_92FC_86BB75012D50_.wvu.Cols" sId="5"/>
    <undo index="34" exp="area" ref3D="1" dr="$FUE$1:$FUE$1048576" dn="Z_0231D664_53D3_4378_92FC_86BB75012D50_.wvu.Cols" sId="5"/>
    <undo index="32" exp="area" ref3D="1" dr="$FKI$1:$FKI$1048576" dn="Z_0231D664_53D3_4378_92FC_86BB75012D50_.wvu.Cols" sId="5"/>
    <undo index="30" exp="area" ref3D="1" dr="$FAM$1:$FAM$1048576" dn="Z_0231D664_53D3_4378_92FC_86BB75012D50_.wvu.Cols" sId="5"/>
    <undo index="28" exp="area" ref3D="1" dr="$EQQ$1:$EQQ$1048576" dn="Z_0231D664_53D3_4378_92FC_86BB75012D50_.wvu.Cols" sId="5"/>
    <undo index="26" exp="area" ref3D="1" dr="$EGU$1:$EGU$1048576" dn="Z_0231D664_53D3_4378_92FC_86BB75012D50_.wvu.Cols" sId="5"/>
    <undo index="24" exp="area" ref3D="1" dr="$DWY$1:$DWY$1048576" dn="Z_0231D664_53D3_4378_92FC_86BB75012D50_.wvu.Cols" sId="5"/>
    <undo index="22" exp="area" ref3D="1" dr="$DNC$1:$DNC$1048576" dn="Z_0231D664_53D3_4378_92FC_86BB75012D50_.wvu.Cols" sId="5"/>
    <undo index="20" exp="area" ref3D="1" dr="$DDG$1:$DDG$1048576" dn="Z_0231D664_53D3_4378_92FC_86BB75012D50_.wvu.Cols" sId="5"/>
    <undo index="18" exp="area" ref3D="1" dr="$CTK$1:$CTK$1048576" dn="Z_0231D664_53D3_4378_92FC_86BB75012D50_.wvu.Cols" sId="5"/>
    <undo index="16" exp="area" ref3D="1" dr="$CJO$1:$CJO$1048576" dn="Z_0231D664_53D3_4378_92FC_86BB75012D50_.wvu.Cols" sId="5"/>
    <undo index="14" exp="area" ref3D="1" dr="$BZS$1:$BZS$1048576" dn="Z_0231D664_53D3_4378_92FC_86BB75012D50_.wvu.Cols" sId="5"/>
    <undo index="12" exp="area" ref3D="1" dr="$BPW$1:$BPW$1048576" dn="Z_0231D664_53D3_4378_92FC_86BB75012D50_.wvu.Cols" sId="5"/>
    <undo index="10" exp="area" ref3D="1" dr="$BGA$1:$BGA$1048576" dn="Z_0231D664_53D3_4378_92FC_86BB75012D50_.wvu.Cols" sId="5"/>
    <undo index="8" exp="area" ref3D="1" dr="$AWE$1:$AWE$1048576" dn="Z_0231D664_53D3_4378_92FC_86BB75012D50_.wvu.Cols" sId="5"/>
    <undo index="6" exp="area" ref3D="1" dr="$AMI$1:$AMI$1048576" dn="Z_0231D664_53D3_4378_92FC_86BB75012D50_.wvu.Cols" sId="5"/>
    <undo index="4" exp="area" ref3D="1" dr="$ACM$1:$ACM$1048576" dn="Z_0231D664_53D3_4378_92FC_86BB75012D50_.wvu.Cols" sId="5"/>
    <undo index="2" exp="area" ref3D="1" dr="$SQ$1:$SQ$1048576" dn="Z_0231D664_53D3_4378_92FC_86BB75012D50_.wvu.Cols" sId="5"/>
    <undo index="1" exp="area" ref3D="1" dr="$IU$1:$IU$1048576" dn="Z_0231D664_53D3_4378_92FC_86BB75012D50_.wvu.Cols" sId="5"/>
    <undo index="124" exp="area" ref3D="1" dr="$WVG$1:$WVG$1048576" dn="Z_2CECA098_183A_404B_AD72_5EEAC4BDA970_.wvu.Cols" sId="5"/>
    <undo index="122" exp="area" ref3D="1" dr="$WLK$1:$WLK$1048576" dn="Z_2CECA098_183A_404B_AD72_5EEAC4BDA970_.wvu.Cols" sId="5"/>
    <undo index="120" exp="area" ref3D="1" dr="$WBO$1:$WBO$1048576" dn="Z_2CECA098_183A_404B_AD72_5EEAC4BDA970_.wvu.Cols" sId="5"/>
    <undo index="118" exp="area" ref3D="1" dr="$VRS$1:$VRS$1048576" dn="Z_2CECA098_183A_404B_AD72_5EEAC4BDA970_.wvu.Cols" sId="5"/>
    <undo index="116" exp="area" ref3D="1" dr="$VHW$1:$VHW$1048576" dn="Z_2CECA098_183A_404B_AD72_5EEAC4BDA970_.wvu.Cols" sId="5"/>
    <undo index="114" exp="area" ref3D="1" dr="$UYA$1:$UYA$1048576" dn="Z_2CECA098_183A_404B_AD72_5EEAC4BDA970_.wvu.Cols" sId="5"/>
    <undo index="112" exp="area" ref3D="1" dr="$UOE$1:$UOE$1048576" dn="Z_2CECA098_183A_404B_AD72_5EEAC4BDA970_.wvu.Cols" sId="5"/>
    <undo index="110" exp="area" ref3D="1" dr="$UEI$1:$UEI$1048576" dn="Z_2CECA098_183A_404B_AD72_5EEAC4BDA970_.wvu.Cols" sId="5"/>
    <undo index="108" exp="area" ref3D="1" dr="$TUM$1:$TUM$1048576" dn="Z_2CECA098_183A_404B_AD72_5EEAC4BDA970_.wvu.Cols" sId="5"/>
    <undo index="106" exp="area" ref3D="1" dr="$TKQ$1:$TKQ$1048576" dn="Z_2CECA098_183A_404B_AD72_5EEAC4BDA970_.wvu.Cols" sId="5"/>
    <undo index="104" exp="area" ref3D="1" dr="$TAU$1:$TAU$1048576" dn="Z_2CECA098_183A_404B_AD72_5EEAC4BDA970_.wvu.Cols" sId="5"/>
    <undo index="102" exp="area" ref3D="1" dr="$SQY$1:$SQY$1048576" dn="Z_2CECA098_183A_404B_AD72_5EEAC4BDA970_.wvu.Cols" sId="5"/>
    <undo index="100" exp="area" ref3D="1" dr="$SHC$1:$SHC$1048576" dn="Z_2CECA098_183A_404B_AD72_5EEAC4BDA970_.wvu.Cols" sId="5"/>
    <undo index="98" exp="area" ref3D="1" dr="$RXG$1:$RXG$1048576" dn="Z_2CECA098_183A_404B_AD72_5EEAC4BDA970_.wvu.Cols" sId="5"/>
    <undo index="96" exp="area" ref3D="1" dr="$RNK$1:$RNK$1048576" dn="Z_2CECA098_183A_404B_AD72_5EEAC4BDA970_.wvu.Cols" sId="5"/>
    <undo index="94" exp="area" ref3D="1" dr="$RDO$1:$RDO$1048576" dn="Z_2CECA098_183A_404B_AD72_5EEAC4BDA970_.wvu.Cols" sId="5"/>
    <undo index="92" exp="area" ref3D="1" dr="$QTS$1:$QTS$1048576" dn="Z_2CECA098_183A_404B_AD72_5EEAC4BDA970_.wvu.Cols" sId="5"/>
    <undo index="90" exp="area" ref3D="1" dr="$QJW$1:$QJW$1048576" dn="Z_2CECA098_183A_404B_AD72_5EEAC4BDA970_.wvu.Cols" sId="5"/>
    <undo index="88" exp="area" ref3D="1" dr="$QAA$1:$QAA$1048576" dn="Z_2CECA098_183A_404B_AD72_5EEAC4BDA970_.wvu.Cols" sId="5"/>
    <undo index="86" exp="area" ref3D="1" dr="$PQE$1:$PQE$1048576" dn="Z_2CECA098_183A_404B_AD72_5EEAC4BDA970_.wvu.Cols" sId="5"/>
    <undo index="84" exp="area" ref3D="1" dr="$PGI$1:$PGI$1048576" dn="Z_2CECA098_183A_404B_AD72_5EEAC4BDA970_.wvu.Cols" sId="5"/>
    <undo index="82" exp="area" ref3D="1" dr="$OWM$1:$OWM$1048576" dn="Z_2CECA098_183A_404B_AD72_5EEAC4BDA970_.wvu.Cols" sId="5"/>
    <undo index="80" exp="area" ref3D="1" dr="$OMQ$1:$OMQ$1048576" dn="Z_2CECA098_183A_404B_AD72_5EEAC4BDA970_.wvu.Cols" sId="5"/>
    <undo index="78" exp="area" ref3D="1" dr="$OCU$1:$OCU$1048576" dn="Z_2CECA098_183A_404B_AD72_5EEAC4BDA970_.wvu.Cols" sId="5"/>
    <undo index="76" exp="area" ref3D="1" dr="$NSY$1:$NSY$1048576" dn="Z_2CECA098_183A_404B_AD72_5EEAC4BDA970_.wvu.Cols" sId="5"/>
    <undo index="74" exp="area" ref3D="1" dr="$NJC$1:$NJC$1048576" dn="Z_2CECA098_183A_404B_AD72_5EEAC4BDA970_.wvu.Cols" sId="5"/>
    <undo index="72" exp="area" ref3D="1" dr="$MZG$1:$MZG$1048576" dn="Z_2CECA098_183A_404B_AD72_5EEAC4BDA970_.wvu.Cols" sId="5"/>
    <undo index="70" exp="area" ref3D="1" dr="$MPK$1:$MPK$1048576" dn="Z_2CECA098_183A_404B_AD72_5EEAC4BDA970_.wvu.Cols" sId="5"/>
    <undo index="68" exp="area" ref3D="1" dr="$MFO$1:$MFO$1048576" dn="Z_2CECA098_183A_404B_AD72_5EEAC4BDA970_.wvu.Cols" sId="5"/>
    <undo index="66" exp="area" ref3D="1" dr="$LVS$1:$LVS$1048576" dn="Z_2CECA098_183A_404B_AD72_5EEAC4BDA970_.wvu.Cols" sId="5"/>
    <undo index="64" exp="area" ref3D="1" dr="$LLW$1:$LLW$1048576" dn="Z_2CECA098_183A_404B_AD72_5EEAC4BDA970_.wvu.Cols" sId="5"/>
    <undo index="62" exp="area" ref3D="1" dr="$LCA$1:$LCA$1048576" dn="Z_2CECA098_183A_404B_AD72_5EEAC4BDA970_.wvu.Cols" sId="5"/>
    <undo index="60" exp="area" ref3D="1" dr="$KSE$1:$KSE$1048576" dn="Z_2CECA098_183A_404B_AD72_5EEAC4BDA970_.wvu.Cols" sId="5"/>
    <undo index="58" exp="area" ref3D="1" dr="$KII$1:$KII$1048576" dn="Z_2CECA098_183A_404B_AD72_5EEAC4BDA970_.wvu.Cols" sId="5"/>
    <undo index="56" exp="area" ref3D="1" dr="$JYM$1:$JYM$1048576" dn="Z_2CECA098_183A_404B_AD72_5EEAC4BDA970_.wvu.Cols" sId="5"/>
    <undo index="54" exp="area" ref3D="1" dr="$JOQ$1:$JOQ$1048576" dn="Z_2CECA098_183A_404B_AD72_5EEAC4BDA970_.wvu.Cols" sId="5"/>
    <undo index="52" exp="area" ref3D="1" dr="$JEU$1:$JEU$1048576" dn="Z_2CECA098_183A_404B_AD72_5EEAC4BDA970_.wvu.Cols" sId="5"/>
    <undo index="50" exp="area" ref3D="1" dr="$IUY$1:$IUY$1048576" dn="Z_2CECA098_183A_404B_AD72_5EEAC4BDA970_.wvu.Cols" sId="5"/>
    <undo index="48" exp="area" ref3D="1" dr="$ILC$1:$ILC$1048576" dn="Z_2CECA098_183A_404B_AD72_5EEAC4BDA970_.wvu.Cols" sId="5"/>
    <undo index="46" exp="area" ref3D="1" dr="$IBG$1:$IBG$1048576" dn="Z_2CECA098_183A_404B_AD72_5EEAC4BDA970_.wvu.Cols" sId="5"/>
    <undo index="44" exp="area" ref3D="1" dr="$HRK$1:$HRK$1048576" dn="Z_2CECA098_183A_404B_AD72_5EEAC4BDA970_.wvu.Cols" sId="5"/>
    <undo index="42" exp="area" ref3D="1" dr="$HHO$1:$HHO$1048576" dn="Z_2CECA098_183A_404B_AD72_5EEAC4BDA970_.wvu.Cols" sId="5"/>
    <undo index="40" exp="area" ref3D="1" dr="$GXS$1:$GXS$1048576" dn="Z_2CECA098_183A_404B_AD72_5EEAC4BDA970_.wvu.Cols" sId="5"/>
    <undo index="38" exp="area" ref3D="1" dr="$GNW$1:$GNW$1048576" dn="Z_2CECA098_183A_404B_AD72_5EEAC4BDA970_.wvu.Cols" sId="5"/>
    <undo index="36" exp="area" ref3D="1" dr="$GEA$1:$GEA$1048576" dn="Z_2CECA098_183A_404B_AD72_5EEAC4BDA970_.wvu.Cols" sId="5"/>
    <undo index="34" exp="area" ref3D="1" dr="$FUE$1:$FUE$1048576" dn="Z_2CECA098_183A_404B_AD72_5EEAC4BDA970_.wvu.Cols" sId="5"/>
    <undo index="32" exp="area" ref3D="1" dr="$FKI$1:$FKI$1048576" dn="Z_2CECA098_183A_404B_AD72_5EEAC4BDA970_.wvu.Cols" sId="5"/>
    <undo index="30" exp="area" ref3D="1" dr="$FAM$1:$FAM$1048576" dn="Z_2CECA098_183A_404B_AD72_5EEAC4BDA970_.wvu.Cols" sId="5"/>
    <undo index="28" exp="area" ref3D="1" dr="$EQQ$1:$EQQ$1048576" dn="Z_2CECA098_183A_404B_AD72_5EEAC4BDA970_.wvu.Cols" sId="5"/>
    <undo index="26" exp="area" ref3D="1" dr="$EGU$1:$EGU$1048576" dn="Z_2CECA098_183A_404B_AD72_5EEAC4BDA970_.wvu.Cols" sId="5"/>
    <undo index="24" exp="area" ref3D="1" dr="$DWY$1:$DWY$1048576" dn="Z_2CECA098_183A_404B_AD72_5EEAC4BDA970_.wvu.Cols" sId="5"/>
    <undo index="22" exp="area" ref3D="1" dr="$DNC$1:$DNC$1048576" dn="Z_2CECA098_183A_404B_AD72_5EEAC4BDA970_.wvu.Cols" sId="5"/>
    <undo index="20" exp="area" ref3D="1" dr="$DDG$1:$DDG$1048576" dn="Z_2CECA098_183A_404B_AD72_5EEAC4BDA970_.wvu.Cols" sId="5"/>
    <undo index="18" exp="area" ref3D="1" dr="$CTK$1:$CTK$1048576" dn="Z_2CECA098_183A_404B_AD72_5EEAC4BDA970_.wvu.Cols" sId="5"/>
    <undo index="16" exp="area" ref3D="1" dr="$CJO$1:$CJO$1048576" dn="Z_2CECA098_183A_404B_AD72_5EEAC4BDA970_.wvu.Cols" sId="5"/>
    <undo index="14" exp="area" ref3D="1" dr="$BZS$1:$BZS$1048576" dn="Z_2CECA098_183A_404B_AD72_5EEAC4BDA970_.wvu.Cols" sId="5"/>
    <undo index="12" exp="area" ref3D="1" dr="$BPW$1:$BPW$1048576" dn="Z_2CECA098_183A_404B_AD72_5EEAC4BDA970_.wvu.Cols" sId="5"/>
    <undo index="10" exp="area" ref3D="1" dr="$BGA$1:$BGA$1048576" dn="Z_2CECA098_183A_404B_AD72_5EEAC4BDA970_.wvu.Cols" sId="5"/>
    <undo index="8" exp="area" ref3D="1" dr="$AWE$1:$AWE$1048576" dn="Z_2CECA098_183A_404B_AD72_5EEAC4BDA970_.wvu.Cols" sId="5"/>
    <undo index="6" exp="area" ref3D="1" dr="$AMI$1:$AMI$1048576" dn="Z_2CECA098_183A_404B_AD72_5EEAC4BDA970_.wvu.Cols" sId="5"/>
    <undo index="4" exp="area" ref3D="1" dr="$ACM$1:$ACM$1048576" dn="Z_2CECA098_183A_404B_AD72_5EEAC4BDA970_.wvu.Cols" sId="5"/>
    <undo index="2" exp="area" ref3D="1" dr="$SQ$1:$SQ$1048576" dn="Z_2CECA098_183A_404B_AD72_5EEAC4BDA970_.wvu.Cols" sId="5"/>
    <undo index="1" exp="area" ref3D="1" dr="$IU$1:$IU$1048576" dn="Z_2CECA098_183A_404B_AD72_5EEAC4BDA970_.wvu.Cols" sId="5"/>
  </rrc>
  <rcc rId="4928" sId="5" odxf="1" dxf="1">
    <nc r="B184" t="inlineStr">
      <is>
        <t xml:space="preserve">FINANCIERO  POR CADA CINCO MIL CUPOS OFERTADOS O FRACIÓN INFERIOR </t>
      </is>
    </nc>
    <odxf>
      <border outline="0">
        <left/>
        <right/>
        <top/>
        <bottom/>
      </border>
    </odxf>
    <ndxf>
      <border outline="0">
        <left style="thin">
          <color indexed="64"/>
        </left>
        <right style="thin">
          <color indexed="64"/>
        </right>
        <top style="thin">
          <color indexed="64"/>
        </top>
        <bottom style="thin">
          <color indexed="64"/>
        </bottom>
      </border>
    </ndxf>
  </rcc>
  <rfmt sheetId="5" sqref="C184" start="0" length="0">
    <dxf>
      <border outline="0">
        <left style="thin">
          <color indexed="64"/>
        </left>
        <right style="thin">
          <color indexed="64"/>
        </right>
        <top style="thin">
          <color indexed="64"/>
        </top>
        <bottom style="thin">
          <color indexed="64"/>
        </bottom>
      </border>
    </dxf>
  </rfmt>
  <rcc rId="4929" sId="5" odxf="1" dxf="1">
    <nc r="D184" t="inlineStr">
      <is>
        <t>WILLIAM ALFREDO CEBALLOS ESPINOSA</t>
      </is>
    </nc>
    <odxf>
      <border outline="0">
        <left/>
        <right/>
        <top/>
        <bottom/>
      </border>
    </odxf>
    <ndxf>
      <border outline="0">
        <left style="thin">
          <color indexed="64"/>
        </left>
        <right style="thin">
          <color indexed="64"/>
        </right>
        <top style="thin">
          <color indexed="64"/>
        </top>
        <bottom style="thin">
          <color indexed="64"/>
        </bottom>
      </border>
    </ndxf>
  </rcc>
  <rcc rId="4930" sId="5" odxf="1" dxf="1">
    <nc r="E184">
      <v>12996895</v>
    </nc>
    <odxf>
      <border outline="0">
        <left/>
        <right/>
        <top/>
        <bottom/>
      </border>
    </odxf>
    <ndxf>
      <border outline="0">
        <left style="thin">
          <color indexed="64"/>
        </left>
        <right style="thin">
          <color indexed="64"/>
        </right>
        <top style="thin">
          <color indexed="64"/>
        </top>
        <bottom style="thin">
          <color indexed="64"/>
        </bottom>
      </border>
    </ndxf>
  </rcc>
  <rcc rId="4931" sId="5" odxf="1" dxf="1">
    <nc r="F184" t="inlineStr">
      <is>
        <t>CONTADOR PUBLICO</t>
      </is>
    </nc>
    <odxf>
      <border outline="0">
        <left/>
        <right/>
        <top/>
        <bottom/>
      </border>
    </odxf>
    <ndxf>
      <border outline="0">
        <left style="thin">
          <color indexed="64"/>
        </left>
        <right style="thin">
          <color indexed="64"/>
        </right>
        <top style="thin">
          <color indexed="64"/>
        </top>
        <bottom style="thin">
          <color indexed="64"/>
        </bottom>
      </border>
    </ndxf>
  </rcc>
  <rcc rId="4932" sId="5" odxf="1" dxf="1">
    <nc r="G184" t="inlineStr">
      <is>
        <t>FUNDACION UNIVERSITARIA DEL AREA ANDINA</t>
      </is>
    </nc>
    <odxf>
      <border outline="0">
        <left/>
        <right/>
        <top/>
        <bottom/>
      </border>
    </odxf>
    <ndxf>
      <border outline="0">
        <left style="thin">
          <color indexed="64"/>
        </left>
        <right style="thin">
          <color indexed="64"/>
        </right>
        <top style="thin">
          <color indexed="64"/>
        </top>
        <bottom style="thin">
          <color indexed="64"/>
        </bottom>
      </border>
    </ndxf>
  </rcc>
  <rcc rId="4933" sId="5" odxf="1" dxf="1" numFmtId="19">
    <nc r="H184">
      <v>37967</v>
    </nc>
    <odxf>
      <border outline="0">
        <left/>
        <right/>
        <top/>
        <bottom/>
      </border>
    </odxf>
    <ndxf>
      <border outline="0">
        <left style="thin">
          <color indexed="64"/>
        </left>
        <right style="thin">
          <color indexed="64"/>
        </right>
        <top style="thin">
          <color indexed="64"/>
        </top>
        <bottom style="thin">
          <color indexed="64"/>
        </bottom>
      </border>
    </ndxf>
  </rcc>
  <rcc rId="4934" sId="5" odxf="1" dxf="1">
    <nc r="I184" t="inlineStr">
      <is>
        <t>SI</t>
      </is>
    </nc>
    <odxf>
      <border outline="0">
        <left/>
        <right/>
        <top/>
        <bottom/>
      </border>
    </odxf>
    <ndxf>
      <border outline="0">
        <left style="thin">
          <color indexed="64"/>
        </left>
        <right style="thin">
          <color indexed="64"/>
        </right>
        <top style="thin">
          <color indexed="64"/>
        </top>
        <bottom style="thin">
          <color indexed="64"/>
        </bottom>
      </border>
    </ndxf>
  </rcc>
  <rcc rId="4935" sId="5" odxf="1" dxf="1">
    <nc r="J184"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cc rId="4936" sId="5" odxf="1" dxf="1">
    <nc r="K184" t="inlineStr">
      <is>
        <t>15/02/2013 A LA FECHA</t>
      </is>
    </nc>
    <odxf>
      <border outline="0">
        <left/>
        <right/>
        <top/>
        <bottom/>
      </border>
    </odxf>
    <ndxf>
      <border outline="0">
        <left style="thin">
          <color indexed="64"/>
        </left>
        <right style="thin">
          <color indexed="64"/>
        </right>
        <top style="thin">
          <color indexed="64"/>
        </top>
        <bottom style="thin">
          <color indexed="64"/>
        </bottom>
      </border>
    </ndxf>
  </rcc>
  <rcc rId="4937" sId="5" odxf="1" dxf="1">
    <nc r="L184" t="inlineStr">
      <is>
        <t>CONTADOR</t>
      </is>
    </nc>
    <odxf>
      <border outline="0">
        <left/>
        <right/>
        <top/>
        <bottom/>
      </border>
    </odxf>
    <ndxf>
      <border outline="0">
        <left style="thin">
          <color indexed="64"/>
        </left>
        <right style="thin">
          <color indexed="64"/>
        </right>
        <top style="thin">
          <color indexed="64"/>
        </top>
        <bottom style="thin">
          <color indexed="64"/>
        </bottom>
      </border>
    </ndxf>
  </rcc>
  <rcc rId="4938" sId="5" odxf="1" dxf="1">
    <nc r="M184" t="inlineStr">
      <is>
        <t>SI</t>
      </is>
    </nc>
    <odxf>
      <border outline="0">
        <left/>
        <right/>
        <top/>
        <bottom/>
      </border>
    </odxf>
    <ndxf>
      <border outline="0">
        <left style="thin">
          <color indexed="64"/>
        </left>
        <right style="thin">
          <color indexed="64"/>
        </right>
        <top style="thin">
          <color indexed="64"/>
        </top>
        <bottom style="thin">
          <color indexed="64"/>
        </bottom>
      </border>
    </ndxf>
  </rcc>
  <rcc rId="4939" sId="5" odxf="1" dxf="1">
    <nc r="N184" t="inlineStr">
      <is>
        <t>SI</t>
      </is>
    </nc>
    <odxf>
      <border outline="0">
        <left/>
        <right/>
        <top/>
        <bottom/>
      </border>
    </odxf>
    <ndxf>
      <border outline="0">
        <left style="thin">
          <color indexed="64"/>
        </left>
        <right style="thin">
          <color indexed="64"/>
        </right>
        <top style="thin">
          <color indexed="64"/>
        </top>
        <bottom style="thin">
          <color indexed="64"/>
        </bottom>
      </border>
    </ndxf>
  </rcc>
  <rcc rId="4940" sId="5" odxf="1" dxf="1">
    <nc r="O184" t="inlineStr">
      <is>
        <t>SI</t>
      </is>
    </nc>
    <odxf>
      <border outline="0">
        <left/>
        <right/>
        <top/>
        <bottom/>
      </border>
    </odxf>
    <ndxf>
      <border outline="0">
        <left style="thin">
          <color indexed="64"/>
        </left>
        <right style="thin">
          <color indexed="64"/>
        </right>
        <top style="thin">
          <color indexed="64"/>
        </top>
        <bottom style="thin">
          <color indexed="64"/>
        </bottom>
      </border>
    </ndxf>
  </rcc>
  <rfmt sheetId="5" sqref="P184" start="0" length="0">
    <dxf>
      <border outline="0">
        <left style="thin">
          <color indexed="64"/>
        </left>
        <right style="thin">
          <color indexed="64"/>
        </right>
        <top style="thin">
          <color indexed="64"/>
        </top>
        <bottom style="thin">
          <color indexed="64"/>
        </bottom>
      </border>
    </dxf>
  </rfmt>
  <rcc rId="4941" sId="6" odxf="1" dxf="1">
    <nc r="B163" t="inlineStr">
      <is>
        <t xml:space="preserve">FINANCIERO  POR CADA CINCO MIL CUPOS OFERTADOS O FRACIÓN INFERIOR </t>
      </is>
    </nc>
    <odxf>
      <alignment vertical="center" wrapText="0" readingOrder="0"/>
      <border outline="0">
        <left/>
        <right/>
        <top/>
        <bottom/>
      </border>
    </odxf>
    <ndxf>
      <alignment vertical="top" wrapText="1" readingOrder="0"/>
      <border outline="0">
        <left style="thin">
          <color indexed="64"/>
        </left>
        <right style="thin">
          <color indexed="64"/>
        </right>
        <top style="thin">
          <color indexed="64"/>
        </top>
        <bottom style="thin">
          <color indexed="64"/>
        </bottom>
      </border>
    </ndxf>
  </rcc>
  <rfmt sheetId="6" sqref="C163" start="0" length="0">
    <dxf>
      <alignment vertical="top" wrapText="1" readingOrder="0"/>
      <border outline="0">
        <left style="thin">
          <color indexed="64"/>
        </left>
        <right style="thin">
          <color indexed="64"/>
        </right>
        <top style="thin">
          <color indexed="64"/>
        </top>
        <bottom style="thin">
          <color indexed="64"/>
        </bottom>
      </border>
    </dxf>
  </rfmt>
  <rcc rId="4942" sId="6" odxf="1" dxf="1">
    <nc r="D163" t="inlineStr">
      <is>
        <t>WILLIAM ALFREDO CEBALLOS ESPINOSA</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943" sId="6" odxf="1" dxf="1">
    <nc r="E163">
      <v>12996895</v>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944" sId="6" odxf="1" dxf="1">
    <nc r="F163" t="inlineStr">
      <is>
        <t>CONTADOR PUBLICO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945" sId="6" odxf="1" dxf="1">
    <nc r="G163" t="inlineStr">
      <is>
        <t>FUNDACION UNIVERSITARIA DEL AREA ANDINA</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4946" sId="6" odxf="1" dxf="1" numFmtId="19">
    <nc r="H163">
      <v>37967</v>
    </nc>
    <odxf>
      <numFmt numFmtId="0" formatCode="General"/>
      <alignment vertical="center" readingOrder="0"/>
      <border outline="0">
        <left/>
        <right/>
        <top/>
        <bottom/>
      </border>
    </odxf>
    <ndxf>
      <numFmt numFmtId="19" formatCode="dd/mm/yyyy"/>
      <alignment vertical="top" readingOrder="0"/>
      <border outline="0">
        <left style="thin">
          <color indexed="64"/>
        </left>
        <right style="thin">
          <color indexed="64"/>
        </right>
        <top style="thin">
          <color indexed="64"/>
        </top>
        <bottom style="thin">
          <color indexed="64"/>
        </bottom>
      </border>
    </ndxf>
  </rcc>
  <rcc rId="4947" sId="6" odxf="1" dxf="1">
    <nc r="I163" t="inlineStr">
      <is>
        <t>SI</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948" sId="6" odxf="1" dxf="1">
    <nc r="J163" t="inlineStr">
      <is>
        <t>COLEGIO MUSICAL BRITANICO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4949" sId="6" odxf="1" dxf="1">
    <nc r="K163" t="inlineStr">
      <is>
        <t>15/02/2013 A LA FECHA</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4950" sId="6" odxf="1" dxf="1">
    <nc r="L163" t="inlineStr">
      <is>
        <t>CONTADOR</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4951" sId="6" odxf="1" dxf="1">
    <nc r="M163" t="inlineStr">
      <is>
        <t>SI</t>
      </is>
    </nc>
    <odxf>
      <border outline="0">
        <left/>
        <right/>
        <top/>
        <bottom/>
      </border>
    </odxf>
    <ndxf>
      <border outline="0">
        <left style="thin">
          <color indexed="64"/>
        </left>
        <right style="thin">
          <color indexed="64"/>
        </right>
        <top style="thin">
          <color indexed="64"/>
        </top>
        <bottom style="thin">
          <color indexed="64"/>
        </bottom>
      </border>
    </ndxf>
  </rcc>
  <rcc rId="4952" sId="6" odxf="1" dxf="1">
    <nc r="N163" t="inlineStr">
      <is>
        <t>SI</t>
      </is>
    </nc>
    <odxf>
      <border outline="0">
        <left/>
        <right/>
        <top/>
        <bottom/>
      </border>
    </odxf>
    <ndxf>
      <border outline="0">
        <left style="thin">
          <color indexed="64"/>
        </left>
        <right style="thin">
          <color indexed="64"/>
        </right>
        <top style="thin">
          <color indexed="64"/>
        </top>
        <bottom style="thin">
          <color indexed="64"/>
        </bottom>
      </border>
    </ndxf>
  </rcc>
  <rcc rId="4953" sId="6" odxf="1" dxf="1">
    <nc r="O163" t="inlineStr">
      <is>
        <t>SI</t>
      </is>
    </nc>
    <odxf>
      <border outline="0">
        <left/>
        <right/>
        <top/>
        <bottom/>
      </border>
    </odxf>
    <ndxf>
      <border outline="0">
        <left style="thin">
          <color indexed="64"/>
        </left>
        <right style="thin">
          <color indexed="64"/>
        </right>
        <top style="thin">
          <color indexed="64"/>
        </top>
        <bottom style="thin">
          <color indexed="64"/>
        </bottom>
      </border>
    </ndxf>
  </rcc>
  <rfmt sheetId="6" sqref="P163" start="0" length="0">
    <dxf>
      <alignment horizontal="center" readingOrder="0"/>
      <border outline="0">
        <left style="thin">
          <color indexed="64"/>
        </left>
        <right style="thin">
          <color indexed="64"/>
        </right>
        <top style="thin">
          <color indexed="64"/>
        </top>
        <bottom style="thin">
          <color indexed="64"/>
        </bottom>
      </border>
    </dxf>
  </rfmt>
  <rfmt sheetId="6" sqref="Q163" start="0" length="0">
    <dxf>
      <alignment horizontal="center" readingOrder="0"/>
    </dxf>
  </rfmt>
  <rrc rId="4954" sId="8" ref="A140:XFD140" action="insert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rc>
  <rcc rId="4955" sId="8">
    <nc r="B140" t="inlineStr">
      <is>
        <t xml:space="preserve">FINANCIERO  POR CADA CINCO MIL CUPOS OFERTADOS O FRACIÓN INFERIOR </t>
      </is>
    </nc>
  </rcc>
  <rcc rId="4956" sId="8" odxf="1" dxf="1">
    <nc r="D140" t="inlineStr">
      <is>
        <t>WILLIAM ALFREDO CEBALLOS ESPINOSA</t>
      </is>
    </nc>
    <odxf/>
    <ndxf/>
  </rcc>
  <rcc rId="4957" sId="8" odxf="1" dxf="1">
    <nc r="E140">
      <v>12996895</v>
    </nc>
    <odxf/>
    <ndxf/>
  </rcc>
  <rcc rId="4958" sId="8" odxf="1" dxf="1">
    <nc r="F140" t="inlineStr">
      <is>
        <t>CONTADOR PUBLICO</t>
      </is>
    </nc>
    <odxf/>
    <ndxf/>
  </rcc>
  <rcc rId="4959" sId="8">
    <nc r="G140" t="inlineStr">
      <is>
        <t>FUNDACION UNIVERSITARIA DEL AREA ANDINA</t>
      </is>
    </nc>
  </rcc>
  <rcc rId="4960" sId="8" odxf="1" dxf="1" numFmtId="19">
    <nc r="H140">
      <v>37967</v>
    </nc>
    <odxf>
      <numFmt numFmtId="0" formatCode="General"/>
    </odxf>
    <ndxf>
      <numFmt numFmtId="19" formatCode="dd/mm/yyyy"/>
    </ndxf>
  </rcc>
  <rcc rId="4961" sId="8">
    <nc r="I140" t="inlineStr">
      <is>
        <t>SI</t>
      </is>
    </nc>
  </rcc>
  <rcc rId="4962" sId="8">
    <nc r="J140" t="inlineStr">
      <is>
        <t>COLEGIO MUSICAL BRITANICO</t>
      </is>
    </nc>
  </rcc>
  <rcc rId="4963" sId="8" odxf="1" dxf="1">
    <nc r="K140" t="inlineStr">
      <is>
        <t>15/02/2013 A LA FECHA</t>
      </is>
    </nc>
    <odxf>
      <alignment wrapText="1" readingOrder="0"/>
    </odxf>
    <ndxf>
      <alignment wrapText="0" readingOrder="0"/>
    </ndxf>
  </rcc>
  <rcc rId="4964" sId="8">
    <nc r="L140" t="inlineStr">
      <is>
        <t>CONTADOR</t>
      </is>
    </nc>
  </rcc>
  <rcc rId="4965" sId="8">
    <nc r="M140" t="inlineStr">
      <is>
        <t>SI</t>
      </is>
    </nc>
  </rcc>
  <rcc rId="4966" sId="8">
    <nc r="N140" t="inlineStr">
      <is>
        <t>SI</t>
      </is>
    </nc>
  </rcc>
  <rcc rId="4967" sId="8">
    <nc r="O140" t="inlineStr">
      <is>
        <t>SI</t>
      </is>
    </nc>
  </rcc>
  <rfmt sheetId="8" sqref="Q140" start="0" length="0">
    <dxf>
      <border outline="0">
        <left/>
        <right/>
        <top/>
        <bottom/>
      </border>
    </dxf>
  </rfmt>
  <rcc rId="4968" sId="5" odxf="1" dxf="1">
    <nc r="D185" t="inlineStr">
      <is>
        <t>SANDRA YANETH LEON BENAVIDEA</t>
      </is>
    </nc>
    <odxf>
      <border outline="0">
        <left/>
        <right/>
        <top/>
        <bottom/>
      </border>
    </odxf>
    <ndxf>
      <border outline="0">
        <left style="thin">
          <color indexed="64"/>
        </left>
        <right style="thin">
          <color indexed="64"/>
        </right>
        <top style="thin">
          <color indexed="64"/>
        </top>
        <bottom style="thin">
          <color indexed="64"/>
        </bottom>
      </border>
    </ndxf>
  </rcc>
  <rcc rId="4969" sId="5" odxf="1" dxf="1">
    <nc r="E185">
      <v>27303220</v>
    </nc>
    <odxf>
      <border outline="0">
        <left/>
        <right/>
        <top/>
        <bottom/>
      </border>
    </odxf>
    <ndxf>
      <border outline="0">
        <left style="thin">
          <color indexed="64"/>
        </left>
        <right style="thin">
          <color indexed="64"/>
        </right>
        <top style="thin">
          <color indexed="64"/>
        </top>
        <bottom style="thin">
          <color indexed="64"/>
        </bottom>
      </border>
    </ndxf>
  </rcc>
  <rcc rId="4970" sId="5" odxf="1" dxf="1">
    <nc r="F185" t="inlineStr">
      <is>
        <t>LICENCIADA EN EDUCACION BASICA CON ENFASIS EN CIENCIAS NATULAES</t>
      </is>
    </nc>
    <odxf>
      <border outline="0">
        <left/>
        <right/>
        <top/>
        <bottom/>
      </border>
    </odxf>
    <ndxf>
      <border outline="0">
        <left style="thin">
          <color indexed="64"/>
        </left>
        <right style="thin">
          <color indexed="64"/>
        </right>
        <top style="thin">
          <color indexed="64"/>
        </top>
        <bottom style="thin">
          <color indexed="64"/>
        </bottom>
      </border>
    </ndxf>
  </rcc>
  <rcc rId="4971" sId="5" odxf="1" dxf="1">
    <nc r="B185" t="inlineStr">
      <is>
        <t>PROFESIONAL DE APOYO PEDAGÓGICO  POR CADA MIL CUPOS OFERTADOS O FRACIÓN INFERIOR</t>
      </is>
    </nc>
    <odxf>
      <border outline="0">
        <left/>
        <right/>
        <top/>
        <bottom/>
      </border>
    </odxf>
    <ndxf>
      <border outline="0">
        <left style="thin">
          <color indexed="64"/>
        </left>
        <right style="thin">
          <color indexed="64"/>
        </right>
        <top style="thin">
          <color indexed="64"/>
        </top>
        <bottom style="thin">
          <color indexed="64"/>
        </bottom>
      </border>
    </ndxf>
  </rcc>
  <rcc rId="4972" sId="5" odxf="1" dxf="1">
    <nc r="G185" t="inlineStr">
      <is>
        <t>UNIVERSIDAD DE NARIÑO</t>
      </is>
    </nc>
    <odxf>
      <border outline="0">
        <left/>
        <right/>
        <top/>
        <bottom/>
      </border>
    </odxf>
    <ndxf>
      <border outline="0">
        <left style="thin">
          <color indexed="64"/>
        </left>
        <right style="thin">
          <color indexed="64"/>
        </right>
        <top style="thin">
          <color indexed="64"/>
        </top>
        <bottom style="thin">
          <color indexed="64"/>
        </bottom>
      </border>
    </ndxf>
  </rcc>
  <rcc rId="4973" sId="5" numFmtId="19">
    <nc r="H185">
      <v>41621</v>
    </nc>
  </rcc>
  <rcc rId="4974" sId="5" odxf="1" dxf="1">
    <nc r="J185"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cc rId="4975" sId="5">
    <nc r="K185" t="inlineStr">
      <is>
        <t>19/08/2008  28/06/2013</t>
      </is>
    </nc>
  </rcc>
  <rfmt sheetId="5" sqref="K185">
    <dxf>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rfmt>
  <rcc rId="4976" sId="5">
    <nc r="L185" t="inlineStr">
      <is>
        <t>DOCENTE</t>
      </is>
    </nc>
  </rcc>
  <rfmt sheetId="5" sqref="L185">
    <dxf>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style="thin">
          <color indexed="64"/>
        </right>
        <top/>
        <bottom/>
      </border>
    </dxf>
  </rfmt>
  <rcc rId="4977" sId="5">
    <nc r="M185" t="inlineStr">
      <is>
        <t>SI</t>
      </is>
    </nc>
  </rcc>
  <rcc rId="4978" sId="5">
    <nc r="N185" t="inlineStr">
      <is>
        <t>SI</t>
      </is>
    </nc>
  </rcc>
  <rcc rId="4979" sId="5">
    <nc r="O185" t="inlineStr">
      <is>
        <t>SI</t>
      </is>
    </nc>
  </rcc>
  <rrc rId="4980" sId="6" ref="A164:XFD164" action="insertRow">
    <undo index="124" exp="area" ref3D="1" dr="$WVG$1:$WVG$1048576" dn="Z_AFE0F707_F779_4457_8614_A9761FF0129B_.wvu.Cols" sId="6"/>
    <undo index="122" exp="area" ref3D="1" dr="$WLK$1:$WLK$1048576" dn="Z_AFE0F707_F779_4457_8614_A9761FF0129B_.wvu.Cols" sId="6"/>
    <undo index="120" exp="area" ref3D="1" dr="$WBO$1:$WBO$1048576" dn="Z_AFE0F707_F779_4457_8614_A9761FF0129B_.wvu.Cols" sId="6"/>
    <undo index="118" exp="area" ref3D="1" dr="$VRS$1:$VRS$1048576" dn="Z_AFE0F707_F779_4457_8614_A9761FF0129B_.wvu.Cols" sId="6"/>
    <undo index="116" exp="area" ref3D="1" dr="$VHW$1:$VHW$1048576" dn="Z_AFE0F707_F779_4457_8614_A9761FF0129B_.wvu.Cols" sId="6"/>
    <undo index="114" exp="area" ref3D="1" dr="$UYA$1:$UYA$1048576" dn="Z_AFE0F707_F779_4457_8614_A9761FF0129B_.wvu.Cols" sId="6"/>
    <undo index="112" exp="area" ref3D="1" dr="$UOE$1:$UOE$1048576" dn="Z_AFE0F707_F779_4457_8614_A9761FF0129B_.wvu.Cols" sId="6"/>
    <undo index="110" exp="area" ref3D="1" dr="$UEI$1:$UEI$1048576" dn="Z_AFE0F707_F779_4457_8614_A9761FF0129B_.wvu.Cols" sId="6"/>
    <undo index="108" exp="area" ref3D="1" dr="$TUM$1:$TUM$1048576" dn="Z_AFE0F707_F779_4457_8614_A9761FF0129B_.wvu.Cols" sId="6"/>
    <undo index="106" exp="area" ref3D="1" dr="$TKQ$1:$TKQ$1048576" dn="Z_AFE0F707_F779_4457_8614_A9761FF0129B_.wvu.Cols" sId="6"/>
    <undo index="104" exp="area" ref3D="1" dr="$TAU$1:$TAU$1048576" dn="Z_AFE0F707_F779_4457_8614_A9761FF0129B_.wvu.Cols" sId="6"/>
    <undo index="102" exp="area" ref3D="1" dr="$SQY$1:$SQY$1048576" dn="Z_AFE0F707_F779_4457_8614_A9761FF0129B_.wvu.Cols" sId="6"/>
    <undo index="100" exp="area" ref3D="1" dr="$SHC$1:$SHC$1048576" dn="Z_AFE0F707_F779_4457_8614_A9761FF0129B_.wvu.Cols" sId="6"/>
    <undo index="98" exp="area" ref3D="1" dr="$RXG$1:$RXG$1048576" dn="Z_AFE0F707_F779_4457_8614_A9761FF0129B_.wvu.Cols" sId="6"/>
    <undo index="96" exp="area" ref3D="1" dr="$RNK$1:$RNK$1048576" dn="Z_AFE0F707_F779_4457_8614_A9761FF0129B_.wvu.Cols" sId="6"/>
    <undo index="94" exp="area" ref3D="1" dr="$RDO$1:$RDO$1048576" dn="Z_AFE0F707_F779_4457_8614_A9761FF0129B_.wvu.Cols" sId="6"/>
    <undo index="92" exp="area" ref3D="1" dr="$QTS$1:$QTS$1048576" dn="Z_AFE0F707_F779_4457_8614_A9761FF0129B_.wvu.Cols" sId="6"/>
    <undo index="90" exp="area" ref3D="1" dr="$QJW$1:$QJW$1048576" dn="Z_AFE0F707_F779_4457_8614_A9761FF0129B_.wvu.Cols" sId="6"/>
    <undo index="88" exp="area" ref3D="1" dr="$QAA$1:$QAA$1048576" dn="Z_AFE0F707_F779_4457_8614_A9761FF0129B_.wvu.Cols" sId="6"/>
    <undo index="86" exp="area" ref3D="1" dr="$PQE$1:$PQE$1048576" dn="Z_AFE0F707_F779_4457_8614_A9761FF0129B_.wvu.Cols" sId="6"/>
    <undo index="84" exp="area" ref3D="1" dr="$PGI$1:$PGI$1048576" dn="Z_AFE0F707_F779_4457_8614_A9761FF0129B_.wvu.Cols" sId="6"/>
    <undo index="82" exp="area" ref3D="1" dr="$OWM$1:$OWM$1048576" dn="Z_AFE0F707_F779_4457_8614_A9761FF0129B_.wvu.Cols" sId="6"/>
    <undo index="80" exp="area" ref3D="1" dr="$OMQ$1:$OMQ$1048576" dn="Z_AFE0F707_F779_4457_8614_A9761FF0129B_.wvu.Cols" sId="6"/>
    <undo index="78" exp="area" ref3D="1" dr="$OCU$1:$OCU$1048576" dn="Z_AFE0F707_F779_4457_8614_A9761FF0129B_.wvu.Cols" sId="6"/>
    <undo index="76" exp="area" ref3D="1" dr="$NSY$1:$NSY$1048576" dn="Z_AFE0F707_F779_4457_8614_A9761FF0129B_.wvu.Cols" sId="6"/>
    <undo index="74" exp="area" ref3D="1" dr="$NJC$1:$NJC$1048576" dn="Z_AFE0F707_F779_4457_8614_A9761FF0129B_.wvu.Cols" sId="6"/>
    <undo index="72" exp="area" ref3D="1" dr="$MZG$1:$MZG$1048576" dn="Z_AFE0F707_F779_4457_8614_A9761FF0129B_.wvu.Cols" sId="6"/>
    <undo index="70" exp="area" ref3D="1" dr="$MPK$1:$MPK$1048576" dn="Z_AFE0F707_F779_4457_8614_A9761FF0129B_.wvu.Cols" sId="6"/>
    <undo index="68" exp="area" ref3D="1" dr="$MFO$1:$MFO$1048576" dn="Z_AFE0F707_F779_4457_8614_A9761FF0129B_.wvu.Cols" sId="6"/>
    <undo index="66" exp="area" ref3D="1" dr="$LVS$1:$LVS$1048576" dn="Z_AFE0F707_F779_4457_8614_A9761FF0129B_.wvu.Cols" sId="6"/>
    <undo index="64" exp="area" ref3D="1" dr="$LLW$1:$LLW$1048576" dn="Z_AFE0F707_F779_4457_8614_A9761FF0129B_.wvu.Cols" sId="6"/>
    <undo index="62" exp="area" ref3D="1" dr="$LCA$1:$LCA$1048576" dn="Z_AFE0F707_F779_4457_8614_A9761FF0129B_.wvu.Cols" sId="6"/>
    <undo index="60" exp="area" ref3D="1" dr="$KSE$1:$KSE$1048576" dn="Z_AFE0F707_F779_4457_8614_A9761FF0129B_.wvu.Cols" sId="6"/>
    <undo index="58" exp="area" ref3D="1" dr="$KII$1:$KII$1048576" dn="Z_AFE0F707_F779_4457_8614_A9761FF0129B_.wvu.Cols" sId="6"/>
    <undo index="56" exp="area" ref3D="1" dr="$JYM$1:$JYM$1048576" dn="Z_AFE0F707_F779_4457_8614_A9761FF0129B_.wvu.Cols" sId="6"/>
    <undo index="54" exp="area" ref3D="1" dr="$JOQ$1:$JOQ$1048576" dn="Z_AFE0F707_F779_4457_8614_A9761FF0129B_.wvu.Cols" sId="6"/>
    <undo index="52" exp="area" ref3D="1" dr="$JEU$1:$JEU$1048576" dn="Z_AFE0F707_F779_4457_8614_A9761FF0129B_.wvu.Cols" sId="6"/>
    <undo index="50" exp="area" ref3D="1" dr="$IUY$1:$IUY$1048576" dn="Z_AFE0F707_F779_4457_8614_A9761FF0129B_.wvu.Cols" sId="6"/>
    <undo index="48" exp="area" ref3D="1" dr="$ILC$1:$ILC$1048576" dn="Z_AFE0F707_F779_4457_8614_A9761FF0129B_.wvu.Cols" sId="6"/>
    <undo index="46" exp="area" ref3D="1" dr="$IBG$1:$IBG$1048576" dn="Z_AFE0F707_F779_4457_8614_A9761FF0129B_.wvu.Cols" sId="6"/>
    <undo index="44" exp="area" ref3D="1" dr="$HRK$1:$HRK$1048576" dn="Z_AFE0F707_F779_4457_8614_A9761FF0129B_.wvu.Cols" sId="6"/>
    <undo index="42" exp="area" ref3D="1" dr="$HHO$1:$HHO$1048576" dn="Z_AFE0F707_F779_4457_8614_A9761FF0129B_.wvu.Cols" sId="6"/>
    <undo index="40" exp="area" ref3D="1" dr="$GXS$1:$GXS$1048576" dn="Z_AFE0F707_F779_4457_8614_A9761FF0129B_.wvu.Cols" sId="6"/>
    <undo index="38" exp="area" ref3D="1" dr="$GNW$1:$GNW$1048576" dn="Z_AFE0F707_F779_4457_8614_A9761FF0129B_.wvu.Cols" sId="6"/>
    <undo index="36" exp="area" ref3D="1" dr="$GEA$1:$GEA$1048576" dn="Z_AFE0F707_F779_4457_8614_A9761FF0129B_.wvu.Cols" sId="6"/>
    <undo index="34" exp="area" ref3D="1" dr="$FUE$1:$FUE$1048576" dn="Z_AFE0F707_F779_4457_8614_A9761FF0129B_.wvu.Cols" sId="6"/>
    <undo index="32" exp="area" ref3D="1" dr="$FKI$1:$FKI$1048576" dn="Z_AFE0F707_F779_4457_8614_A9761FF0129B_.wvu.Cols" sId="6"/>
    <undo index="30" exp="area" ref3D="1" dr="$FAM$1:$FAM$1048576" dn="Z_AFE0F707_F779_4457_8614_A9761FF0129B_.wvu.Cols" sId="6"/>
    <undo index="28" exp="area" ref3D="1" dr="$EQQ$1:$EQQ$1048576" dn="Z_AFE0F707_F779_4457_8614_A9761FF0129B_.wvu.Cols" sId="6"/>
    <undo index="26" exp="area" ref3D="1" dr="$EGU$1:$EGU$1048576" dn="Z_AFE0F707_F779_4457_8614_A9761FF0129B_.wvu.Cols" sId="6"/>
    <undo index="24" exp="area" ref3D="1" dr="$DWY$1:$DWY$1048576" dn="Z_AFE0F707_F779_4457_8614_A9761FF0129B_.wvu.Cols" sId="6"/>
    <undo index="22" exp="area" ref3D="1" dr="$DNC$1:$DNC$1048576" dn="Z_AFE0F707_F779_4457_8614_A9761FF0129B_.wvu.Cols" sId="6"/>
    <undo index="20" exp="area" ref3D="1" dr="$DDG$1:$DDG$1048576" dn="Z_AFE0F707_F779_4457_8614_A9761FF0129B_.wvu.Cols" sId="6"/>
    <undo index="18" exp="area" ref3D="1" dr="$CTK$1:$CTK$1048576" dn="Z_AFE0F707_F779_4457_8614_A9761FF0129B_.wvu.Cols" sId="6"/>
    <undo index="16" exp="area" ref3D="1" dr="$CJO$1:$CJO$1048576" dn="Z_AFE0F707_F779_4457_8614_A9761FF0129B_.wvu.Cols" sId="6"/>
    <undo index="14" exp="area" ref3D="1" dr="$BZS$1:$BZS$1048576" dn="Z_AFE0F707_F779_4457_8614_A9761FF0129B_.wvu.Cols" sId="6"/>
    <undo index="12" exp="area" ref3D="1" dr="$BPW$1:$BPW$1048576" dn="Z_AFE0F707_F779_4457_8614_A9761FF0129B_.wvu.Cols" sId="6"/>
    <undo index="10" exp="area" ref3D="1" dr="$BGA$1:$BGA$1048576" dn="Z_AFE0F707_F779_4457_8614_A9761FF0129B_.wvu.Cols" sId="6"/>
    <undo index="8" exp="area" ref3D="1" dr="$AWE$1:$AWE$1048576" dn="Z_AFE0F707_F779_4457_8614_A9761FF0129B_.wvu.Cols" sId="6"/>
    <undo index="6" exp="area" ref3D="1" dr="$AMI$1:$AMI$1048576" dn="Z_AFE0F707_F779_4457_8614_A9761FF0129B_.wvu.Cols" sId="6"/>
    <undo index="4" exp="area" ref3D="1" dr="$ACM$1:$ACM$1048576" dn="Z_AFE0F707_F779_4457_8614_A9761FF0129B_.wvu.Cols" sId="6"/>
    <undo index="2" exp="area" ref3D="1" dr="$SQ$1:$SQ$1048576" dn="Z_AFE0F707_F779_4457_8614_A9761FF0129B_.wvu.Cols" sId="6"/>
    <undo index="1" exp="area" ref3D="1" dr="$IU$1:$IU$1048576" dn="Z_AFE0F707_F779_4457_8614_A9761FF0129B_.wvu.Cols" sId="6"/>
    <undo index="124" exp="area" ref3D="1" dr="$WVG$1:$WVG$1048576" dn="Z_A2E15FCF_BF07_4F75_BC8B_D1F713E64E37_.wvu.Cols" sId="6"/>
    <undo index="122" exp="area" ref3D="1" dr="$WLK$1:$WLK$1048576" dn="Z_A2E15FCF_BF07_4F75_BC8B_D1F713E64E37_.wvu.Cols" sId="6"/>
    <undo index="120" exp="area" ref3D="1" dr="$WBO$1:$WBO$1048576" dn="Z_A2E15FCF_BF07_4F75_BC8B_D1F713E64E37_.wvu.Cols" sId="6"/>
    <undo index="118" exp="area" ref3D="1" dr="$VRS$1:$VRS$1048576" dn="Z_A2E15FCF_BF07_4F75_BC8B_D1F713E64E37_.wvu.Cols" sId="6"/>
    <undo index="116" exp="area" ref3D="1" dr="$VHW$1:$VHW$1048576" dn="Z_A2E15FCF_BF07_4F75_BC8B_D1F713E64E37_.wvu.Cols" sId="6"/>
    <undo index="114" exp="area" ref3D="1" dr="$UYA$1:$UYA$1048576" dn="Z_A2E15FCF_BF07_4F75_BC8B_D1F713E64E37_.wvu.Cols" sId="6"/>
    <undo index="112" exp="area" ref3D="1" dr="$UOE$1:$UOE$1048576" dn="Z_A2E15FCF_BF07_4F75_BC8B_D1F713E64E37_.wvu.Cols" sId="6"/>
    <undo index="110" exp="area" ref3D="1" dr="$UEI$1:$UEI$1048576" dn="Z_A2E15FCF_BF07_4F75_BC8B_D1F713E64E37_.wvu.Cols" sId="6"/>
    <undo index="108" exp="area" ref3D="1" dr="$TUM$1:$TUM$1048576" dn="Z_A2E15FCF_BF07_4F75_BC8B_D1F713E64E37_.wvu.Cols" sId="6"/>
    <undo index="106" exp="area" ref3D="1" dr="$TKQ$1:$TKQ$1048576" dn="Z_A2E15FCF_BF07_4F75_BC8B_D1F713E64E37_.wvu.Cols" sId="6"/>
    <undo index="104" exp="area" ref3D="1" dr="$TAU$1:$TAU$1048576" dn="Z_A2E15FCF_BF07_4F75_BC8B_D1F713E64E37_.wvu.Cols" sId="6"/>
    <undo index="102" exp="area" ref3D="1" dr="$SQY$1:$SQY$1048576" dn="Z_A2E15FCF_BF07_4F75_BC8B_D1F713E64E37_.wvu.Cols" sId="6"/>
    <undo index="100" exp="area" ref3D="1" dr="$SHC$1:$SHC$1048576" dn="Z_A2E15FCF_BF07_4F75_BC8B_D1F713E64E37_.wvu.Cols" sId="6"/>
    <undo index="98" exp="area" ref3D="1" dr="$RXG$1:$RXG$1048576" dn="Z_A2E15FCF_BF07_4F75_BC8B_D1F713E64E37_.wvu.Cols" sId="6"/>
    <undo index="96" exp="area" ref3D="1" dr="$RNK$1:$RNK$1048576" dn="Z_A2E15FCF_BF07_4F75_BC8B_D1F713E64E37_.wvu.Cols" sId="6"/>
    <undo index="94" exp="area" ref3D="1" dr="$RDO$1:$RDO$1048576" dn="Z_A2E15FCF_BF07_4F75_BC8B_D1F713E64E37_.wvu.Cols" sId="6"/>
    <undo index="92" exp="area" ref3D="1" dr="$QTS$1:$QTS$1048576" dn="Z_A2E15FCF_BF07_4F75_BC8B_D1F713E64E37_.wvu.Cols" sId="6"/>
    <undo index="90" exp="area" ref3D="1" dr="$QJW$1:$QJW$1048576" dn="Z_A2E15FCF_BF07_4F75_BC8B_D1F713E64E37_.wvu.Cols" sId="6"/>
    <undo index="88" exp="area" ref3D="1" dr="$QAA$1:$QAA$1048576" dn="Z_A2E15FCF_BF07_4F75_BC8B_D1F713E64E37_.wvu.Cols" sId="6"/>
    <undo index="86" exp="area" ref3D="1" dr="$PQE$1:$PQE$1048576" dn="Z_A2E15FCF_BF07_4F75_BC8B_D1F713E64E37_.wvu.Cols" sId="6"/>
    <undo index="84" exp="area" ref3D="1" dr="$PGI$1:$PGI$1048576" dn="Z_A2E15FCF_BF07_4F75_BC8B_D1F713E64E37_.wvu.Cols" sId="6"/>
    <undo index="82" exp="area" ref3D="1" dr="$OWM$1:$OWM$1048576" dn="Z_A2E15FCF_BF07_4F75_BC8B_D1F713E64E37_.wvu.Cols" sId="6"/>
    <undo index="80" exp="area" ref3D="1" dr="$OMQ$1:$OMQ$1048576" dn="Z_A2E15FCF_BF07_4F75_BC8B_D1F713E64E37_.wvu.Cols" sId="6"/>
    <undo index="78" exp="area" ref3D="1" dr="$OCU$1:$OCU$1048576" dn="Z_A2E15FCF_BF07_4F75_BC8B_D1F713E64E37_.wvu.Cols" sId="6"/>
    <undo index="76" exp="area" ref3D="1" dr="$NSY$1:$NSY$1048576" dn="Z_A2E15FCF_BF07_4F75_BC8B_D1F713E64E37_.wvu.Cols" sId="6"/>
    <undo index="74" exp="area" ref3D="1" dr="$NJC$1:$NJC$1048576" dn="Z_A2E15FCF_BF07_4F75_BC8B_D1F713E64E37_.wvu.Cols" sId="6"/>
    <undo index="72" exp="area" ref3D="1" dr="$MZG$1:$MZG$1048576" dn="Z_A2E15FCF_BF07_4F75_BC8B_D1F713E64E37_.wvu.Cols" sId="6"/>
    <undo index="70" exp="area" ref3D="1" dr="$MPK$1:$MPK$1048576" dn="Z_A2E15FCF_BF07_4F75_BC8B_D1F713E64E37_.wvu.Cols" sId="6"/>
    <undo index="68" exp="area" ref3D="1" dr="$MFO$1:$MFO$1048576" dn="Z_A2E15FCF_BF07_4F75_BC8B_D1F713E64E37_.wvu.Cols" sId="6"/>
    <undo index="66" exp="area" ref3D="1" dr="$LVS$1:$LVS$1048576" dn="Z_A2E15FCF_BF07_4F75_BC8B_D1F713E64E37_.wvu.Cols" sId="6"/>
    <undo index="64" exp="area" ref3D="1" dr="$LLW$1:$LLW$1048576" dn="Z_A2E15FCF_BF07_4F75_BC8B_D1F713E64E37_.wvu.Cols" sId="6"/>
    <undo index="62" exp="area" ref3D="1" dr="$LCA$1:$LCA$1048576" dn="Z_A2E15FCF_BF07_4F75_BC8B_D1F713E64E37_.wvu.Cols" sId="6"/>
    <undo index="60" exp="area" ref3D="1" dr="$KSE$1:$KSE$1048576" dn="Z_A2E15FCF_BF07_4F75_BC8B_D1F713E64E37_.wvu.Cols" sId="6"/>
    <undo index="58" exp="area" ref3D="1" dr="$KII$1:$KII$1048576" dn="Z_A2E15FCF_BF07_4F75_BC8B_D1F713E64E37_.wvu.Cols" sId="6"/>
    <undo index="56" exp="area" ref3D="1" dr="$JYM$1:$JYM$1048576" dn="Z_A2E15FCF_BF07_4F75_BC8B_D1F713E64E37_.wvu.Cols" sId="6"/>
    <undo index="54" exp="area" ref3D="1" dr="$JOQ$1:$JOQ$1048576" dn="Z_A2E15FCF_BF07_4F75_BC8B_D1F713E64E37_.wvu.Cols" sId="6"/>
    <undo index="52" exp="area" ref3D="1" dr="$JEU$1:$JEU$1048576" dn="Z_A2E15FCF_BF07_4F75_BC8B_D1F713E64E37_.wvu.Cols" sId="6"/>
    <undo index="50" exp="area" ref3D="1" dr="$IUY$1:$IUY$1048576" dn="Z_A2E15FCF_BF07_4F75_BC8B_D1F713E64E37_.wvu.Cols" sId="6"/>
    <undo index="48" exp="area" ref3D="1" dr="$ILC$1:$ILC$1048576" dn="Z_A2E15FCF_BF07_4F75_BC8B_D1F713E64E37_.wvu.Cols" sId="6"/>
    <undo index="46" exp="area" ref3D="1" dr="$IBG$1:$IBG$1048576" dn="Z_A2E15FCF_BF07_4F75_BC8B_D1F713E64E37_.wvu.Cols" sId="6"/>
    <undo index="44" exp="area" ref3D="1" dr="$HRK$1:$HRK$1048576" dn="Z_A2E15FCF_BF07_4F75_BC8B_D1F713E64E37_.wvu.Cols" sId="6"/>
    <undo index="42" exp="area" ref3D="1" dr="$HHO$1:$HHO$1048576" dn="Z_A2E15FCF_BF07_4F75_BC8B_D1F713E64E37_.wvu.Cols" sId="6"/>
    <undo index="40" exp="area" ref3D="1" dr="$GXS$1:$GXS$1048576" dn="Z_A2E15FCF_BF07_4F75_BC8B_D1F713E64E37_.wvu.Cols" sId="6"/>
    <undo index="38" exp="area" ref3D="1" dr="$GNW$1:$GNW$1048576" dn="Z_A2E15FCF_BF07_4F75_BC8B_D1F713E64E37_.wvu.Cols" sId="6"/>
    <undo index="36" exp="area" ref3D="1" dr="$GEA$1:$GEA$1048576" dn="Z_A2E15FCF_BF07_4F75_BC8B_D1F713E64E37_.wvu.Cols" sId="6"/>
    <undo index="34" exp="area" ref3D="1" dr="$FUE$1:$FUE$1048576" dn="Z_A2E15FCF_BF07_4F75_BC8B_D1F713E64E37_.wvu.Cols" sId="6"/>
    <undo index="32" exp="area" ref3D="1" dr="$FKI$1:$FKI$1048576" dn="Z_A2E15FCF_BF07_4F75_BC8B_D1F713E64E37_.wvu.Cols" sId="6"/>
    <undo index="30" exp="area" ref3D="1" dr="$FAM$1:$FAM$1048576" dn="Z_A2E15FCF_BF07_4F75_BC8B_D1F713E64E37_.wvu.Cols" sId="6"/>
    <undo index="28" exp="area" ref3D="1" dr="$EQQ$1:$EQQ$1048576" dn="Z_A2E15FCF_BF07_4F75_BC8B_D1F713E64E37_.wvu.Cols" sId="6"/>
    <undo index="26" exp="area" ref3D="1" dr="$EGU$1:$EGU$1048576" dn="Z_A2E15FCF_BF07_4F75_BC8B_D1F713E64E37_.wvu.Cols" sId="6"/>
    <undo index="24" exp="area" ref3D="1" dr="$DWY$1:$DWY$1048576" dn="Z_A2E15FCF_BF07_4F75_BC8B_D1F713E64E37_.wvu.Cols" sId="6"/>
    <undo index="22" exp="area" ref3D="1" dr="$DNC$1:$DNC$1048576" dn="Z_A2E15FCF_BF07_4F75_BC8B_D1F713E64E37_.wvu.Cols" sId="6"/>
    <undo index="20" exp="area" ref3D="1" dr="$DDG$1:$DDG$1048576" dn="Z_A2E15FCF_BF07_4F75_BC8B_D1F713E64E37_.wvu.Cols" sId="6"/>
    <undo index="18" exp="area" ref3D="1" dr="$CTK$1:$CTK$1048576" dn="Z_A2E15FCF_BF07_4F75_BC8B_D1F713E64E37_.wvu.Cols" sId="6"/>
    <undo index="16" exp="area" ref3D="1" dr="$CJO$1:$CJO$1048576" dn="Z_A2E15FCF_BF07_4F75_BC8B_D1F713E64E37_.wvu.Cols" sId="6"/>
    <undo index="14" exp="area" ref3D="1" dr="$BZS$1:$BZS$1048576" dn="Z_A2E15FCF_BF07_4F75_BC8B_D1F713E64E37_.wvu.Cols" sId="6"/>
    <undo index="12" exp="area" ref3D="1" dr="$BPW$1:$BPW$1048576" dn="Z_A2E15FCF_BF07_4F75_BC8B_D1F713E64E37_.wvu.Cols" sId="6"/>
    <undo index="10" exp="area" ref3D="1" dr="$BGA$1:$BGA$1048576" dn="Z_A2E15FCF_BF07_4F75_BC8B_D1F713E64E37_.wvu.Cols" sId="6"/>
    <undo index="8" exp="area" ref3D="1" dr="$AWE$1:$AWE$1048576" dn="Z_A2E15FCF_BF07_4F75_BC8B_D1F713E64E37_.wvu.Cols" sId="6"/>
    <undo index="6" exp="area" ref3D="1" dr="$AMI$1:$AMI$1048576" dn="Z_A2E15FCF_BF07_4F75_BC8B_D1F713E64E37_.wvu.Cols" sId="6"/>
    <undo index="4" exp="area" ref3D="1" dr="$ACM$1:$ACM$1048576" dn="Z_A2E15FCF_BF07_4F75_BC8B_D1F713E64E37_.wvu.Cols" sId="6"/>
    <undo index="2" exp="area" ref3D="1" dr="$SQ$1:$SQ$1048576" dn="Z_A2E15FCF_BF07_4F75_BC8B_D1F713E64E37_.wvu.Cols" sId="6"/>
    <undo index="1" exp="area" ref3D="1" dr="$IU$1:$IU$1048576" dn="Z_A2E15FCF_BF07_4F75_BC8B_D1F713E64E37_.wvu.Cols" sId="6"/>
    <undo index="124" exp="area" ref3D="1" dr="$WVG$1:$WVG$1048576" dn="Z_0231D664_53D3_4378_92FC_86BB75012D50_.wvu.Cols" sId="6"/>
    <undo index="122" exp="area" ref3D="1" dr="$WLK$1:$WLK$1048576" dn="Z_0231D664_53D3_4378_92FC_86BB75012D50_.wvu.Cols" sId="6"/>
    <undo index="120" exp="area" ref3D="1" dr="$WBO$1:$WBO$1048576" dn="Z_0231D664_53D3_4378_92FC_86BB75012D50_.wvu.Cols" sId="6"/>
    <undo index="118" exp="area" ref3D="1" dr="$VRS$1:$VRS$1048576" dn="Z_0231D664_53D3_4378_92FC_86BB75012D50_.wvu.Cols" sId="6"/>
    <undo index="116" exp="area" ref3D="1" dr="$VHW$1:$VHW$1048576" dn="Z_0231D664_53D3_4378_92FC_86BB75012D50_.wvu.Cols" sId="6"/>
    <undo index="114" exp="area" ref3D="1" dr="$UYA$1:$UYA$1048576" dn="Z_0231D664_53D3_4378_92FC_86BB75012D50_.wvu.Cols" sId="6"/>
    <undo index="112" exp="area" ref3D="1" dr="$UOE$1:$UOE$1048576" dn="Z_0231D664_53D3_4378_92FC_86BB75012D50_.wvu.Cols" sId="6"/>
    <undo index="110" exp="area" ref3D="1" dr="$UEI$1:$UEI$1048576" dn="Z_0231D664_53D3_4378_92FC_86BB75012D50_.wvu.Cols" sId="6"/>
    <undo index="108" exp="area" ref3D="1" dr="$TUM$1:$TUM$1048576" dn="Z_0231D664_53D3_4378_92FC_86BB75012D50_.wvu.Cols" sId="6"/>
    <undo index="106" exp="area" ref3D="1" dr="$TKQ$1:$TKQ$1048576" dn="Z_0231D664_53D3_4378_92FC_86BB75012D50_.wvu.Cols" sId="6"/>
    <undo index="104" exp="area" ref3D="1" dr="$TAU$1:$TAU$1048576" dn="Z_0231D664_53D3_4378_92FC_86BB75012D50_.wvu.Cols" sId="6"/>
    <undo index="102" exp="area" ref3D="1" dr="$SQY$1:$SQY$1048576" dn="Z_0231D664_53D3_4378_92FC_86BB75012D50_.wvu.Cols" sId="6"/>
    <undo index="100" exp="area" ref3D="1" dr="$SHC$1:$SHC$1048576" dn="Z_0231D664_53D3_4378_92FC_86BB75012D50_.wvu.Cols" sId="6"/>
    <undo index="98" exp="area" ref3D="1" dr="$RXG$1:$RXG$1048576" dn="Z_0231D664_53D3_4378_92FC_86BB75012D50_.wvu.Cols" sId="6"/>
    <undo index="96" exp="area" ref3D="1" dr="$RNK$1:$RNK$1048576" dn="Z_0231D664_53D3_4378_92FC_86BB75012D50_.wvu.Cols" sId="6"/>
    <undo index="94" exp="area" ref3D="1" dr="$RDO$1:$RDO$1048576" dn="Z_0231D664_53D3_4378_92FC_86BB75012D50_.wvu.Cols" sId="6"/>
    <undo index="92" exp="area" ref3D="1" dr="$QTS$1:$QTS$1048576" dn="Z_0231D664_53D3_4378_92FC_86BB75012D50_.wvu.Cols" sId="6"/>
    <undo index="90" exp="area" ref3D="1" dr="$QJW$1:$QJW$1048576" dn="Z_0231D664_53D3_4378_92FC_86BB75012D50_.wvu.Cols" sId="6"/>
    <undo index="88" exp="area" ref3D="1" dr="$QAA$1:$QAA$1048576" dn="Z_0231D664_53D3_4378_92FC_86BB75012D50_.wvu.Cols" sId="6"/>
    <undo index="86" exp="area" ref3D="1" dr="$PQE$1:$PQE$1048576" dn="Z_0231D664_53D3_4378_92FC_86BB75012D50_.wvu.Cols" sId="6"/>
    <undo index="84" exp="area" ref3D="1" dr="$PGI$1:$PGI$1048576" dn="Z_0231D664_53D3_4378_92FC_86BB75012D50_.wvu.Cols" sId="6"/>
    <undo index="82" exp="area" ref3D="1" dr="$OWM$1:$OWM$1048576" dn="Z_0231D664_53D3_4378_92FC_86BB75012D50_.wvu.Cols" sId="6"/>
    <undo index="80" exp="area" ref3D="1" dr="$OMQ$1:$OMQ$1048576" dn="Z_0231D664_53D3_4378_92FC_86BB75012D50_.wvu.Cols" sId="6"/>
    <undo index="78" exp="area" ref3D="1" dr="$OCU$1:$OCU$1048576" dn="Z_0231D664_53D3_4378_92FC_86BB75012D50_.wvu.Cols" sId="6"/>
    <undo index="76" exp="area" ref3D="1" dr="$NSY$1:$NSY$1048576" dn="Z_0231D664_53D3_4378_92FC_86BB75012D50_.wvu.Cols" sId="6"/>
    <undo index="74" exp="area" ref3D="1" dr="$NJC$1:$NJC$1048576" dn="Z_0231D664_53D3_4378_92FC_86BB75012D50_.wvu.Cols" sId="6"/>
    <undo index="72" exp="area" ref3D="1" dr="$MZG$1:$MZG$1048576" dn="Z_0231D664_53D3_4378_92FC_86BB75012D50_.wvu.Cols" sId="6"/>
    <undo index="70" exp="area" ref3D="1" dr="$MPK$1:$MPK$1048576" dn="Z_0231D664_53D3_4378_92FC_86BB75012D50_.wvu.Cols" sId="6"/>
    <undo index="68" exp="area" ref3D="1" dr="$MFO$1:$MFO$1048576" dn="Z_0231D664_53D3_4378_92FC_86BB75012D50_.wvu.Cols" sId="6"/>
    <undo index="66" exp="area" ref3D="1" dr="$LVS$1:$LVS$1048576" dn="Z_0231D664_53D3_4378_92FC_86BB75012D50_.wvu.Cols" sId="6"/>
    <undo index="64" exp="area" ref3D="1" dr="$LLW$1:$LLW$1048576" dn="Z_0231D664_53D3_4378_92FC_86BB75012D50_.wvu.Cols" sId="6"/>
    <undo index="62" exp="area" ref3D="1" dr="$LCA$1:$LCA$1048576" dn="Z_0231D664_53D3_4378_92FC_86BB75012D50_.wvu.Cols" sId="6"/>
    <undo index="60" exp="area" ref3D="1" dr="$KSE$1:$KSE$1048576" dn="Z_0231D664_53D3_4378_92FC_86BB75012D50_.wvu.Cols" sId="6"/>
    <undo index="58" exp="area" ref3D="1" dr="$KII$1:$KII$1048576" dn="Z_0231D664_53D3_4378_92FC_86BB75012D50_.wvu.Cols" sId="6"/>
    <undo index="56" exp="area" ref3D="1" dr="$JYM$1:$JYM$1048576" dn="Z_0231D664_53D3_4378_92FC_86BB75012D50_.wvu.Cols" sId="6"/>
    <undo index="54" exp="area" ref3D="1" dr="$JOQ$1:$JOQ$1048576" dn="Z_0231D664_53D3_4378_92FC_86BB75012D50_.wvu.Cols" sId="6"/>
    <undo index="52" exp="area" ref3D="1" dr="$JEU$1:$JEU$1048576" dn="Z_0231D664_53D3_4378_92FC_86BB75012D50_.wvu.Cols" sId="6"/>
    <undo index="50" exp="area" ref3D="1" dr="$IUY$1:$IUY$1048576" dn="Z_0231D664_53D3_4378_92FC_86BB75012D50_.wvu.Cols" sId="6"/>
    <undo index="48" exp="area" ref3D="1" dr="$ILC$1:$ILC$1048576" dn="Z_0231D664_53D3_4378_92FC_86BB75012D50_.wvu.Cols" sId="6"/>
    <undo index="46" exp="area" ref3D="1" dr="$IBG$1:$IBG$1048576" dn="Z_0231D664_53D3_4378_92FC_86BB75012D50_.wvu.Cols" sId="6"/>
    <undo index="44" exp="area" ref3D="1" dr="$HRK$1:$HRK$1048576" dn="Z_0231D664_53D3_4378_92FC_86BB75012D50_.wvu.Cols" sId="6"/>
    <undo index="42" exp="area" ref3D="1" dr="$HHO$1:$HHO$1048576" dn="Z_0231D664_53D3_4378_92FC_86BB75012D50_.wvu.Cols" sId="6"/>
    <undo index="40" exp="area" ref3D="1" dr="$GXS$1:$GXS$1048576" dn="Z_0231D664_53D3_4378_92FC_86BB75012D50_.wvu.Cols" sId="6"/>
    <undo index="38" exp="area" ref3D="1" dr="$GNW$1:$GNW$1048576" dn="Z_0231D664_53D3_4378_92FC_86BB75012D50_.wvu.Cols" sId="6"/>
    <undo index="36" exp="area" ref3D="1" dr="$GEA$1:$GEA$1048576" dn="Z_0231D664_53D3_4378_92FC_86BB75012D50_.wvu.Cols" sId="6"/>
    <undo index="34" exp="area" ref3D="1" dr="$FUE$1:$FUE$1048576" dn="Z_0231D664_53D3_4378_92FC_86BB75012D50_.wvu.Cols" sId="6"/>
    <undo index="32" exp="area" ref3D="1" dr="$FKI$1:$FKI$1048576" dn="Z_0231D664_53D3_4378_92FC_86BB75012D50_.wvu.Cols" sId="6"/>
    <undo index="30" exp="area" ref3D="1" dr="$FAM$1:$FAM$1048576" dn="Z_0231D664_53D3_4378_92FC_86BB75012D50_.wvu.Cols" sId="6"/>
    <undo index="28" exp="area" ref3D="1" dr="$EQQ$1:$EQQ$1048576" dn="Z_0231D664_53D3_4378_92FC_86BB75012D50_.wvu.Cols" sId="6"/>
    <undo index="26" exp="area" ref3D="1" dr="$EGU$1:$EGU$1048576" dn="Z_0231D664_53D3_4378_92FC_86BB75012D50_.wvu.Cols" sId="6"/>
    <undo index="24" exp="area" ref3D="1" dr="$DWY$1:$DWY$1048576" dn="Z_0231D664_53D3_4378_92FC_86BB75012D50_.wvu.Cols" sId="6"/>
    <undo index="22" exp="area" ref3D="1" dr="$DNC$1:$DNC$1048576" dn="Z_0231D664_53D3_4378_92FC_86BB75012D50_.wvu.Cols" sId="6"/>
    <undo index="20" exp="area" ref3D="1" dr="$DDG$1:$DDG$1048576" dn="Z_0231D664_53D3_4378_92FC_86BB75012D50_.wvu.Cols" sId="6"/>
    <undo index="18" exp="area" ref3D="1" dr="$CTK$1:$CTK$1048576" dn="Z_0231D664_53D3_4378_92FC_86BB75012D50_.wvu.Cols" sId="6"/>
    <undo index="16" exp="area" ref3D="1" dr="$CJO$1:$CJO$1048576" dn="Z_0231D664_53D3_4378_92FC_86BB75012D50_.wvu.Cols" sId="6"/>
    <undo index="14" exp="area" ref3D="1" dr="$BZS$1:$BZS$1048576" dn="Z_0231D664_53D3_4378_92FC_86BB75012D50_.wvu.Cols" sId="6"/>
    <undo index="12" exp="area" ref3D="1" dr="$BPW$1:$BPW$1048576" dn="Z_0231D664_53D3_4378_92FC_86BB75012D50_.wvu.Cols" sId="6"/>
    <undo index="10" exp="area" ref3D="1" dr="$BGA$1:$BGA$1048576" dn="Z_0231D664_53D3_4378_92FC_86BB75012D50_.wvu.Cols" sId="6"/>
    <undo index="8" exp="area" ref3D="1" dr="$AWE$1:$AWE$1048576" dn="Z_0231D664_53D3_4378_92FC_86BB75012D50_.wvu.Cols" sId="6"/>
    <undo index="6" exp="area" ref3D="1" dr="$AMI$1:$AMI$1048576" dn="Z_0231D664_53D3_4378_92FC_86BB75012D50_.wvu.Cols" sId="6"/>
    <undo index="4" exp="area" ref3D="1" dr="$ACM$1:$ACM$1048576" dn="Z_0231D664_53D3_4378_92FC_86BB75012D50_.wvu.Cols" sId="6"/>
    <undo index="2" exp="area" ref3D="1" dr="$SQ$1:$SQ$1048576" dn="Z_0231D664_53D3_4378_92FC_86BB75012D50_.wvu.Cols" sId="6"/>
    <undo index="1" exp="area" ref3D="1" dr="$IU$1:$IU$1048576" dn="Z_0231D664_53D3_4378_92FC_86BB75012D50_.wvu.Cols" sId="6"/>
    <undo index="124" exp="area" ref3D="1" dr="$WVG$1:$WVG$1048576" dn="Z_2CECA098_183A_404B_AD72_5EEAC4BDA970_.wvu.Cols" sId="6"/>
    <undo index="122" exp="area" ref3D="1" dr="$WLK$1:$WLK$1048576" dn="Z_2CECA098_183A_404B_AD72_5EEAC4BDA970_.wvu.Cols" sId="6"/>
    <undo index="120" exp="area" ref3D="1" dr="$WBO$1:$WBO$1048576" dn="Z_2CECA098_183A_404B_AD72_5EEAC4BDA970_.wvu.Cols" sId="6"/>
    <undo index="118" exp="area" ref3D="1" dr="$VRS$1:$VRS$1048576" dn="Z_2CECA098_183A_404B_AD72_5EEAC4BDA970_.wvu.Cols" sId="6"/>
    <undo index="116" exp="area" ref3D="1" dr="$VHW$1:$VHW$1048576" dn="Z_2CECA098_183A_404B_AD72_5EEAC4BDA970_.wvu.Cols" sId="6"/>
    <undo index="114" exp="area" ref3D="1" dr="$UYA$1:$UYA$1048576" dn="Z_2CECA098_183A_404B_AD72_5EEAC4BDA970_.wvu.Cols" sId="6"/>
    <undo index="112" exp="area" ref3D="1" dr="$UOE$1:$UOE$1048576" dn="Z_2CECA098_183A_404B_AD72_5EEAC4BDA970_.wvu.Cols" sId="6"/>
    <undo index="110" exp="area" ref3D="1" dr="$UEI$1:$UEI$1048576" dn="Z_2CECA098_183A_404B_AD72_5EEAC4BDA970_.wvu.Cols" sId="6"/>
    <undo index="108" exp="area" ref3D="1" dr="$TUM$1:$TUM$1048576" dn="Z_2CECA098_183A_404B_AD72_5EEAC4BDA970_.wvu.Cols" sId="6"/>
    <undo index="106" exp="area" ref3D="1" dr="$TKQ$1:$TKQ$1048576" dn="Z_2CECA098_183A_404B_AD72_5EEAC4BDA970_.wvu.Cols" sId="6"/>
    <undo index="104" exp="area" ref3D="1" dr="$TAU$1:$TAU$1048576" dn="Z_2CECA098_183A_404B_AD72_5EEAC4BDA970_.wvu.Cols" sId="6"/>
    <undo index="102" exp="area" ref3D="1" dr="$SQY$1:$SQY$1048576" dn="Z_2CECA098_183A_404B_AD72_5EEAC4BDA970_.wvu.Cols" sId="6"/>
    <undo index="100" exp="area" ref3D="1" dr="$SHC$1:$SHC$1048576" dn="Z_2CECA098_183A_404B_AD72_5EEAC4BDA970_.wvu.Cols" sId="6"/>
    <undo index="98" exp="area" ref3D="1" dr="$RXG$1:$RXG$1048576" dn="Z_2CECA098_183A_404B_AD72_5EEAC4BDA970_.wvu.Cols" sId="6"/>
    <undo index="96" exp="area" ref3D="1" dr="$RNK$1:$RNK$1048576" dn="Z_2CECA098_183A_404B_AD72_5EEAC4BDA970_.wvu.Cols" sId="6"/>
    <undo index="94" exp="area" ref3D="1" dr="$RDO$1:$RDO$1048576" dn="Z_2CECA098_183A_404B_AD72_5EEAC4BDA970_.wvu.Cols" sId="6"/>
    <undo index="92" exp="area" ref3D="1" dr="$QTS$1:$QTS$1048576" dn="Z_2CECA098_183A_404B_AD72_5EEAC4BDA970_.wvu.Cols" sId="6"/>
    <undo index="90" exp="area" ref3D="1" dr="$QJW$1:$QJW$1048576" dn="Z_2CECA098_183A_404B_AD72_5EEAC4BDA970_.wvu.Cols" sId="6"/>
    <undo index="88" exp="area" ref3D="1" dr="$QAA$1:$QAA$1048576" dn="Z_2CECA098_183A_404B_AD72_5EEAC4BDA970_.wvu.Cols" sId="6"/>
    <undo index="86" exp="area" ref3D="1" dr="$PQE$1:$PQE$1048576" dn="Z_2CECA098_183A_404B_AD72_5EEAC4BDA970_.wvu.Cols" sId="6"/>
    <undo index="84" exp="area" ref3D="1" dr="$PGI$1:$PGI$1048576" dn="Z_2CECA098_183A_404B_AD72_5EEAC4BDA970_.wvu.Cols" sId="6"/>
    <undo index="82" exp="area" ref3D="1" dr="$OWM$1:$OWM$1048576" dn="Z_2CECA098_183A_404B_AD72_5EEAC4BDA970_.wvu.Cols" sId="6"/>
    <undo index="80" exp="area" ref3D="1" dr="$OMQ$1:$OMQ$1048576" dn="Z_2CECA098_183A_404B_AD72_5EEAC4BDA970_.wvu.Cols" sId="6"/>
    <undo index="78" exp="area" ref3D="1" dr="$OCU$1:$OCU$1048576" dn="Z_2CECA098_183A_404B_AD72_5EEAC4BDA970_.wvu.Cols" sId="6"/>
    <undo index="76" exp="area" ref3D="1" dr="$NSY$1:$NSY$1048576" dn="Z_2CECA098_183A_404B_AD72_5EEAC4BDA970_.wvu.Cols" sId="6"/>
    <undo index="74" exp="area" ref3D="1" dr="$NJC$1:$NJC$1048576" dn="Z_2CECA098_183A_404B_AD72_5EEAC4BDA970_.wvu.Cols" sId="6"/>
    <undo index="72" exp="area" ref3D="1" dr="$MZG$1:$MZG$1048576" dn="Z_2CECA098_183A_404B_AD72_5EEAC4BDA970_.wvu.Cols" sId="6"/>
    <undo index="70" exp="area" ref3D="1" dr="$MPK$1:$MPK$1048576" dn="Z_2CECA098_183A_404B_AD72_5EEAC4BDA970_.wvu.Cols" sId="6"/>
    <undo index="68" exp="area" ref3D="1" dr="$MFO$1:$MFO$1048576" dn="Z_2CECA098_183A_404B_AD72_5EEAC4BDA970_.wvu.Cols" sId="6"/>
    <undo index="66" exp="area" ref3D="1" dr="$LVS$1:$LVS$1048576" dn="Z_2CECA098_183A_404B_AD72_5EEAC4BDA970_.wvu.Cols" sId="6"/>
    <undo index="64" exp="area" ref3D="1" dr="$LLW$1:$LLW$1048576" dn="Z_2CECA098_183A_404B_AD72_5EEAC4BDA970_.wvu.Cols" sId="6"/>
    <undo index="62" exp="area" ref3D="1" dr="$LCA$1:$LCA$1048576" dn="Z_2CECA098_183A_404B_AD72_5EEAC4BDA970_.wvu.Cols" sId="6"/>
    <undo index="60" exp="area" ref3D="1" dr="$KSE$1:$KSE$1048576" dn="Z_2CECA098_183A_404B_AD72_5EEAC4BDA970_.wvu.Cols" sId="6"/>
    <undo index="58" exp="area" ref3D="1" dr="$KII$1:$KII$1048576" dn="Z_2CECA098_183A_404B_AD72_5EEAC4BDA970_.wvu.Cols" sId="6"/>
    <undo index="56" exp="area" ref3D="1" dr="$JYM$1:$JYM$1048576" dn="Z_2CECA098_183A_404B_AD72_5EEAC4BDA970_.wvu.Cols" sId="6"/>
    <undo index="54" exp="area" ref3D="1" dr="$JOQ$1:$JOQ$1048576" dn="Z_2CECA098_183A_404B_AD72_5EEAC4BDA970_.wvu.Cols" sId="6"/>
    <undo index="52" exp="area" ref3D="1" dr="$JEU$1:$JEU$1048576" dn="Z_2CECA098_183A_404B_AD72_5EEAC4BDA970_.wvu.Cols" sId="6"/>
    <undo index="50" exp="area" ref3D="1" dr="$IUY$1:$IUY$1048576" dn="Z_2CECA098_183A_404B_AD72_5EEAC4BDA970_.wvu.Cols" sId="6"/>
    <undo index="48" exp="area" ref3D="1" dr="$ILC$1:$ILC$1048576" dn="Z_2CECA098_183A_404B_AD72_5EEAC4BDA970_.wvu.Cols" sId="6"/>
    <undo index="46" exp="area" ref3D="1" dr="$IBG$1:$IBG$1048576" dn="Z_2CECA098_183A_404B_AD72_5EEAC4BDA970_.wvu.Cols" sId="6"/>
    <undo index="44" exp="area" ref3D="1" dr="$HRK$1:$HRK$1048576" dn="Z_2CECA098_183A_404B_AD72_5EEAC4BDA970_.wvu.Cols" sId="6"/>
    <undo index="42" exp="area" ref3D="1" dr="$HHO$1:$HHO$1048576" dn="Z_2CECA098_183A_404B_AD72_5EEAC4BDA970_.wvu.Cols" sId="6"/>
    <undo index="40" exp="area" ref3D="1" dr="$GXS$1:$GXS$1048576" dn="Z_2CECA098_183A_404B_AD72_5EEAC4BDA970_.wvu.Cols" sId="6"/>
    <undo index="38" exp="area" ref3D="1" dr="$GNW$1:$GNW$1048576" dn="Z_2CECA098_183A_404B_AD72_5EEAC4BDA970_.wvu.Cols" sId="6"/>
    <undo index="36" exp="area" ref3D="1" dr="$GEA$1:$GEA$1048576" dn="Z_2CECA098_183A_404B_AD72_5EEAC4BDA970_.wvu.Cols" sId="6"/>
    <undo index="34" exp="area" ref3D="1" dr="$FUE$1:$FUE$1048576" dn="Z_2CECA098_183A_404B_AD72_5EEAC4BDA970_.wvu.Cols" sId="6"/>
    <undo index="32" exp="area" ref3D="1" dr="$FKI$1:$FKI$1048576" dn="Z_2CECA098_183A_404B_AD72_5EEAC4BDA970_.wvu.Cols" sId="6"/>
    <undo index="30" exp="area" ref3D="1" dr="$FAM$1:$FAM$1048576" dn="Z_2CECA098_183A_404B_AD72_5EEAC4BDA970_.wvu.Cols" sId="6"/>
    <undo index="28" exp="area" ref3D="1" dr="$EQQ$1:$EQQ$1048576" dn="Z_2CECA098_183A_404B_AD72_5EEAC4BDA970_.wvu.Cols" sId="6"/>
    <undo index="26" exp="area" ref3D="1" dr="$EGU$1:$EGU$1048576" dn="Z_2CECA098_183A_404B_AD72_5EEAC4BDA970_.wvu.Cols" sId="6"/>
    <undo index="24" exp="area" ref3D="1" dr="$DWY$1:$DWY$1048576" dn="Z_2CECA098_183A_404B_AD72_5EEAC4BDA970_.wvu.Cols" sId="6"/>
    <undo index="22" exp="area" ref3D="1" dr="$DNC$1:$DNC$1048576" dn="Z_2CECA098_183A_404B_AD72_5EEAC4BDA970_.wvu.Cols" sId="6"/>
    <undo index="20" exp="area" ref3D="1" dr="$DDG$1:$DDG$1048576" dn="Z_2CECA098_183A_404B_AD72_5EEAC4BDA970_.wvu.Cols" sId="6"/>
    <undo index="18" exp="area" ref3D="1" dr="$CTK$1:$CTK$1048576" dn="Z_2CECA098_183A_404B_AD72_5EEAC4BDA970_.wvu.Cols" sId="6"/>
    <undo index="16" exp="area" ref3D="1" dr="$CJO$1:$CJO$1048576" dn="Z_2CECA098_183A_404B_AD72_5EEAC4BDA970_.wvu.Cols" sId="6"/>
    <undo index="14" exp="area" ref3D="1" dr="$BZS$1:$BZS$1048576" dn="Z_2CECA098_183A_404B_AD72_5EEAC4BDA970_.wvu.Cols" sId="6"/>
    <undo index="12" exp="area" ref3D="1" dr="$BPW$1:$BPW$1048576" dn="Z_2CECA098_183A_404B_AD72_5EEAC4BDA970_.wvu.Cols" sId="6"/>
    <undo index="10" exp="area" ref3D="1" dr="$BGA$1:$BGA$1048576" dn="Z_2CECA098_183A_404B_AD72_5EEAC4BDA970_.wvu.Cols" sId="6"/>
    <undo index="8" exp="area" ref3D="1" dr="$AWE$1:$AWE$1048576" dn="Z_2CECA098_183A_404B_AD72_5EEAC4BDA970_.wvu.Cols" sId="6"/>
    <undo index="6" exp="area" ref3D="1" dr="$AMI$1:$AMI$1048576" dn="Z_2CECA098_183A_404B_AD72_5EEAC4BDA970_.wvu.Cols" sId="6"/>
    <undo index="4" exp="area" ref3D="1" dr="$ACM$1:$ACM$1048576" dn="Z_2CECA098_183A_404B_AD72_5EEAC4BDA970_.wvu.Cols" sId="6"/>
    <undo index="2" exp="area" ref3D="1" dr="$SQ$1:$SQ$1048576" dn="Z_2CECA098_183A_404B_AD72_5EEAC4BDA970_.wvu.Cols" sId="6"/>
    <undo index="1" exp="area" ref3D="1" dr="$IU$1:$IU$1048576" dn="Z_2CECA098_183A_404B_AD72_5EEAC4BDA970_.wvu.Cols" sId="6"/>
  </rrc>
  <rcc rId="4981" sId="6" odxf="1" dxf="1">
    <nc r="B164" t="inlineStr">
      <is>
        <t>PROFESIONAL DE APOYO PEDAGÓGICO  POR CADA MIL CUPOS OFERTADOS O FRACIÓN INFERIOR</t>
      </is>
    </nc>
    <odxf>
      <border outline="0">
        <left/>
        <right/>
        <top/>
        <bottom/>
      </border>
    </odxf>
    <ndxf>
      <border outline="0">
        <left style="thin">
          <color indexed="64"/>
        </left>
        <right style="thin">
          <color indexed="64"/>
        </right>
        <top style="thin">
          <color indexed="64"/>
        </top>
        <bottom style="thin">
          <color indexed="64"/>
        </bottom>
      </border>
    </ndxf>
  </rcc>
  <rcc rId="4982" sId="6" odxf="1" dxf="1">
    <nc r="D164" t="inlineStr">
      <is>
        <t>SANDRA YANETH LEON BENAVIDEA</t>
      </is>
    </nc>
    <odxf>
      <border outline="0">
        <left/>
        <right/>
        <top/>
        <bottom/>
      </border>
    </odxf>
    <ndxf>
      <border outline="0">
        <left style="thin">
          <color indexed="64"/>
        </left>
        <right style="thin">
          <color indexed="64"/>
        </right>
        <top style="thin">
          <color indexed="64"/>
        </top>
        <bottom style="thin">
          <color indexed="64"/>
        </bottom>
      </border>
    </ndxf>
  </rcc>
  <rcc rId="4983" sId="6" odxf="1" dxf="1">
    <nc r="E164">
      <v>27303220</v>
    </nc>
    <odxf>
      <border outline="0">
        <left/>
        <right/>
        <top/>
        <bottom/>
      </border>
    </odxf>
    <ndxf>
      <border outline="0">
        <left style="thin">
          <color indexed="64"/>
        </left>
        <right style="thin">
          <color indexed="64"/>
        </right>
        <top style="thin">
          <color indexed="64"/>
        </top>
        <bottom style="thin">
          <color indexed="64"/>
        </bottom>
      </border>
    </ndxf>
  </rcc>
  <rcc rId="4984" sId="6" odxf="1" dxf="1">
    <nc r="F164" t="inlineStr">
      <is>
        <t>LICENCIADA EN EDUCACION BASICA CON ENFASIS EN CIENCIAS NATULAES</t>
      </is>
    </nc>
    <odxf>
      <border outline="0">
        <left/>
        <right/>
        <top/>
        <bottom/>
      </border>
    </odxf>
    <ndxf>
      <border outline="0">
        <left style="thin">
          <color indexed="64"/>
        </left>
        <right style="thin">
          <color indexed="64"/>
        </right>
        <top style="thin">
          <color indexed="64"/>
        </top>
        <bottom style="thin">
          <color indexed="64"/>
        </bottom>
      </border>
    </ndxf>
  </rcc>
  <rcc rId="4985" sId="6" odxf="1" dxf="1">
    <nc r="G164" t="inlineStr">
      <is>
        <t>UNIVERSIDAD DE NARIÑO</t>
      </is>
    </nc>
    <odxf>
      <border outline="0">
        <left/>
        <right/>
        <top/>
        <bottom/>
      </border>
    </odxf>
    <ndxf>
      <border outline="0">
        <left style="thin">
          <color indexed="64"/>
        </left>
        <right style="thin">
          <color indexed="64"/>
        </right>
        <top style="thin">
          <color indexed="64"/>
        </top>
        <bottom style="thin">
          <color indexed="64"/>
        </bottom>
      </border>
    </ndxf>
  </rcc>
  <rcc rId="4986" sId="6" numFmtId="19">
    <nc r="H164">
      <v>41621</v>
    </nc>
  </rcc>
  <rcc rId="4987" sId="6" odxf="1" dxf="1">
    <nc r="J164" t="inlineStr">
      <is>
        <t>COLEGIO MUSICAL BRITANICO</t>
      </is>
    </nc>
    <odxf>
      <border outline="0">
        <left/>
        <right/>
        <top/>
        <bottom/>
      </border>
    </odxf>
    <ndxf>
      <border outline="0">
        <left style="thin">
          <color indexed="64"/>
        </left>
        <right style="thin">
          <color indexed="64"/>
        </right>
        <top style="thin">
          <color indexed="64"/>
        </top>
        <bottom style="thin">
          <color indexed="64"/>
        </bottom>
      </border>
    </ndxf>
  </rcc>
  <rcc rId="4988" sId="6" odxf="1" dxf="1">
    <nc r="K164" t="inlineStr">
      <is>
        <t>19/08/2008  28/06/2013</t>
      </is>
    </nc>
    <odxf>
      <alignment wrapText="0" readingOrder="0"/>
      <border outline="0">
        <left/>
        <right/>
      </border>
    </odxf>
    <ndxf>
      <alignment wrapText="1" readingOrder="0"/>
      <border outline="0">
        <left style="thin">
          <color indexed="64"/>
        </left>
        <right style="thin">
          <color indexed="64"/>
        </right>
      </border>
    </ndxf>
  </rcc>
  <rcc rId="4989" sId="6" odxf="1" dxf="1">
    <nc r="L164" t="inlineStr">
      <is>
        <t>DOCENTE</t>
      </is>
    </nc>
    <odxf>
      <border outline="0">
        <left/>
        <right/>
      </border>
    </odxf>
    <ndxf>
      <border outline="0">
        <left style="thin">
          <color indexed="64"/>
        </left>
        <right style="thin">
          <color indexed="64"/>
        </right>
      </border>
    </ndxf>
  </rcc>
  <rcc rId="4990" sId="6">
    <nc r="M164" t="inlineStr">
      <is>
        <t>SI</t>
      </is>
    </nc>
  </rcc>
  <rcc rId="4991" sId="6">
    <nc r="N164" t="inlineStr">
      <is>
        <t>SI</t>
      </is>
    </nc>
  </rcc>
  <rcc rId="4992" sId="6">
    <nc r="O164" t="inlineStr">
      <is>
        <t>SI</t>
      </is>
    </nc>
  </rcc>
  <rrc rId="4993" sId="7" ref="A153:XFD153" action="insertRow">
    <undo index="124" exp="area" ref3D="1" dr="$WVG$1:$WVG$1048576" dn="Z_AFE0F707_F779_4457_8614_A9761FF0129B_.wvu.Cols" sId="7"/>
    <undo index="122" exp="area" ref3D="1" dr="$WLK$1:$WLK$1048576" dn="Z_AFE0F707_F779_4457_8614_A9761FF0129B_.wvu.Cols" sId="7"/>
    <undo index="120" exp="area" ref3D="1" dr="$WBO$1:$WBO$1048576" dn="Z_AFE0F707_F779_4457_8614_A9761FF0129B_.wvu.Cols" sId="7"/>
    <undo index="118" exp="area" ref3D="1" dr="$VRS$1:$VRS$1048576" dn="Z_AFE0F707_F779_4457_8614_A9761FF0129B_.wvu.Cols" sId="7"/>
    <undo index="116" exp="area" ref3D="1" dr="$VHW$1:$VHW$1048576" dn="Z_AFE0F707_F779_4457_8614_A9761FF0129B_.wvu.Cols" sId="7"/>
    <undo index="114" exp="area" ref3D="1" dr="$UYA$1:$UYA$1048576" dn="Z_AFE0F707_F779_4457_8614_A9761FF0129B_.wvu.Cols" sId="7"/>
    <undo index="112" exp="area" ref3D="1" dr="$UOE$1:$UOE$1048576" dn="Z_AFE0F707_F779_4457_8614_A9761FF0129B_.wvu.Cols" sId="7"/>
    <undo index="110" exp="area" ref3D="1" dr="$UEI$1:$UEI$1048576" dn="Z_AFE0F707_F779_4457_8614_A9761FF0129B_.wvu.Cols" sId="7"/>
    <undo index="108" exp="area" ref3D="1" dr="$TUM$1:$TUM$1048576" dn="Z_AFE0F707_F779_4457_8614_A9761FF0129B_.wvu.Cols" sId="7"/>
    <undo index="106" exp="area" ref3D="1" dr="$TKQ$1:$TKQ$1048576" dn="Z_AFE0F707_F779_4457_8614_A9761FF0129B_.wvu.Cols" sId="7"/>
    <undo index="104" exp="area" ref3D="1" dr="$TAU$1:$TAU$1048576" dn="Z_AFE0F707_F779_4457_8614_A9761FF0129B_.wvu.Cols" sId="7"/>
    <undo index="102" exp="area" ref3D="1" dr="$SQY$1:$SQY$1048576" dn="Z_AFE0F707_F779_4457_8614_A9761FF0129B_.wvu.Cols" sId="7"/>
    <undo index="100" exp="area" ref3D="1" dr="$SHC$1:$SHC$1048576" dn="Z_AFE0F707_F779_4457_8614_A9761FF0129B_.wvu.Cols" sId="7"/>
    <undo index="98" exp="area" ref3D="1" dr="$RXG$1:$RXG$1048576" dn="Z_AFE0F707_F779_4457_8614_A9761FF0129B_.wvu.Cols" sId="7"/>
    <undo index="96" exp="area" ref3D="1" dr="$RNK$1:$RNK$1048576" dn="Z_AFE0F707_F779_4457_8614_A9761FF0129B_.wvu.Cols" sId="7"/>
    <undo index="94" exp="area" ref3D="1" dr="$RDO$1:$RDO$1048576" dn="Z_AFE0F707_F779_4457_8614_A9761FF0129B_.wvu.Cols" sId="7"/>
    <undo index="92" exp="area" ref3D="1" dr="$QTS$1:$QTS$1048576" dn="Z_AFE0F707_F779_4457_8614_A9761FF0129B_.wvu.Cols" sId="7"/>
    <undo index="90" exp="area" ref3D="1" dr="$QJW$1:$QJW$1048576" dn="Z_AFE0F707_F779_4457_8614_A9761FF0129B_.wvu.Cols" sId="7"/>
    <undo index="88" exp="area" ref3D="1" dr="$QAA$1:$QAA$1048576" dn="Z_AFE0F707_F779_4457_8614_A9761FF0129B_.wvu.Cols" sId="7"/>
    <undo index="86" exp="area" ref3D="1" dr="$PQE$1:$PQE$1048576" dn="Z_AFE0F707_F779_4457_8614_A9761FF0129B_.wvu.Cols" sId="7"/>
    <undo index="84" exp="area" ref3D="1" dr="$PGI$1:$PGI$1048576" dn="Z_AFE0F707_F779_4457_8614_A9761FF0129B_.wvu.Cols" sId="7"/>
    <undo index="82" exp="area" ref3D="1" dr="$OWM$1:$OWM$1048576" dn="Z_AFE0F707_F779_4457_8614_A9761FF0129B_.wvu.Cols" sId="7"/>
    <undo index="80" exp="area" ref3D="1" dr="$OMQ$1:$OMQ$1048576" dn="Z_AFE0F707_F779_4457_8614_A9761FF0129B_.wvu.Cols" sId="7"/>
    <undo index="78" exp="area" ref3D="1" dr="$OCU$1:$OCU$1048576" dn="Z_AFE0F707_F779_4457_8614_A9761FF0129B_.wvu.Cols" sId="7"/>
    <undo index="76" exp="area" ref3D="1" dr="$NSY$1:$NSY$1048576" dn="Z_AFE0F707_F779_4457_8614_A9761FF0129B_.wvu.Cols" sId="7"/>
    <undo index="74" exp="area" ref3D="1" dr="$NJC$1:$NJC$1048576" dn="Z_AFE0F707_F779_4457_8614_A9761FF0129B_.wvu.Cols" sId="7"/>
    <undo index="72" exp="area" ref3D="1" dr="$MZG$1:$MZG$1048576" dn="Z_AFE0F707_F779_4457_8614_A9761FF0129B_.wvu.Cols" sId="7"/>
    <undo index="70" exp="area" ref3D="1" dr="$MPK$1:$MPK$1048576" dn="Z_AFE0F707_F779_4457_8614_A9761FF0129B_.wvu.Cols" sId="7"/>
    <undo index="68" exp="area" ref3D="1" dr="$MFO$1:$MFO$1048576" dn="Z_AFE0F707_F779_4457_8614_A9761FF0129B_.wvu.Cols" sId="7"/>
    <undo index="66" exp="area" ref3D="1" dr="$LVS$1:$LVS$1048576" dn="Z_AFE0F707_F779_4457_8614_A9761FF0129B_.wvu.Cols" sId="7"/>
    <undo index="64" exp="area" ref3D="1" dr="$LLW$1:$LLW$1048576" dn="Z_AFE0F707_F779_4457_8614_A9761FF0129B_.wvu.Cols" sId="7"/>
    <undo index="62" exp="area" ref3D="1" dr="$LCA$1:$LCA$1048576" dn="Z_AFE0F707_F779_4457_8614_A9761FF0129B_.wvu.Cols" sId="7"/>
    <undo index="60" exp="area" ref3D="1" dr="$KSE$1:$KSE$1048576" dn="Z_AFE0F707_F779_4457_8614_A9761FF0129B_.wvu.Cols" sId="7"/>
    <undo index="58" exp="area" ref3D="1" dr="$KII$1:$KII$1048576" dn="Z_AFE0F707_F779_4457_8614_A9761FF0129B_.wvu.Cols" sId="7"/>
    <undo index="56" exp="area" ref3D="1" dr="$JYM$1:$JYM$1048576" dn="Z_AFE0F707_F779_4457_8614_A9761FF0129B_.wvu.Cols" sId="7"/>
    <undo index="54" exp="area" ref3D="1" dr="$JOQ$1:$JOQ$1048576" dn="Z_AFE0F707_F779_4457_8614_A9761FF0129B_.wvu.Cols" sId="7"/>
    <undo index="52" exp="area" ref3D="1" dr="$JEU$1:$JEU$1048576" dn="Z_AFE0F707_F779_4457_8614_A9761FF0129B_.wvu.Cols" sId="7"/>
    <undo index="50" exp="area" ref3D="1" dr="$IUY$1:$IUY$1048576" dn="Z_AFE0F707_F779_4457_8614_A9761FF0129B_.wvu.Cols" sId="7"/>
    <undo index="48" exp="area" ref3D="1" dr="$ILC$1:$ILC$1048576" dn="Z_AFE0F707_F779_4457_8614_A9761FF0129B_.wvu.Cols" sId="7"/>
    <undo index="46" exp="area" ref3D="1" dr="$IBG$1:$IBG$1048576" dn="Z_AFE0F707_F779_4457_8614_A9761FF0129B_.wvu.Cols" sId="7"/>
    <undo index="44" exp="area" ref3D="1" dr="$HRK$1:$HRK$1048576" dn="Z_AFE0F707_F779_4457_8614_A9761FF0129B_.wvu.Cols" sId="7"/>
    <undo index="42" exp="area" ref3D="1" dr="$HHO$1:$HHO$1048576" dn="Z_AFE0F707_F779_4457_8614_A9761FF0129B_.wvu.Cols" sId="7"/>
    <undo index="40" exp="area" ref3D="1" dr="$GXS$1:$GXS$1048576" dn="Z_AFE0F707_F779_4457_8614_A9761FF0129B_.wvu.Cols" sId="7"/>
    <undo index="38" exp="area" ref3D="1" dr="$GNW$1:$GNW$1048576" dn="Z_AFE0F707_F779_4457_8614_A9761FF0129B_.wvu.Cols" sId="7"/>
    <undo index="36" exp="area" ref3D="1" dr="$GEA$1:$GEA$1048576" dn="Z_AFE0F707_F779_4457_8614_A9761FF0129B_.wvu.Cols" sId="7"/>
    <undo index="34" exp="area" ref3D="1" dr="$FUE$1:$FUE$1048576" dn="Z_AFE0F707_F779_4457_8614_A9761FF0129B_.wvu.Cols" sId="7"/>
    <undo index="32" exp="area" ref3D="1" dr="$FKI$1:$FKI$1048576" dn="Z_AFE0F707_F779_4457_8614_A9761FF0129B_.wvu.Cols" sId="7"/>
    <undo index="30" exp="area" ref3D="1" dr="$FAM$1:$FAM$1048576" dn="Z_AFE0F707_F779_4457_8614_A9761FF0129B_.wvu.Cols" sId="7"/>
    <undo index="28" exp="area" ref3D="1" dr="$EQQ$1:$EQQ$1048576" dn="Z_AFE0F707_F779_4457_8614_A9761FF0129B_.wvu.Cols" sId="7"/>
    <undo index="26" exp="area" ref3D="1" dr="$EGU$1:$EGU$1048576" dn="Z_AFE0F707_F779_4457_8614_A9761FF0129B_.wvu.Cols" sId="7"/>
    <undo index="24" exp="area" ref3D="1" dr="$DWY$1:$DWY$1048576" dn="Z_AFE0F707_F779_4457_8614_A9761FF0129B_.wvu.Cols" sId="7"/>
    <undo index="22" exp="area" ref3D="1" dr="$DNC$1:$DNC$1048576" dn="Z_AFE0F707_F779_4457_8614_A9761FF0129B_.wvu.Cols" sId="7"/>
    <undo index="20" exp="area" ref3D="1" dr="$DDG$1:$DDG$1048576" dn="Z_AFE0F707_F779_4457_8614_A9761FF0129B_.wvu.Cols" sId="7"/>
    <undo index="18" exp="area" ref3D="1" dr="$CTK$1:$CTK$1048576" dn="Z_AFE0F707_F779_4457_8614_A9761FF0129B_.wvu.Cols" sId="7"/>
    <undo index="16" exp="area" ref3D="1" dr="$CJO$1:$CJO$1048576" dn="Z_AFE0F707_F779_4457_8614_A9761FF0129B_.wvu.Cols" sId="7"/>
    <undo index="14" exp="area" ref3D="1" dr="$BZS$1:$BZS$1048576" dn="Z_AFE0F707_F779_4457_8614_A9761FF0129B_.wvu.Cols" sId="7"/>
    <undo index="12" exp="area" ref3D="1" dr="$BPW$1:$BPW$1048576" dn="Z_AFE0F707_F779_4457_8614_A9761FF0129B_.wvu.Cols" sId="7"/>
    <undo index="10" exp="area" ref3D="1" dr="$BGA$1:$BGA$1048576" dn="Z_AFE0F707_F779_4457_8614_A9761FF0129B_.wvu.Cols" sId="7"/>
    <undo index="8" exp="area" ref3D="1" dr="$AWE$1:$AWE$1048576" dn="Z_AFE0F707_F779_4457_8614_A9761FF0129B_.wvu.Cols" sId="7"/>
    <undo index="6" exp="area" ref3D="1" dr="$AMI$1:$AMI$1048576" dn="Z_AFE0F707_F779_4457_8614_A9761FF0129B_.wvu.Cols" sId="7"/>
    <undo index="4" exp="area" ref3D="1" dr="$ACM$1:$ACM$1048576" dn="Z_AFE0F707_F779_4457_8614_A9761FF0129B_.wvu.Cols" sId="7"/>
    <undo index="2" exp="area" ref3D="1" dr="$SQ$1:$SQ$1048576" dn="Z_AFE0F707_F779_4457_8614_A9761FF0129B_.wvu.Cols" sId="7"/>
    <undo index="1" exp="area" ref3D="1" dr="$IU$1:$IU$1048576" dn="Z_AFE0F707_F779_4457_8614_A9761FF0129B_.wvu.Cols" sId="7"/>
    <undo index="124" exp="area" ref3D="1" dr="$WVG$1:$WVG$1048576" dn="Z_A2E15FCF_BF07_4F75_BC8B_D1F713E64E37_.wvu.Cols" sId="7"/>
    <undo index="122" exp="area" ref3D="1" dr="$WLK$1:$WLK$1048576" dn="Z_A2E15FCF_BF07_4F75_BC8B_D1F713E64E37_.wvu.Cols" sId="7"/>
    <undo index="120" exp="area" ref3D="1" dr="$WBO$1:$WBO$1048576" dn="Z_A2E15FCF_BF07_4F75_BC8B_D1F713E64E37_.wvu.Cols" sId="7"/>
    <undo index="118" exp="area" ref3D="1" dr="$VRS$1:$VRS$1048576" dn="Z_A2E15FCF_BF07_4F75_BC8B_D1F713E64E37_.wvu.Cols" sId="7"/>
    <undo index="116" exp="area" ref3D="1" dr="$VHW$1:$VHW$1048576" dn="Z_A2E15FCF_BF07_4F75_BC8B_D1F713E64E37_.wvu.Cols" sId="7"/>
    <undo index="114" exp="area" ref3D="1" dr="$UYA$1:$UYA$1048576" dn="Z_A2E15FCF_BF07_4F75_BC8B_D1F713E64E37_.wvu.Cols" sId="7"/>
    <undo index="112" exp="area" ref3D="1" dr="$UOE$1:$UOE$1048576" dn="Z_A2E15FCF_BF07_4F75_BC8B_D1F713E64E37_.wvu.Cols" sId="7"/>
    <undo index="110" exp="area" ref3D="1" dr="$UEI$1:$UEI$1048576" dn="Z_A2E15FCF_BF07_4F75_BC8B_D1F713E64E37_.wvu.Cols" sId="7"/>
    <undo index="108" exp="area" ref3D="1" dr="$TUM$1:$TUM$1048576" dn="Z_A2E15FCF_BF07_4F75_BC8B_D1F713E64E37_.wvu.Cols" sId="7"/>
    <undo index="106" exp="area" ref3D="1" dr="$TKQ$1:$TKQ$1048576" dn="Z_A2E15FCF_BF07_4F75_BC8B_D1F713E64E37_.wvu.Cols" sId="7"/>
    <undo index="104" exp="area" ref3D="1" dr="$TAU$1:$TAU$1048576" dn="Z_A2E15FCF_BF07_4F75_BC8B_D1F713E64E37_.wvu.Cols" sId="7"/>
    <undo index="102" exp="area" ref3D="1" dr="$SQY$1:$SQY$1048576" dn="Z_A2E15FCF_BF07_4F75_BC8B_D1F713E64E37_.wvu.Cols" sId="7"/>
    <undo index="100" exp="area" ref3D="1" dr="$SHC$1:$SHC$1048576" dn="Z_A2E15FCF_BF07_4F75_BC8B_D1F713E64E37_.wvu.Cols" sId="7"/>
    <undo index="98" exp="area" ref3D="1" dr="$RXG$1:$RXG$1048576" dn="Z_A2E15FCF_BF07_4F75_BC8B_D1F713E64E37_.wvu.Cols" sId="7"/>
    <undo index="96" exp="area" ref3D="1" dr="$RNK$1:$RNK$1048576" dn="Z_A2E15FCF_BF07_4F75_BC8B_D1F713E64E37_.wvu.Cols" sId="7"/>
    <undo index="94" exp="area" ref3D="1" dr="$RDO$1:$RDO$1048576" dn="Z_A2E15FCF_BF07_4F75_BC8B_D1F713E64E37_.wvu.Cols" sId="7"/>
    <undo index="92" exp="area" ref3D="1" dr="$QTS$1:$QTS$1048576" dn="Z_A2E15FCF_BF07_4F75_BC8B_D1F713E64E37_.wvu.Cols" sId="7"/>
    <undo index="90" exp="area" ref3D="1" dr="$QJW$1:$QJW$1048576" dn="Z_A2E15FCF_BF07_4F75_BC8B_D1F713E64E37_.wvu.Cols" sId="7"/>
    <undo index="88" exp="area" ref3D="1" dr="$QAA$1:$QAA$1048576" dn="Z_A2E15FCF_BF07_4F75_BC8B_D1F713E64E37_.wvu.Cols" sId="7"/>
    <undo index="86" exp="area" ref3D="1" dr="$PQE$1:$PQE$1048576" dn="Z_A2E15FCF_BF07_4F75_BC8B_D1F713E64E37_.wvu.Cols" sId="7"/>
    <undo index="84" exp="area" ref3D="1" dr="$PGI$1:$PGI$1048576" dn="Z_A2E15FCF_BF07_4F75_BC8B_D1F713E64E37_.wvu.Cols" sId="7"/>
    <undo index="82" exp="area" ref3D="1" dr="$OWM$1:$OWM$1048576" dn="Z_A2E15FCF_BF07_4F75_BC8B_D1F713E64E37_.wvu.Cols" sId="7"/>
    <undo index="80" exp="area" ref3D="1" dr="$OMQ$1:$OMQ$1048576" dn="Z_A2E15FCF_BF07_4F75_BC8B_D1F713E64E37_.wvu.Cols" sId="7"/>
    <undo index="78" exp="area" ref3D="1" dr="$OCU$1:$OCU$1048576" dn="Z_A2E15FCF_BF07_4F75_BC8B_D1F713E64E37_.wvu.Cols" sId="7"/>
    <undo index="76" exp="area" ref3D="1" dr="$NSY$1:$NSY$1048576" dn="Z_A2E15FCF_BF07_4F75_BC8B_D1F713E64E37_.wvu.Cols" sId="7"/>
    <undo index="74" exp="area" ref3D="1" dr="$NJC$1:$NJC$1048576" dn="Z_A2E15FCF_BF07_4F75_BC8B_D1F713E64E37_.wvu.Cols" sId="7"/>
    <undo index="72" exp="area" ref3D="1" dr="$MZG$1:$MZG$1048576" dn="Z_A2E15FCF_BF07_4F75_BC8B_D1F713E64E37_.wvu.Cols" sId="7"/>
    <undo index="70" exp="area" ref3D="1" dr="$MPK$1:$MPK$1048576" dn="Z_A2E15FCF_BF07_4F75_BC8B_D1F713E64E37_.wvu.Cols" sId="7"/>
    <undo index="68" exp="area" ref3D="1" dr="$MFO$1:$MFO$1048576" dn="Z_A2E15FCF_BF07_4F75_BC8B_D1F713E64E37_.wvu.Cols" sId="7"/>
    <undo index="66" exp="area" ref3D="1" dr="$LVS$1:$LVS$1048576" dn="Z_A2E15FCF_BF07_4F75_BC8B_D1F713E64E37_.wvu.Cols" sId="7"/>
    <undo index="64" exp="area" ref3D="1" dr="$LLW$1:$LLW$1048576" dn="Z_A2E15FCF_BF07_4F75_BC8B_D1F713E64E37_.wvu.Cols" sId="7"/>
    <undo index="62" exp="area" ref3D="1" dr="$LCA$1:$LCA$1048576" dn="Z_A2E15FCF_BF07_4F75_BC8B_D1F713E64E37_.wvu.Cols" sId="7"/>
    <undo index="60" exp="area" ref3D="1" dr="$KSE$1:$KSE$1048576" dn="Z_A2E15FCF_BF07_4F75_BC8B_D1F713E64E37_.wvu.Cols" sId="7"/>
    <undo index="58" exp="area" ref3D="1" dr="$KII$1:$KII$1048576" dn="Z_A2E15FCF_BF07_4F75_BC8B_D1F713E64E37_.wvu.Cols" sId="7"/>
    <undo index="56" exp="area" ref3D="1" dr="$JYM$1:$JYM$1048576" dn="Z_A2E15FCF_BF07_4F75_BC8B_D1F713E64E37_.wvu.Cols" sId="7"/>
    <undo index="54" exp="area" ref3D="1" dr="$JOQ$1:$JOQ$1048576" dn="Z_A2E15FCF_BF07_4F75_BC8B_D1F713E64E37_.wvu.Cols" sId="7"/>
    <undo index="52" exp="area" ref3D="1" dr="$JEU$1:$JEU$1048576" dn="Z_A2E15FCF_BF07_4F75_BC8B_D1F713E64E37_.wvu.Cols" sId="7"/>
    <undo index="50" exp="area" ref3D="1" dr="$IUY$1:$IUY$1048576" dn="Z_A2E15FCF_BF07_4F75_BC8B_D1F713E64E37_.wvu.Cols" sId="7"/>
    <undo index="48" exp="area" ref3D="1" dr="$ILC$1:$ILC$1048576" dn="Z_A2E15FCF_BF07_4F75_BC8B_D1F713E64E37_.wvu.Cols" sId="7"/>
    <undo index="46" exp="area" ref3D="1" dr="$IBG$1:$IBG$1048576" dn="Z_A2E15FCF_BF07_4F75_BC8B_D1F713E64E37_.wvu.Cols" sId="7"/>
    <undo index="44" exp="area" ref3D="1" dr="$HRK$1:$HRK$1048576" dn="Z_A2E15FCF_BF07_4F75_BC8B_D1F713E64E37_.wvu.Cols" sId="7"/>
    <undo index="42" exp="area" ref3D="1" dr="$HHO$1:$HHO$1048576" dn="Z_A2E15FCF_BF07_4F75_BC8B_D1F713E64E37_.wvu.Cols" sId="7"/>
    <undo index="40" exp="area" ref3D="1" dr="$GXS$1:$GXS$1048576" dn="Z_A2E15FCF_BF07_4F75_BC8B_D1F713E64E37_.wvu.Cols" sId="7"/>
    <undo index="38" exp="area" ref3D="1" dr="$GNW$1:$GNW$1048576" dn="Z_A2E15FCF_BF07_4F75_BC8B_D1F713E64E37_.wvu.Cols" sId="7"/>
    <undo index="36" exp="area" ref3D="1" dr="$GEA$1:$GEA$1048576" dn="Z_A2E15FCF_BF07_4F75_BC8B_D1F713E64E37_.wvu.Cols" sId="7"/>
    <undo index="34" exp="area" ref3D="1" dr="$FUE$1:$FUE$1048576" dn="Z_A2E15FCF_BF07_4F75_BC8B_D1F713E64E37_.wvu.Cols" sId="7"/>
    <undo index="32" exp="area" ref3D="1" dr="$FKI$1:$FKI$1048576" dn="Z_A2E15FCF_BF07_4F75_BC8B_D1F713E64E37_.wvu.Cols" sId="7"/>
    <undo index="30" exp="area" ref3D="1" dr="$FAM$1:$FAM$1048576" dn="Z_A2E15FCF_BF07_4F75_BC8B_D1F713E64E37_.wvu.Cols" sId="7"/>
    <undo index="28" exp="area" ref3D="1" dr="$EQQ$1:$EQQ$1048576" dn="Z_A2E15FCF_BF07_4F75_BC8B_D1F713E64E37_.wvu.Cols" sId="7"/>
    <undo index="26" exp="area" ref3D="1" dr="$EGU$1:$EGU$1048576" dn="Z_A2E15FCF_BF07_4F75_BC8B_D1F713E64E37_.wvu.Cols" sId="7"/>
    <undo index="24" exp="area" ref3D="1" dr="$DWY$1:$DWY$1048576" dn="Z_A2E15FCF_BF07_4F75_BC8B_D1F713E64E37_.wvu.Cols" sId="7"/>
    <undo index="22" exp="area" ref3D="1" dr="$DNC$1:$DNC$1048576" dn="Z_A2E15FCF_BF07_4F75_BC8B_D1F713E64E37_.wvu.Cols" sId="7"/>
    <undo index="20" exp="area" ref3D="1" dr="$DDG$1:$DDG$1048576" dn="Z_A2E15FCF_BF07_4F75_BC8B_D1F713E64E37_.wvu.Cols" sId="7"/>
    <undo index="18" exp="area" ref3D="1" dr="$CTK$1:$CTK$1048576" dn="Z_A2E15FCF_BF07_4F75_BC8B_D1F713E64E37_.wvu.Cols" sId="7"/>
    <undo index="16" exp="area" ref3D="1" dr="$CJO$1:$CJO$1048576" dn="Z_A2E15FCF_BF07_4F75_BC8B_D1F713E64E37_.wvu.Cols" sId="7"/>
    <undo index="14" exp="area" ref3D="1" dr="$BZS$1:$BZS$1048576" dn="Z_A2E15FCF_BF07_4F75_BC8B_D1F713E64E37_.wvu.Cols" sId="7"/>
    <undo index="12" exp="area" ref3D="1" dr="$BPW$1:$BPW$1048576" dn="Z_A2E15FCF_BF07_4F75_BC8B_D1F713E64E37_.wvu.Cols" sId="7"/>
    <undo index="10" exp="area" ref3D="1" dr="$BGA$1:$BGA$1048576" dn="Z_A2E15FCF_BF07_4F75_BC8B_D1F713E64E37_.wvu.Cols" sId="7"/>
    <undo index="8" exp="area" ref3D="1" dr="$AWE$1:$AWE$1048576" dn="Z_A2E15FCF_BF07_4F75_BC8B_D1F713E64E37_.wvu.Cols" sId="7"/>
    <undo index="6" exp="area" ref3D="1" dr="$AMI$1:$AMI$1048576" dn="Z_A2E15FCF_BF07_4F75_BC8B_D1F713E64E37_.wvu.Cols" sId="7"/>
    <undo index="4" exp="area" ref3D="1" dr="$ACM$1:$ACM$1048576" dn="Z_A2E15FCF_BF07_4F75_BC8B_D1F713E64E37_.wvu.Cols" sId="7"/>
    <undo index="2" exp="area" ref3D="1" dr="$SQ$1:$SQ$1048576" dn="Z_A2E15FCF_BF07_4F75_BC8B_D1F713E64E37_.wvu.Cols" sId="7"/>
    <undo index="1" exp="area" ref3D="1" dr="$IU$1:$IU$1048576" dn="Z_A2E15FCF_BF07_4F75_BC8B_D1F713E64E37_.wvu.Cols" sId="7"/>
    <undo index="124" exp="area" ref3D="1" dr="$WVG$1:$WVG$1048576" dn="Z_0231D664_53D3_4378_92FC_86BB75012D50_.wvu.Cols" sId="7"/>
    <undo index="122" exp="area" ref3D="1" dr="$WLK$1:$WLK$1048576" dn="Z_0231D664_53D3_4378_92FC_86BB75012D50_.wvu.Cols" sId="7"/>
    <undo index="120" exp="area" ref3D="1" dr="$WBO$1:$WBO$1048576" dn="Z_0231D664_53D3_4378_92FC_86BB75012D50_.wvu.Cols" sId="7"/>
    <undo index="118" exp="area" ref3D="1" dr="$VRS$1:$VRS$1048576" dn="Z_0231D664_53D3_4378_92FC_86BB75012D50_.wvu.Cols" sId="7"/>
    <undo index="116" exp="area" ref3D="1" dr="$VHW$1:$VHW$1048576" dn="Z_0231D664_53D3_4378_92FC_86BB75012D50_.wvu.Cols" sId="7"/>
    <undo index="114" exp="area" ref3D="1" dr="$UYA$1:$UYA$1048576" dn="Z_0231D664_53D3_4378_92FC_86BB75012D50_.wvu.Cols" sId="7"/>
    <undo index="112" exp="area" ref3D="1" dr="$UOE$1:$UOE$1048576" dn="Z_0231D664_53D3_4378_92FC_86BB75012D50_.wvu.Cols" sId="7"/>
    <undo index="110" exp="area" ref3D="1" dr="$UEI$1:$UEI$1048576" dn="Z_0231D664_53D3_4378_92FC_86BB75012D50_.wvu.Cols" sId="7"/>
    <undo index="108" exp="area" ref3D="1" dr="$TUM$1:$TUM$1048576" dn="Z_0231D664_53D3_4378_92FC_86BB75012D50_.wvu.Cols" sId="7"/>
    <undo index="106" exp="area" ref3D="1" dr="$TKQ$1:$TKQ$1048576" dn="Z_0231D664_53D3_4378_92FC_86BB75012D50_.wvu.Cols" sId="7"/>
    <undo index="104" exp="area" ref3D="1" dr="$TAU$1:$TAU$1048576" dn="Z_0231D664_53D3_4378_92FC_86BB75012D50_.wvu.Cols" sId="7"/>
    <undo index="102" exp="area" ref3D="1" dr="$SQY$1:$SQY$1048576" dn="Z_0231D664_53D3_4378_92FC_86BB75012D50_.wvu.Cols" sId="7"/>
    <undo index="100" exp="area" ref3D="1" dr="$SHC$1:$SHC$1048576" dn="Z_0231D664_53D3_4378_92FC_86BB75012D50_.wvu.Cols" sId="7"/>
    <undo index="98" exp="area" ref3D="1" dr="$RXG$1:$RXG$1048576" dn="Z_0231D664_53D3_4378_92FC_86BB75012D50_.wvu.Cols" sId="7"/>
    <undo index="96" exp="area" ref3D="1" dr="$RNK$1:$RNK$1048576" dn="Z_0231D664_53D3_4378_92FC_86BB75012D50_.wvu.Cols" sId="7"/>
    <undo index="94" exp="area" ref3D="1" dr="$RDO$1:$RDO$1048576" dn="Z_0231D664_53D3_4378_92FC_86BB75012D50_.wvu.Cols" sId="7"/>
    <undo index="92" exp="area" ref3D="1" dr="$QTS$1:$QTS$1048576" dn="Z_0231D664_53D3_4378_92FC_86BB75012D50_.wvu.Cols" sId="7"/>
    <undo index="90" exp="area" ref3D="1" dr="$QJW$1:$QJW$1048576" dn="Z_0231D664_53D3_4378_92FC_86BB75012D50_.wvu.Cols" sId="7"/>
    <undo index="88" exp="area" ref3D="1" dr="$QAA$1:$QAA$1048576" dn="Z_0231D664_53D3_4378_92FC_86BB75012D50_.wvu.Cols" sId="7"/>
    <undo index="86" exp="area" ref3D="1" dr="$PQE$1:$PQE$1048576" dn="Z_0231D664_53D3_4378_92FC_86BB75012D50_.wvu.Cols" sId="7"/>
    <undo index="84" exp="area" ref3D="1" dr="$PGI$1:$PGI$1048576" dn="Z_0231D664_53D3_4378_92FC_86BB75012D50_.wvu.Cols" sId="7"/>
    <undo index="82" exp="area" ref3D="1" dr="$OWM$1:$OWM$1048576" dn="Z_0231D664_53D3_4378_92FC_86BB75012D50_.wvu.Cols" sId="7"/>
    <undo index="80" exp="area" ref3D="1" dr="$OMQ$1:$OMQ$1048576" dn="Z_0231D664_53D3_4378_92FC_86BB75012D50_.wvu.Cols" sId="7"/>
    <undo index="78" exp="area" ref3D="1" dr="$OCU$1:$OCU$1048576" dn="Z_0231D664_53D3_4378_92FC_86BB75012D50_.wvu.Cols" sId="7"/>
    <undo index="76" exp="area" ref3D="1" dr="$NSY$1:$NSY$1048576" dn="Z_0231D664_53D3_4378_92FC_86BB75012D50_.wvu.Cols" sId="7"/>
    <undo index="74" exp="area" ref3D="1" dr="$NJC$1:$NJC$1048576" dn="Z_0231D664_53D3_4378_92FC_86BB75012D50_.wvu.Cols" sId="7"/>
    <undo index="72" exp="area" ref3D="1" dr="$MZG$1:$MZG$1048576" dn="Z_0231D664_53D3_4378_92FC_86BB75012D50_.wvu.Cols" sId="7"/>
    <undo index="70" exp="area" ref3D="1" dr="$MPK$1:$MPK$1048576" dn="Z_0231D664_53D3_4378_92FC_86BB75012D50_.wvu.Cols" sId="7"/>
    <undo index="68" exp="area" ref3D="1" dr="$MFO$1:$MFO$1048576" dn="Z_0231D664_53D3_4378_92FC_86BB75012D50_.wvu.Cols" sId="7"/>
    <undo index="66" exp="area" ref3D="1" dr="$LVS$1:$LVS$1048576" dn="Z_0231D664_53D3_4378_92FC_86BB75012D50_.wvu.Cols" sId="7"/>
    <undo index="64" exp="area" ref3D="1" dr="$LLW$1:$LLW$1048576" dn="Z_0231D664_53D3_4378_92FC_86BB75012D50_.wvu.Cols" sId="7"/>
    <undo index="62" exp="area" ref3D="1" dr="$LCA$1:$LCA$1048576" dn="Z_0231D664_53D3_4378_92FC_86BB75012D50_.wvu.Cols" sId="7"/>
    <undo index="60" exp="area" ref3D="1" dr="$KSE$1:$KSE$1048576" dn="Z_0231D664_53D3_4378_92FC_86BB75012D50_.wvu.Cols" sId="7"/>
    <undo index="58" exp="area" ref3D="1" dr="$KII$1:$KII$1048576" dn="Z_0231D664_53D3_4378_92FC_86BB75012D50_.wvu.Cols" sId="7"/>
    <undo index="56" exp="area" ref3D="1" dr="$JYM$1:$JYM$1048576" dn="Z_0231D664_53D3_4378_92FC_86BB75012D50_.wvu.Cols" sId="7"/>
    <undo index="54" exp="area" ref3D="1" dr="$JOQ$1:$JOQ$1048576" dn="Z_0231D664_53D3_4378_92FC_86BB75012D50_.wvu.Cols" sId="7"/>
    <undo index="52" exp="area" ref3D="1" dr="$JEU$1:$JEU$1048576" dn="Z_0231D664_53D3_4378_92FC_86BB75012D50_.wvu.Cols" sId="7"/>
    <undo index="50" exp="area" ref3D="1" dr="$IUY$1:$IUY$1048576" dn="Z_0231D664_53D3_4378_92FC_86BB75012D50_.wvu.Cols" sId="7"/>
    <undo index="48" exp="area" ref3D="1" dr="$ILC$1:$ILC$1048576" dn="Z_0231D664_53D3_4378_92FC_86BB75012D50_.wvu.Cols" sId="7"/>
    <undo index="46" exp="area" ref3D="1" dr="$IBG$1:$IBG$1048576" dn="Z_0231D664_53D3_4378_92FC_86BB75012D50_.wvu.Cols" sId="7"/>
    <undo index="44" exp="area" ref3D="1" dr="$HRK$1:$HRK$1048576" dn="Z_0231D664_53D3_4378_92FC_86BB75012D50_.wvu.Cols" sId="7"/>
    <undo index="42" exp="area" ref3D="1" dr="$HHO$1:$HHO$1048576" dn="Z_0231D664_53D3_4378_92FC_86BB75012D50_.wvu.Cols" sId="7"/>
    <undo index="40" exp="area" ref3D="1" dr="$GXS$1:$GXS$1048576" dn="Z_0231D664_53D3_4378_92FC_86BB75012D50_.wvu.Cols" sId="7"/>
    <undo index="38" exp="area" ref3D="1" dr="$GNW$1:$GNW$1048576" dn="Z_0231D664_53D3_4378_92FC_86BB75012D50_.wvu.Cols" sId="7"/>
    <undo index="36" exp="area" ref3D="1" dr="$GEA$1:$GEA$1048576" dn="Z_0231D664_53D3_4378_92FC_86BB75012D50_.wvu.Cols" sId="7"/>
    <undo index="34" exp="area" ref3D="1" dr="$FUE$1:$FUE$1048576" dn="Z_0231D664_53D3_4378_92FC_86BB75012D50_.wvu.Cols" sId="7"/>
    <undo index="32" exp="area" ref3D="1" dr="$FKI$1:$FKI$1048576" dn="Z_0231D664_53D3_4378_92FC_86BB75012D50_.wvu.Cols" sId="7"/>
    <undo index="30" exp="area" ref3D="1" dr="$FAM$1:$FAM$1048576" dn="Z_0231D664_53D3_4378_92FC_86BB75012D50_.wvu.Cols" sId="7"/>
    <undo index="28" exp="area" ref3D="1" dr="$EQQ$1:$EQQ$1048576" dn="Z_0231D664_53D3_4378_92FC_86BB75012D50_.wvu.Cols" sId="7"/>
    <undo index="26" exp="area" ref3D="1" dr="$EGU$1:$EGU$1048576" dn="Z_0231D664_53D3_4378_92FC_86BB75012D50_.wvu.Cols" sId="7"/>
    <undo index="24" exp="area" ref3D="1" dr="$DWY$1:$DWY$1048576" dn="Z_0231D664_53D3_4378_92FC_86BB75012D50_.wvu.Cols" sId="7"/>
    <undo index="22" exp="area" ref3D="1" dr="$DNC$1:$DNC$1048576" dn="Z_0231D664_53D3_4378_92FC_86BB75012D50_.wvu.Cols" sId="7"/>
    <undo index="20" exp="area" ref3D="1" dr="$DDG$1:$DDG$1048576" dn="Z_0231D664_53D3_4378_92FC_86BB75012D50_.wvu.Cols" sId="7"/>
    <undo index="18" exp="area" ref3D="1" dr="$CTK$1:$CTK$1048576" dn="Z_0231D664_53D3_4378_92FC_86BB75012D50_.wvu.Cols" sId="7"/>
    <undo index="16" exp="area" ref3D="1" dr="$CJO$1:$CJO$1048576" dn="Z_0231D664_53D3_4378_92FC_86BB75012D50_.wvu.Cols" sId="7"/>
    <undo index="14" exp="area" ref3D="1" dr="$BZS$1:$BZS$1048576" dn="Z_0231D664_53D3_4378_92FC_86BB75012D50_.wvu.Cols" sId="7"/>
    <undo index="12" exp="area" ref3D="1" dr="$BPW$1:$BPW$1048576" dn="Z_0231D664_53D3_4378_92FC_86BB75012D50_.wvu.Cols" sId="7"/>
    <undo index="10" exp="area" ref3D="1" dr="$BGA$1:$BGA$1048576" dn="Z_0231D664_53D3_4378_92FC_86BB75012D50_.wvu.Cols" sId="7"/>
    <undo index="8" exp="area" ref3D="1" dr="$AWE$1:$AWE$1048576" dn="Z_0231D664_53D3_4378_92FC_86BB75012D50_.wvu.Cols" sId="7"/>
    <undo index="6" exp="area" ref3D="1" dr="$AMI$1:$AMI$1048576" dn="Z_0231D664_53D3_4378_92FC_86BB75012D50_.wvu.Cols" sId="7"/>
    <undo index="4" exp="area" ref3D="1" dr="$ACM$1:$ACM$1048576" dn="Z_0231D664_53D3_4378_92FC_86BB75012D50_.wvu.Cols" sId="7"/>
    <undo index="2" exp="area" ref3D="1" dr="$SQ$1:$SQ$1048576" dn="Z_0231D664_53D3_4378_92FC_86BB75012D50_.wvu.Cols" sId="7"/>
    <undo index="1" exp="area" ref3D="1" dr="$IU$1:$IU$1048576" dn="Z_0231D664_53D3_4378_92FC_86BB75012D50_.wvu.Cols" sId="7"/>
    <undo index="124" exp="area" ref3D="1" dr="$WVG$1:$WVG$1048576" dn="Z_2CECA098_183A_404B_AD72_5EEAC4BDA970_.wvu.Cols" sId="7"/>
    <undo index="122" exp="area" ref3D="1" dr="$WLK$1:$WLK$1048576" dn="Z_2CECA098_183A_404B_AD72_5EEAC4BDA970_.wvu.Cols" sId="7"/>
    <undo index="120" exp="area" ref3D="1" dr="$WBO$1:$WBO$1048576" dn="Z_2CECA098_183A_404B_AD72_5EEAC4BDA970_.wvu.Cols" sId="7"/>
    <undo index="118" exp="area" ref3D="1" dr="$VRS$1:$VRS$1048576" dn="Z_2CECA098_183A_404B_AD72_5EEAC4BDA970_.wvu.Cols" sId="7"/>
    <undo index="116" exp="area" ref3D="1" dr="$VHW$1:$VHW$1048576" dn="Z_2CECA098_183A_404B_AD72_5EEAC4BDA970_.wvu.Cols" sId="7"/>
    <undo index="114" exp="area" ref3D="1" dr="$UYA$1:$UYA$1048576" dn="Z_2CECA098_183A_404B_AD72_5EEAC4BDA970_.wvu.Cols" sId="7"/>
    <undo index="112" exp="area" ref3D="1" dr="$UOE$1:$UOE$1048576" dn="Z_2CECA098_183A_404B_AD72_5EEAC4BDA970_.wvu.Cols" sId="7"/>
    <undo index="110" exp="area" ref3D="1" dr="$UEI$1:$UEI$1048576" dn="Z_2CECA098_183A_404B_AD72_5EEAC4BDA970_.wvu.Cols" sId="7"/>
    <undo index="108" exp="area" ref3D="1" dr="$TUM$1:$TUM$1048576" dn="Z_2CECA098_183A_404B_AD72_5EEAC4BDA970_.wvu.Cols" sId="7"/>
    <undo index="106" exp="area" ref3D="1" dr="$TKQ$1:$TKQ$1048576" dn="Z_2CECA098_183A_404B_AD72_5EEAC4BDA970_.wvu.Cols" sId="7"/>
    <undo index="104" exp="area" ref3D="1" dr="$TAU$1:$TAU$1048576" dn="Z_2CECA098_183A_404B_AD72_5EEAC4BDA970_.wvu.Cols" sId="7"/>
    <undo index="102" exp="area" ref3D="1" dr="$SQY$1:$SQY$1048576" dn="Z_2CECA098_183A_404B_AD72_5EEAC4BDA970_.wvu.Cols" sId="7"/>
    <undo index="100" exp="area" ref3D="1" dr="$SHC$1:$SHC$1048576" dn="Z_2CECA098_183A_404B_AD72_5EEAC4BDA970_.wvu.Cols" sId="7"/>
    <undo index="98" exp="area" ref3D="1" dr="$RXG$1:$RXG$1048576" dn="Z_2CECA098_183A_404B_AD72_5EEAC4BDA970_.wvu.Cols" sId="7"/>
    <undo index="96" exp="area" ref3D="1" dr="$RNK$1:$RNK$1048576" dn="Z_2CECA098_183A_404B_AD72_5EEAC4BDA970_.wvu.Cols" sId="7"/>
    <undo index="94" exp="area" ref3D="1" dr="$RDO$1:$RDO$1048576" dn="Z_2CECA098_183A_404B_AD72_5EEAC4BDA970_.wvu.Cols" sId="7"/>
    <undo index="92" exp="area" ref3D="1" dr="$QTS$1:$QTS$1048576" dn="Z_2CECA098_183A_404B_AD72_5EEAC4BDA970_.wvu.Cols" sId="7"/>
    <undo index="90" exp="area" ref3D="1" dr="$QJW$1:$QJW$1048576" dn="Z_2CECA098_183A_404B_AD72_5EEAC4BDA970_.wvu.Cols" sId="7"/>
    <undo index="88" exp="area" ref3D="1" dr="$QAA$1:$QAA$1048576" dn="Z_2CECA098_183A_404B_AD72_5EEAC4BDA970_.wvu.Cols" sId="7"/>
    <undo index="86" exp="area" ref3D="1" dr="$PQE$1:$PQE$1048576" dn="Z_2CECA098_183A_404B_AD72_5EEAC4BDA970_.wvu.Cols" sId="7"/>
    <undo index="84" exp="area" ref3D="1" dr="$PGI$1:$PGI$1048576" dn="Z_2CECA098_183A_404B_AD72_5EEAC4BDA970_.wvu.Cols" sId="7"/>
    <undo index="82" exp="area" ref3D="1" dr="$OWM$1:$OWM$1048576" dn="Z_2CECA098_183A_404B_AD72_5EEAC4BDA970_.wvu.Cols" sId="7"/>
    <undo index="80" exp="area" ref3D="1" dr="$OMQ$1:$OMQ$1048576" dn="Z_2CECA098_183A_404B_AD72_5EEAC4BDA970_.wvu.Cols" sId="7"/>
    <undo index="78" exp="area" ref3D="1" dr="$OCU$1:$OCU$1048576" dn="Z_2CECA098_183A_404B_AD72_5EEAC4BDA970_.wvu.Cols" sId="7"/>
    <undo index="76" exp="area" ref3D="1" dr="$NSY$1:$NSY$1048576" dn="Z_2CECA098_183A_404B_AD72_5EEAC4BDA970_.wvu.Cols" sId="7"/>
    <undo index="74" exp="area" ref3D="1" dr="$NJC$1:$NJC$1048576" dn="Z_2CECA098_183A_404B_AD72_5EEAC4BDA970_.wvu.Cols" sId="7"/>
    <undo index="72" exp="area" ref3D="1" dr="$MZG$1:$MZG$1048576" dn="Z_2CECA098_183A_404B_AD72_5EEAC4BDA970_.wvu.Cols" sId="7"/>
    <undo index="70" exp="area" ref3D="1" dr="$MPK$1:$MPK$1048576" dn="Z_2CECA098_183A_404B_AD72_5EEAC4BDA970_.wvu.Cols" sId="7"/>
    <undo index="68" exp="area" ref3D="1" dr="$MFO$1:$MFO$1048576" dn="Z_2CECA098_183A_404B_AD72_5EEAC4BDA970_.wvu.Cols" sId="7"/>
    <undo index="66" exp="area" ref3D="1" dr="$LVS$1:$LVS$1048576" dn="Z_2CECA098_183A_404B_AD72_5EEAC4BDA970_.wvu.Cols" sId="7"/>
    <undo index="64" exp="area" ref3D="1" dr="$LLW$1:$LLW$1048576" dn="Z_2CECA098_183A_404B_AD72_5EEAC4BDA970_.wvu.Cols" sId="7"/>
    <undo index="62" exp="area" ref3D="1" dr="$LCA$1:$LCA$1048576" dn="Z_2CECA098_183A_404B_AD72_5EEAC4BDA970_.wvu.Cols" sId="7"/>
    <undo index="60" exp="area" ref3D="1" dr="$KSE$1:$KSE$1048576" dn="Z_2CECA098_183A_404B_AD72_5EEAC4BDA970_.wvu.Cols" sId="7"/>
    <undo index="58" exp="area" ref3D="1" dr="$KII$1:$KII$1048576" dn="Z_2CECA098_183A_404B_AD72_5EEAC4BDA970_.wvu.Cols" sId="7"/>
    <undo index="56" exp="area" ref3D="1" dr="$JYM$1:$JYM$1048576" dn="Z_2CECA098_183A_404B_AD72_5EEAC4BDA970_.wvu.Cols" sId="7"/>
    <undo index="54" exp="area" ref3D="1" dr="$JOQ$1:$JOQ$1048576" dn="Z_2CECA098_183A_404B_AD72_5EEAC4BDA970_.wvu.Cols" sId="7"/>
    <undo index="52" exp="area" ref3D="1" dr="$JEU$1:$JEU$1048576" dn="Z_2CECA098_183A_404B_AD72_5EEAC4BDA970_.wvu.Cols" sId="7"/>
    <undo index="50" exp="area" ref3D="1" dr="$IUY$1:$IUY$1048576" dn="Z_2CECA098_183A_404B_AD72_5EEAC4BDA970_.wvu.Cols" sId="7"/>
    <undo index="48" exp="area" ref3D="1" dr="$ILC$1:$ILC$1048576" dn="Z_2CECA098_183A_404B_AD72_5EEAC4BDA970_.wvu.Cols" sId="7"/>
    <undo index="46" exp="area" ref3D="1" dr="$IBG$1:$IBG$1048576" dn="Z_2CECA098_183A_404B_AD72_5EEAC4BDA970_.wvu.Cols" sId="7"/>
    <undo index="44" exp="area" ref3D="1" dr="$HRK$1:$HRK$1048576" dn="Z_2CECA098_183A_404B_AD72_5EEAC4BDA970_.wvu.Cols" sId="7"/>
    <undo index="42" exp="area" ref3D="1" dr="$HHO$1:$HHO$1048576" dn="Z_2CECA098_183A_404B_AD72_5EEAC4BDA970_.wvu.Cols" sId="7"/>
    <undo index="40" exp="area" ref3D="1" dr="$GXS$1:$GXS$1048576" dn="Z_2CECA098_183A_404B_AD72_5EEAC4BDA970_.wvu.Cols" sId="7"/>
    <undo index="38" exp="area" ref3D="1" dr="$GNW$1:$GNW$1048576" dn="Z_2CECA098_183A_404B_AD72_5EEAC4BDA970_.wvu.Cols" sId="7"/>
    <undo index="36" exp="area" ref3D="1" dr="$GEA$1:$GEA$1048576" dn="Z_2CECA098_183A_404B_AD72_5EEAC4BDA970_.wvu.Cols" sId="7"/>
    <undo index="34" exp="area" ref3D="1" dr="$FUE$1:$FUE$1048576" dn="Z_2CECA098_183A_404B_AD72_5EEAC4BDA970_.wvu.Cols" sId="7"/>
    <undo index="32" exp="area" ref3D="1" dr="$FKI$1:$FKI$1048576" dn="Z_2CECA098_183A_404B_AD72_5EEAC4BDA970_.wvu.Cols" sId="7"/>
    <undo index="30" exp="area" ref3D="1" dr="$FAM$1:$FAM$1048576" dn="Z_2CECA098_183A_404B_AD72_5EEAC4BDA970_.wvu.Cols" sId="7"/>
    <undo index="28" exp="area" ref3D="1" dr="$EQQ$1:$EQQ$1048576" dn="Z_2CECA098_183A_404B_AD72_5EEAC4BDA970_.wvu.Cols" sId="7"/>
    <undo index="26" exp="area" ref3D="1" dr="$EGU$1:$EGU$1048576" dn="Z_2CECA098_183A_404B_AD72_5EEAC4BDA970_.wvu.Cols" sId="7"/>
    <undo index="24" exp="area" ref3D="1" dr="$DWY$1:$DWY$1048576" dn="Z_2CECA098_183A_404B_AD72_5EEAC4BDA970_.wvu.Cols" sId="7"/>
    <undo index="22" exp="area" ref3D="1" dr="$DNC$1:$DNC$1048576" dn="Z_2CECA098_183A_404B_AD72_5EEAC4BDA970_.wvu.Cols" sId="7"/>
    <undo index="20" exp="area" ref3D="1" dr="$DDG$1:$DDG$1048576" dn="Z_2CECA098_183A_404B_AD72_5EEAC4BDA970_.wvu.Cols" sId="7"/>
    <undo index="18" exp="area" ref3D="1" dr="$CTK$1:$CTK$1048576" dn="Z_2CECA098_183A_404B_AD72_5EEAC4BDA970_.wvu.Cols" sId="7"/>
    <undo index="16" exp="area" ref3D="1" dr="$CJO$1:$CJO$1048576" dn="Z_2CECA098_183A_404B_AD72_5EEAC4BDA970_.wvu.Cols" sId="7"/>
    <undo index="14" exp="area" ref3D="1" dr="$BZS$1:$BZS$1048576" dn="Z_2CECA098_183A_404B_AD72_5EEAC4BDA970_.wvu.Cols" sId="7"/>
    <undo index="12" exp="area" ref3D="1" dr="$BPW$1:$BPW$1048576" dn="Z_2CECA098_183A_404B_AD72_5EEAC4BDA970_.wvu.Cols" sId="7"/>
    <undo index="10" exp="area" ref3D="1" dr="$BGA$1:$BGA$1048576" dn="Z_2CECA098_183A_404B_AD72_5EEAC4BDA970_.wvu.Cols" sId="7"/>
    <undo index="8" exp="area" ref3D="1" dr="$AWE$1:$AWE$1048576" dn="Z_2CECA098_183A_404B_AD72_5EEAC4BDA970_.wvu.Cols" sId="7"/>
    <undo index="6" exp="area" ref3D="1" dr="$AMI$1:$AMI$1048576" dn="Z_2CECA098_183A_404B_AD72_5EEAC4BDA970_.wvu.Cols" sId="7"/>
    <undo index="4" exp="area" ref3D="1" dr="$ACM$1:$ACM$1048576" dn="Z_2CECA098_183A_404B_AD72_5EEAC4BDA970_.wvu.Cols" sId="7"/>
    <undo index="2" exp="area" ref3D="1" dr="$SQ$1:$SQ$1048576" dn="Z_2CECA098_183A_404B_AD72_5EEAC4BDA970_.wvu.Cols" sId="7"/>
    <undo index="1" exp="area" ref3D="1" dr="$IU$1:$IU$1048576" dn="Z_2CECA098_183A_404B_AD72_5EEAC4BDA970_.wvu.Cols" sId="7"/>
  </rrc>
  <rcc rId="4994" sId="7" odxf="1" dxf="1">
    <nc r="B153" t="inlineStr">
      <is>
        <t>PROFESIONAL DE APOYO PEDAGÓGICO  POR CADA MIL CUPOS OFERTADOS O FRACIÓN INFERIOR</t>
      </is>
    </nc>
    <odxf>
      <border outline="0">
        <left/>
        <right/>
        <top/>
        <bottom/>
      </border>
    </odxf>
    <ndxf>
      <border outline="0">
        <left style="thin">
          <color indexed="64"/>
        </left>
        <right style="thin">
          <color indexed="64"/>
        </right>
        <top style="thin">
          <color indexed="64"/>
        </top>
        <bottom style="thin">
          <color indexed="64"/>
        </bottom>
      </border>
    </ndxf>
  </rcc>
  <rfmt sheetId="7" sqref="C153" start="0" length="0">
    <dxf>
      <alignment vertical="top" wrapText="1" readingOrder="0"/>
    </dxf>
  </rfmt>
  <rcc rId="4995" sId="7" odxf="1" dxf="1">
    <nc r="D153" t="inlineStr">
      <is>
        <t>SANDRA YANETH LEON BENAVIDEA</t>
      </is>
    </nc>
    <odxf>
      <border outline="0">
        <left/>
        <right/>
        <top/>
        <bottom/>
      </border>
    </odxf>
    <ndxf>
      <border outline="0">
        <left style="thin">
          <color indexed="64"/>
        </left>
        <right style="thin">
          <color indexed="64"/>
        </right>
        <top style="thin">
          <color indexed="64"/>
        </top>
        <bottom style="thin">
          <color indexed="64"/>
        </bottom>
      </border>
    </ndxf>
  </rcc>
  <rcc rId="4996" sId="7" odxf="1" dxf="1">
    <nc r="E153">
      <v>27303220</v>
    </nc>
    <odxf>
      <border outline="0">
        <left/>
        <right/>
        <top/>
        <bottom/>
      </border>
    </odxf>
    <ndxf>
      <border outline="0">
        <left style="thin">
          <color indexed="64"/>
        </left>
        <right style="thin">
          <color indexed="64"/>
        </right>
        <top style="thin">
          <color indexed="64"/>
        </top>
        <bottom style="thin">
          <color indexed="64"/>
        </bottom>
      </border>
    </ndxf>
  </rcc>
  <rcc rId="4997" sId="7" odxf="1" dxf="1">
    <nc r="F153" t="inlineStr">
      <is>
        <t>LICENCIADA EN EDUCACION BASICA CON ENFASIS EN CIENCIAS NATULAES</t>
      </is>
    </nc>
    <odxf>
      <border outline="0">
        <left/>
        <right/>
        <top/>
        <bottom/>
      </border>
    </odxf>
    <ndxf>
      <border outline="0">
        <left style="thin">
          <color indexed="64"/>
        </left>
        <right style="thin">
          <color indexed="64"/>
        </right>
        <top style="thin">
          <color indexed="64"/>
        </top>
        <bottom style="thin">
          <color indexed="64"/>
        </bottom>
      </border>
    </ndxf>
  </rcc>
  <rcc rId="4998" sId="7" odxf="1" dxf="1">
    <nc r="G153" t="inlineStr">
      <is>
        <t>UNIVERSIDAD DE NARIÑO</t>
      </is>
    </nc>
    <odxf>
      <alignment vertical="center" readingOrder="0"/>
      <border outline="0">
        <left/>
        <right/>
        <top/>
        <bottom/>
      </border>
    </odxf>
    <ndxf>
      <alignment vertical="top" readingOrder="0"/>
      <border outline="0">
        <left style="thin">
          <color indexed="64"/>
        </left>
        <right style="thin">
          <color indexed="64"/>
        </right>
        <top style="thin">
          <color indexed="64"/>
        </top>
        <bottom style="thin">
          <color indexed="64"/>
        </bottom>
      </border>
    </ndxf>
  </rcc>
  <rcc rId="4999" sId="7" odxf="1" dxf="1" numFmtId="19">
    <nc r="H153">
      <v>41621</v>
    </nc>
    <odxf>
      <alignment vertical="center" readingOrder="0"/>
    </odxf>
    <ndxf>
      <alignment vertical="top" readingOrder="0"/>
    </ndxf>
  </rcc>
  <rfmt sheetId="7" sqref="I153" start="0" length="0">
    <dxf>
      <alignment vertical="bottom" readingOrder="0"/>
    </dxf>
  </rfmt>
  <rcc rId="5000" sId="7" odxf="1" dxf="1">
    <nc r="J153" t="inlineStr">
      <is>
        <t>COLEGIO MUSICAL BRITANICO</t>
      </is>
    </nc>
    <odxf>
      <alignment vertical="center" readingOrder="0"/>
      <border outline="0">
        <left/>
        <right/>
        <top/>
        <bottom/>
      </border>
    </odxf>
    <ndxf>
      <alignment vertical="bottom" readingOrder="0"/>
      <border outline="0">
        <left style="thin">
          <color indexed="64"/>
        </left>
        <right style="thin">
          <color indexed="64"/>
        </right>
        <top style="thin">
          <color indexed="64"/>
        </top>
        <bottom style="thin">
          <color indexed="64"/>
        </bottom>
      </border>
    </ndxf>
  </rcc>
  <rcc rId="5001" sId="7" odxf="1" dxf="1">
    <nc r="K153" t="inlineStr">
      <is>
        <t>19/08/2008  28/06/2013</t>
      </is>
    </nc>
    <odxf>
      <alignment vertical="center" wrapText="0" readingOrder="0"/>
      <border outline="0">
        <left/>
        <right/>
      </border>
    </odxf>
    <ndxf>
      <alignment vertical="top" wrapText="1" readingOrder="0"/>
      <border outline="0">
        <left style="thin">
          <color indexed="64"/>
        </left>
        <right style="thin">
          <color indexed="64"/>
        </right>
      </border>
    </ndxf>
  </rcc>
  <rcc rId="5002" sId="7" odxf="1" dxf="1">
    <nc r="L153" t="inlineStr">
      <is>
        <t>DOCENTE</t>
      </is>
    </nc>
    <odxf>
      <alignment vertical="center" readingOrder="0"/>
      <border outline="0">
        <left/>
        <right/>
      </border>
    </odxf>
    <ndxf>
      <alignment vertical="top" readingOrder="0"/>
      <border outline="0">
        <left style="thin">
          <color indexed="64"/>
        </left>
        <right style="thin">
          <color indexed="64"/>
        </right>
      </border>
    </ndxf>
  </rcc>
  <rcc rId="5003" sId="7" odxf="1" dxf="1">
    <nc r="M153" t="inlineStr">
      <is>
        <t>SI</t>
      </is>
    </nc>
    <odxf/>
    <ndxf/>
  </rcc>
  <rcc rId="5004" sId="7" odxf="1" dxf="1">
    <nc r="N153" t="inlineStr">
      <is>
        <t>SI</t>
      </is>
    </nc>
    <odxf/>
    <ndxf/>
  </rcc>
  <rcc rId="5005" sId="7" odxf="1" dxf="1">
    <nc r="O153" t="inlineStr">
      <is>
        <t>SI</t>
      </is>
    </nc>
    <odxf/>
    <ndxf/>
  </rcc>
  <rfmt sheetId="7" sqref="P153" start="0" length="0">
    <dxf>
      <alignment horizontal="center" readingOrder="0"/>
    </dxf>
  </rfmt>
  <rfmt sheetId="7" sqref="Q153" start="0" length="0">
    <dxf>
      <alignment horizontal="center" readingOrder="0"/>
    </dxf>
  </rfmt>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06" sId="8">
    <nc r="D138" t="inlineStr">
      <is>
        <t xml:space="preserve">TATIANA STEFHANNI GOYES MUÑOZ </t>
      </is>
    </nc>
  </rcc>
  <rcc rId="5007" sId="8">
    <nc r="E138">
      <v>1085266486</v>
    </nc>
  </rcc>
  <rcc rId="5008" sId="8">
    <nc r="F138" t="inlineStr">
      <is>
        <t>LICENCIADA EN EDUCACION PRE ESCOLAR</t>
      </is>
    </nc>
  </rcc>
  <rcc rId="5009" sId="8">
    <nc r="B138" t="inlineStr">
      <is>
        <t>PROFESIONAL DE APOYO PEDAGÓGICO  POR CADA MIL CUPOS OFERTADOS O FRACIÓN INFERIOR</t>
      </is>
    </nc>
  </rcc>
  <rcc rId="5010" sId="8">
    <nc r="G138" t="inlineStr">
      <is>
        <t>CESMAG</t>
      </is>
    </nc>
  </rcc>
  <rcc rId="5011" sId="8" numFmtId="19">
    <nc r="H138">
      <v>40522</v>
    </nc>
  </rcc>
  <rcc rId="5012" sId="8">
    <nc r="K138" t="inlineStr">
      <is>
        <t>09/09/2013  15/12/2014</t>
      </is>
    </nc>
  </rcc>
  <rcc rId="5013" sId="8">
    <nc r="J138" t="inlineStr">
      <is>
        <t>COLEGIO MUSICAL BRITANICO</t>
      </is>
    </nc>
  </rcc>
  <rcc rId="5014" sId="8">
    <nc r="L138" t="inlineStr">
      <is>
        <t>DOCENTE</t>
      </is>
    </nc>
  </rcc>
  <rcc rId="5015" sId="8">
    <nc r="M138" t="inlineStr">
      <is>
        <t>SI</t>
      </is>
    </nc>
  </rcc>
  <rcc rId="5016" sId="8">
    <nc r="N138" t="inlineStr">
      <is>
        <t>SI</t>
      </is>
    </nc>
  </rcc>
  <rrc rId="5017" sId="8" ref="A139:XFD139"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139:XFD139" start="0" length="0">
      <dxf>
        <alignment vertical="center" readingOrder="0"/>
      </dxf>
    </rfmt>
    <rcc rId="0" sId="8" dxf="1">
      <nc r="B139" t="inlineStr">
        <is>
          <t>PROFESIONAL DE APOYO PEDAGÓGICO  POR CADA MIL CUPOS OFERTADOS O FRACIÓN INFERIOR</t>
        </is>
      </nc>
      <ndxf>
        <alignment vertical="top" wrapText="1" readingOrder="0"/>
        <border outline="0">
          <left style="thin">
            <color indexed="64"/>
          </left>
          <right style="thin">
            <color indexed="64"/>
          </right>
          <top style="thin">
            <color indexed="64"/>
          </top>
          <bottom style="thin">
            <color indexed="64"/>
          </bottom>
        </border>
      </ndxf>
    </rcc>
    <rfmt sheetId="8" sqref="C139" start="0" length="0">
      <dxf>
        <alignment vertical="top" wrapText="1" readingOrder="0"/>
        <border outline="0">
          <left style="thin">
            <color indexed="64"/>
          </left>
          <right style="thin">
            <color indexed="64"/>
          </right>
          <top style="thin">
            <color indexed="64"/>
          </top>
          <bottom style="thin">
            <color indexed="64"/>
          </bottom>
        </border>
      </dxf>
    </rfmt>
    <rfmt sheetId="8" sqref="D139" start="0" length="0">
      <dxf>
        <alignment vertical="top" readingOrder="0"/>
        <border outline="0">
          <left style="thin">
            <color indexed="64"/>
          </left>
          <right style="thin">
            <color indexed="64"/>
          </right>
          <top style="thin">
            <color indexed="64"/>
          </top>
          <bottom style="thin">
            <color indexed="64"/>
          </bottom>
        </border>
      </dxf>
    </rfmt>
    <rfmt sheetId="8" sqref="E139" start="0" length="0">
      <dxf>
        <alignment vertical="top" readingOrder="0"/>
        <border outline="0">
          <left style="thin">
            <color indexed="64"/>
          </left>
          <right style="thin">
            <color indexed="64"/>
          </right>
          <top style="thin">
            <color indexed="64"/>
          </top>
          <bottom style="thin">
            <color indexed="64"/>
          </bottom>
        </border>
      </dxf>
    </rfmt>
    <rfmt sheetId="8" sqref="F139" start="0" length="0">
      <dxf>
        <alignment vertical="top" readingOrder="0"/>
        <border outline="0">
          <left style="thin">
            <color indexed="64"/>
          </left>
          <right style="thin">
            <color indexed="64"/>
          </right>
          <top style="thin">
            <color indexed="64"/>
          </top>
          <bottom style="thin">
            <color indexed="64"/>
          </bottom>
        </border>
      </dxf>
    </rfmt>
    <rfmt sheetId="8" sqref="G139" start="0" length="0">
      <dxf>
        <alignment vertical="top" readingOrder="0"/>
        <border outline="0">
          <left style="thin">
            <color indexed="64"/>
          </left>
          <right style="thin">
            <color indexed="64"/>
          </right>
          <top style="thin">
            <color indexed="64"/>
          </top>
          <bottom style="thin">
            <color indexed="64"/>
          </bottom>
        </border>
      </dxf>
    </rfmt>
    <rfmt sheetId="8" sqref="H139" start="0" length="0">
      <dxf>
        <alignment vertical="top" readingOrder="0"/>
        <border outline="0">
          <left style="thin">
            <color indexed="64"/>
          </left>
          <right style="thin">
            <color indexed="64"/>
          </right>
          <top style="thin">
            <color indexed="64"/>
          </top>
          <bottom style="thin">
            <color indexed="64"/>
          </bottom>
        </border>
      </dxf>
    </rfmt>
    <rfmt sheetId="8" sqref="I139" start="0" length="0">
      <dxf>
        <alignment vertical="bottom" readingOrder="0"/>
        <border outline="0">
          <left style="thin">
            <color indexed="64"/>
          </left>
          <right style="thin">
            <color indexed="64"/>
          </right>
          <top style="thin">
            <color indexed="64"/>
          </top>
          <bottom style="thin">
            <color indexed="64"/>
          </bottom>
        </border>
      </dxf>
    </rfmt>
    <rfmt sheetId="8" sqref="J139" start="0" length="0">
      <dxf>
        <alignment vertical="bottom" readingOrder="0"/>
        <border outline="0">
          <left style="thin">
            <color indexed="64"/>
          </left>
          <right style="thin">
            <color indexed="64"/>
          </right>
          <top style="thin">
            <color indexed="64"/>
          </top>
          <bottom style="thin">
            <color indexed="64"/>
          </bottom>
        </border>
      </dxf>
    </rfmt>
    <rfmt sheetId="8" sqref="K139" start="0" length="0">
      <dxf>
        <alignment vertical="top" wrapText="1" readingOrder="0"/>
        <border outline="0">
          <left style="thin">
            <color indexed="64"/>
          </left>
          <right style="thin">
            <color indexed="64"/>
          </right>
          <top style="thin">
            <color indexed="64"/>
          </top>
          <bottom style="thin">
            <color indexed="64"/>
          </bottom>
        </border>
      </dxf>
    </rfmt>
    <rfmt sheetId="8" sqref="L139" start="0" length="0">
      <dxf>
        <alignment vertical="top" readingOrder="0"/>
        <border outline="0">
          <left style="thin">
            <color indexed="64"/>
          </left>
          <right style="thin">
            <color indexed="64"/>
          </right>
          <top style="thin">
            <color indexed="64"/>
          </top>
          <bottom style="thin">
            <color indexed="64"/>
          </bottom>
        </border>
      </dxf>
    </rfmt>
    <rfmt sheetId="8" sqref="M139" start="0" length="0">
      <dxf>
        <border outline="0">
          <left style="thin">
            <color indexed="64"/>
          </left>
          <right style="thin">
            <color indexed="64"/>
          </right>
          <top style="thin">
            <color indexed="64"/>
          </top>
          <bottom style="thin">
            <color indexed="64"/>
          </bottom>
        </border>
      </dxf>
    </rfmt>
    <rfmt sheetId="8" sqref="N139" start="0" length="0">
      <dxf>
        <border outline="0">
          <left style="thin">
            <color indexed="64"/>
          </left>
          <right style="thin">
            <color indexed="64"/>
          </right>
          <top style="thin">
            <color indexed="64"/>
          </top>
          <bottom style="thin">
            <color indexed="64"/>
          </bottom>
        </border>
      </dxf>
    </rfmt>
    <rfmt sheetId="8" sqref="O139" start="0" length="0">
      <dxf>
        <border outline="0">
          <left style="thin">
            <color indexed="64"/>
          </left>
          <right style="thin">
            <color indexed="64"/>
          </right>
          <top style="thin">
            <color indexed="64"/>
          </top>
          <bottom style="thin">
            <color indexed="64"/>
          </bottom>
        </border>
      </dxf>
    </rfmt>
    <rfmt sheetId="8" sqref="P139" start="0" length="0">
      <dxf>
        <alignment horizontal="center" readingOrder="0"/>
        <border outline="0">
          <left style="thin">
            <color indexed="64"/>
          </left>
          <right style="thin">
            <color indexed="64"/>
          </right>
          <top style="thin">
            <color indexed="64"/>
          </top>
          <bottom style="thin">
            <color indexed="64"/>
          </bottom>
        </border>
      </dxf>
    </rfmt>
    <rfmt sheetId="8" sqref="Q139" start="0" length="0">
      <dxf>
        <alignment horizontal="center" readingOrder="0"/>
        <border outline="0">
          <left style="thin">
            <color indexed="64"/>
          </left>
          <right style="thin">
            <color indexed="64"/>
          </right>
          <top style="thin">
            <color indexed="64"/>
          </top>
          <bottom style="thin">
            <color indexed="64"/>
          </bottom>
        </border>
      </dxf>
    </rfmt>
  </rrc>
  <rrc rId="5018" sId="8" ref="A140:XFD140" action="deleteRow">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rfmt sheetId="8" xfDxf="1" sqref="A140:XFD140" start="0" length="0">
      <dxf>
        <alignment vertical="center" readingOrder="0"/>
      </dxf>
    </rfmt>
    <rcc rId="0" sId="8" dxf="1">
      <nc r="B140" t="inlineStr">
        <is>
          <t xml:space="preserve">FINANCIERO  POR CADA CINCO MIL CUPOS OFERTADOS O FRACIÓN INFERIOR </t>
        </is>
      </nc>
      <ndxf>
        <alignment vertical="top" wrapText="1" readingOrder="0"/>
        <border outline="0">
          <left style="thin">
            <color indexed="64"/>
          </left>
          <right style="thin">
            <color indexed="64"/>
          </right>
          <top style="thin">
            <color indexed="64"/>
          </top>
          <bottom style="thin">
            <color indexed="64"/>
          </bottom>
        </border>
      </ndxf>
    </rcc>
    <rfmt sheetId="8" sqref="C140" start="0" length="0">
      <dxf>
        <alignment vertical="top" wrapText="1" readingOrder="0"/>
        <border outline="0">
          <left style="thin">
            <color indexed="64"/>
          </left>
          <right style="thin">
            <color indexed="64"/>
          </right>
          <top style="thin">
            <color indexed="64"/>
          </top>
          <bottom style="thin">
            <color indexed="64"/>
          </bottom>
        </border>
      </dxf>
    </rfmt>
    <rfmt sheetId="8" sqref="D140" start="0" length="0">
      <dxf>
        <alignment vertical="top" readingOrder="0"/>
        <border outline="0">
          <left style="thin">
            <color indexed="64"/>
          </left>
          <right style="thin">
            <color indexed="64"/>
          </right>
          <top style="thin">
            <color indexed="64"/>
          </top>
          <bottom style="thin">
            <color indexed="64"/>
          </bottom>
        </border>
      </dxf>
    </rfmt>
    <rfmt sheetId="8" sqref="E140" start="0" length="0">
      <dxf>
        <alignment vertical="top" readingOrder="0"/>
        <border outline="0">
          <left style="thin">
            <color indexed="64"/>
          </left>
          <right style="thin">
            <color indexed="64"/>
          </right>
          <top style="thin">
            <color indexed="64"/>
          </top>
          <bottom style="thin">
            <color indexed="64"/>
          </bottom>
        </border>
      </dxf>
    </rfmt>
    <rfmt sheetId="8" sqref="F140" start="0" length="0">
      <dxf>
        <alignment vertical="top" readingOrder="0"/>
        <border outline="0">
          <left style="thin">
            <color indexed="64"/>
          </left>
          <right style="thin">
            <color indexed="64"/>
          </right>
          <top style="thin">
            <color indexed="64"/>
          </top>
          <bottom style="thin">
            <color indexed="64"/>
          </bottom>
        </border>
      </dxf>
    </rfmt>
    <rfmt sheetId="8" sqref="G140" start="0" length="0">
      <dxf>
        <alignment vertical="top" readingOrder="0"/>
        <border outline="0">
          <left style="thin">
            <color indexed="64"/>
          </left>
          <right style="thin">
            <color indexed="64"/>
          </right>
          <top style="thin">
            <color indexed="64"/>
          </top>
          <bottom style="thin">
            <color indexed="64"/>
          </bottom>
        </border>
      </dxf>
    </rfmt>
    <rfmt sheetId="8" sqref="H140" start="0" length="0">
      <dxf>
        <alignment vertical="top" readingOrder="0"/>
        <border outline="0">
          <left style="thin">
            <color indexed="64"/>
          </left>
          <right style="thin">
            <color indexed="64"/>
          </right>
          <top style="thin">
            <color indexed="64"/>
          </top>
          <bottom style="thin">
            <color indexed="64"/>
          </bottom>
        </border>
      </dxf>
    </rfmt>
    <rfmt sheetId="8" sqref="I140" start="0" length="0">
      <dxf>
        <alignment vertical="bottom" readingOrder="0"/>
        <border outline="0">
          <left style="thin">
            <color indexed="64"/>
          </left>
          <right style="thin">
            <color indexed="64"/>
          </right>
          <top style="thin">
            <color indexed="64"/>
          </top>
          <bottom style="thin">
            <color indexed="64"/>
          </bottom>
        </border>
      </dxf>
    </rfmt>
    <rfmt sheetId="8" sqref="J140" start="0" length="0">
      <dxf>
        <alignment vertical="bottom" readingOrder="0"/>
        <border outline="0">
          <left style="thin">
            <color indexed="64"/>
          </left>
          <right style="thin">
            <color indexed="64"/>
          </right>
          <top style="thin">
            <color indexed="64"/>
          </top>
          <bottom style="thin">
            <color indexed="64"/>
          </bottom>
        </border>
      </dxf>
    </rfmt>
    <rfmt sheetId="8" sqref="K140" start="0" length="0">
      <dxf>
        <alignment vertical="top" readingOrder="0"/>
        <border outline="0">
          <left style="thin">
            <color indexed="64"/>
          </left>
          <right style="thin">
            <color indexed="64"/>
          </right>
          <top style="thin">
            <color indexed="64"/>
          </top>
          <bottom style="thin">
            <color indexed="64"/>
          </bottom>
        </border>
      </dxf>
    </rfmt>
    <rfmt sheetId="8" sqref="L140" start="0" length="0">
      <dxf>
        <alignment vertical="top" readingOrder="0"/>
        <border outline="0">
          <left style="thin">
            <color indexed="64"/>
          </left>
          <right style="thin">
            <color indexed="64"/>
          </right>
          <top style="thin">
            <color indexed="64"/>
          </top>
          <bottom style="thin">
            <color indexed="64"/>
          </bottom>
        </border>
      </dxf>
    </rfmt>
    <rfmt sheetId="8" sqref="M140" start="0" length="0">
      <dxf>
        <border outline="0">
          <left style="thin">
            <color indexed="64"/>
          </left>
          <right style="thin">
            <color indexed="64"/>
          </right>
          <top style="thin">
            <color indexed="64"/>
          </top>
          <bottom style="thin">
            <color indexed="64"/>
          </bottom>
        </border>
      </dxf>
    </rfmt>
    <rfmt sheetId="8" sqref="N140" start="0" length="0">
      <dxf>
        <border outline="0">
          <left style="thin">
            <color indexed="64"/>
          </left>
          <right style="thin">
            <color indexed="64"/>
          </right>
          <top style="thin">
            <color indexed="64"/>
          </top>
          <bottom style="thin">
            <color indexed="64"/>
          </bottom>
        </border>
      </dxf>
    </rfmt>
    <rfmt sheetId="8" sqref="O140" start="0" length="0">
      <dxf>
        <border outline="0">
          <left style="thin">
            <color indexed="64"/>
          </left>
          <right style="thin">
            <color indexed="64"/>
          </right>
          <top style="thin">
            <color indexed="64"/>
          </top>
          <bottom style="thin">
            <color indexed="64"/>
          </bottom>
        </border>
      </dxf>
    </rfmt>
    <rfmt sheetId="8" sqref="P140" start="0" length="0">
      <dxf>
        <alignment horizontal="center" readingOrder="0"/>
        <border outline="0">
          <left style="thin">
            <color indexed="64"/>
          </left>
          <right style="thin">
            <color indexed="64"/>
          </right>
          <top style="thin">
            <color indexed="64"/>
          </top>
          <bottom style="thin">
            <color indexed="64"/>
          </bottom>
        </border>
      </dxf>
    </rfmt>
    <rfmt sheetId="8" sqref="Q140" start="0" length="0">
      <dxf>
        <alignment horizontal="center" readingOrder="0"/>
        <border outline="0">
          <left style="thin">
            <color indexed="64"/>
          </left>
          <right style="thin">
            <color indexed="64"/>
          </right>
          <top style="thin">
            <color indexed="64"/>
          </top>
          <bottom style="thin">
            <color indexed="64"/>
          </bottom>
        </border>
      </dxf>
    </rfmt>
  </rr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D61">
    <dxf>
      <alignment horizontal="right" readingOrder="0"/>
    </dxf>
  </rfmt>
  <rfmt sheetId="6" sqref="D61">
    <dxf>
      <alignment horizontal="center" readingOrder="0"/>
    </dxf>
  </rfmt>
  <rcc rId="5019" sId="6">
    <nc r="D61" t="inlineStr">
      <is>
        <t>X</t>
      </is>
    </nc>
  </rcc>
  <rcc rId="5020" sId="6">
    <nc r="D62" t="inlineStr">
      <is>
        <t>X</t>
      </is>
    </nc>
  </rcc>
  <rfmt sheetId="6" sqref="D62">
    <dxf>
      <alignment horizontal="center" readingOrder="0"/>
    </dxf>
  </rfmt>
  <rcc rId="5021" sId="6">
    <nc r="C30" t="inlineStr">
      <is>
        <t>X</t>
      </is>
    </nc>
  </rcc>
  <rcc rId="5022" sId="6">
    <nc r="C31" t="inlineStr">
      <is>
        <t>X</t>
      </is>
    </nc>
  </rcc>
  <rfmt sheetId="6" sqref="C30:C31">
    <dxf>
      <alignment horizontal="center" readingOrder="0"/>
    </dxf>
  </rfmt>
  <rcc rId="5023" sId="7">
    <nc r="C30" t="inlineStr">
      <is>
        <t>X</t>
      </is>
    </nc>
  </rcc>
  <rcc rId="5024" sId="7">
    <nc r="C31" t="inlineStr">
      <is>
        <t>X</t>
      </is>
    </nc>
  </rcc>
  <rfmt sheetId="7" sqref="C30:C31">
    <dxf>
      <alignment horizontal="center" readingOrder="0"/>
    </dxf>
  </rfmt>
  <rcc rId="5025" sId="7">
    <nc r="D61" t="inlineStr">
      <is>
        <t>X</t>
      </is>
    </nc>
  </rcc>
  <rcc rId="5026" sId="7">
    <nc r="D62" t="inlineStr">
      <is>
        <t>X</t>
      </is>
    </nc>
  </rcc>
  <rfmt sheetId="7" sqref="D61:D62">
    <dxf>
      <alignment horizontal="center" readingOrder="0"/>
    </dxf>
  </rfmt>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AFE0F707-F779-4457-8614-A9761FF0129B}"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34" sId="8">
    <nc r="C30" t="inlineStr">
      <is>
        <t>X</t>
      </is>
    </nc>
  </rcc>
  <rcc rId="5035" sId="8">
    <nc r="D31" t="inlineStr">
      <is>
        <t>X</t>
      </is>
    </nc>
  </rcc>
  <rfmt sheetId="8" sqref="C30">
    <dxf>
      <alignment horizontal="center" readingOrder="0"/>
    </dxf>
  </rfmt>
  <rfmt sheetId="8" sqref="D31">
    <dxf>
      <alignment horizontal="center" readingOrder="0"/>
    </dxf>
  </rfmt>
  <rfmt sheetId="8" sqref="D61">
    <dxf>
      <alignment horizontal="center" readingOrder="0"/>
    </dxf>
  </rfmt>
  <rcc rId="5036" sId="8">
    <nc r="D61" t="inlineStr">
      <is>
        <t>X</t>
      </is>
    </nc>
  </rcc>
  <rcc rId="5037" sId="8">
    <nc r="E62" t="inlineStr">
      <is>
        <t>X</t>
      </is>
    </nc>
  </rcc>
  <rfmt sheetId="8" sqref="E62">
    <dxf>
      <alignment horizontal="center" readingOrder="0"/>
    </dxf>
  </rfmt>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38" sId="2">
    <nc r="C150">
      <f>656/1000</f>
    </nc>
  </rcc>
  <rcc rId="5039" sId="2" odxf="1" dxf="1">
    <nc r="C151">
      <f>656/1000</f>
    </nc>
    <odxf/>
    <ndxf/>
  </rcc>
  <rfmt sheetId="2" sqref="C152" start="0" length="0">
    <dxf/>
  </rfmt>
  <rcc rId="5040" sId="2">
    <nc r="C152">
      <f>656/5000</f>
    </nc>
  </rcc>
  <rrc rId="5041" sId="3" ref="A162:XFD162" action="deleteRow">
    <undo index="124" exp="area" ref3D="1" dr="$WVG$1:$WVG$1048576" dn="Z_AFE0F707_F779_4457_8614_A9761FF0129B_.wvu.Cols" sId="3"/>
    <undo index="122" exp="area" ref3D="1" dr="$WLK$1:$WLK$1048576" dn="Z_AFE0F707_F779_4457_8614_A9761FF0129B_.wvu.Cols" sId="3"/>
    <undo index="120" exp="area" ref3D="1" dr="$WBO$1:$WBO$1048576" dn="Z_AFE0F707_F779_4457_8614_A9761FF0129B_.wvu.Cols" sId="3"/>
    <undo index="118" exp="area" ref3D="1" dr="$VRS$1:$VRS$1048576" dn="Z_AFE0F707_F779_4457_8614_A9761FF0129B_.wvu.Cols" sId="3"/>
    <undo index="116" exp="area" ref3D="1" dr="$VHW$1:$VHW$1048576" dn="Z_AFE0F707_F779_4457_8614_A9761FF0129B_.wvu.Cols" sId="3"/>
    <undo index="114" exp="area" ref3D="1" dr="$UYA$1:$UYA$1048576" dn="Z_AFE0F707_F779_4457_8614_A9761FF0129B_.wvu.Cols" sId="3"/>
    <undo index="112" exp="area" ref3D="1" dr="$UOE$1:$UOE$1048576" dn="Z_AFE0F707_F779_4457_8614_A9761FF0129B_.wvu.Cols" sId="3"/>
    <undo index="110" exp="area" ref3D="1" dr="$UEI$1:$UEI$1048576" dn="Z_AFE0F707_F779_4457_8614_A9761FF0129B_.wvu.Cols" sId="3"/>
    <undo index="108" exp="area" ref3D="1" dr="$TUM$1:$TUM$1048576" dn="Z_AFE0F707_F779_4457_8614_A9761FF0129B_.wvu.Cols" sId="3"/>
    <undo index="106" exp="area" ref3D="1" dr="$TKQ$1:$TKQ$1048576" dn="Z_AFE0F707_F779_4457_8614_A9761FF0129B_.wvu.Cols" sId="3"/>
    <undo index="104" exp="area" ref3D="1" dr="$TAU$1:$TAU$1048576" dn="Z_AFE0F707_F779_4457_8614_A9761FF0129B_.wvu.Cols" sId="3"/>
    <undo index="102" exp="area" ref3D="1" dr="$SQY$1:$SQY$1048576" dn="Z_AFE0F707_F779_4457_8614_A9761FF0129B_.wvu.Cols" sId="3"/>
    <undo index="100" exp="area" ref3D="1" dr="$SHC$1:$SHC$1048576" dn="Z_AFE0F707_F779_4457_8614_A9761FF0129B_.wvu.Cols" sId="3"/>
    <undo index="98" exp="area" ref3D="1" dr="$RXG$1:$RXG$1048576" dn="Z_AFE0F707_F779_4457_8614_A9761FF0129B_.wvu.Cols" sId="3"/>
    <undo index="96" exp="area" ref3D="1" dr="$RNK$1:$RNK$1048576" dn="Z_AFE0F707_F779_4457_8614_A9761FF0129B_.wvu.Cols" sId="3"/>
    <undo index="94" exp="area" ref3D="1" dr="$RDO$1:$RDO$1048576" dn="Z_AFE0F707_F779_4457_8614_A9761FF0129B_.wvu.Cols" sId="3"/>
    <undo index="92" exp="area" ref3D="1" dr="$QTS$1:$QTS$1048576" dn="Z_AFE0F707_F779_4457_8614_A9761FF0129B_.wvu.Cols" sId="3"/>
    <undo index="90" exp="area" ref3D="1" dr="$QJW$1:$QJW$1048576" dn="Z_AFE0F707_F779_4457_8614_A9761FF0129B_.wvu.Cols" sId="3"/>
    <undo index="88" exp="area" ref3D="1" dr="$QAA$1:$QAA$1048576" dn="Z_AFE0F707_F779_4457_8614_A9761FF0129B_.wvu.Cols" sId="3"/>
    <undo index="86" exp="area" ref3D="1" dr="$PQE$1:$PQE$1048576" dn="Z_AFE0F707_F779_4457_8614_A9761FF0129B_.wvu.Cols" sId="3"/>
    <undo index="84" exp="area" ref3D="1" dr="$PGI$1:$PGI$1048576" dn="Z_AFE0F707_F779_4457_8614_A9761FF0129B_.wvu.Cols" sId="3"/>
    <undo index="82" exp="area" ref3D="1" dr="$OWM$1:$OWM$1048576" dn="Z_AFE0F707_F779_4457_8614_A9761FF0129B_.wvu.Cols" sId="3"/>
    <undo index="80" exp="area" ref3D="1" dr="$OMQ$1:$OMQ$1048576" dn="Z_AFE0F707_F779_4457_8614_A9761FF0129B_.wvu.Cols" sId="3"/>
    <undo index="78" exp="area" ref3D="1" dr="$OCU$1:$OCU$1048576" dn="Z_AFE0F707_F779_4457_8614_A9761FF0129B_.wvu.Cols" sId="3"/>
    <undo index="76" exp="area" ref3D="1" dr="$NSY$1:$NSY$1048576" dn="Z_AFE0F707_F779_4457_8614_A9761FF0129B_.wvu.Cols" sId="3"/>
    <undo index="74" exp="area" ref3D="1" dr="$NJC$1:$NJC$1048576" dn="Z_AFE0F707_F779_4457_8614_A9761FF0129B_.wvu.Cols" sId="3"/>
    <undo index="72" exp="area" ref3D="1" dr="$MZG$1:$MZG$1048576" dn="Z_AFE0F707_F779_4457_8614_A9761FF0129B_.wvu.Cols" sId="3"/>
    <undo index="70" exp="area" ref3D="1" dr="$MPK$1:$MPK$1048576" dn="Z_AFE0F707_F779_4457_8614_A9761FF0129B_.wvu.Cols" sId="3"/>
    <undo index="68" exp="area" ref3D="1" dr="$MFO$1:$MFO$1048576" dn="Z_AFE0F707_F779_4457_8614_A9761FF0129B_.wvu.Cols" sId="3"/>
    <undo index="66" exp="area" ref3D="1" dr="$LVS$1:$LVS$1048576" dn="Z_AFE0F707_F779_4457_8614_A9761FF0129B_.wvu.Cols" sId="3"/>
    <undo index="64" exp="area" ref3D="1" dr="$LLW$1:$LLW$1048576" dn="Z_AFE0F707_F779_4457_8614_A9761FF0129B_.wvu.Cols" sId="3"/>
    <undo index="62" exp="area" ref3D="1" dr="$LCA$1:$LCA$1048576" dn="Z_AFE0F707_F779_4457_8614_A9761FF0129B_.wvu.Cols" sId="3"/>
    <undo index="60" exp="area" ref3D="1" dr="$KSE$1:$KSE$1048576" dn="Z_AFE0F707_F779_4457_8614_A9761FF0129B_.wvu.Cols" sId="3"/>
    <undo index="58" exp="area" ref3D="1" dr="$KII$1:$KII$1048576" dn="Z_AFE0F707_F779_4457_8614_A9761FF0129B_.wvu.Cols" sId="3"/>
    <undo index="56" exp="area" ref3D="1" dr="$JYM$1:$JYM$1048576" dn="Z_AFE0F707_F779_4457_8614_A9761FF0129B_.wvu.Cols" sId="3"/>
    <undo index="54" exp="area" ref3D="1" dr="$JOQ$1:$JOQ$1048576" dn="Z_AFE0F707_F779_4457_8614_A9761FF0129B_.wvu.Cols" sId="3"/>
    <undo index="52" exp="area" ref3D="1" dr="$JEU$1:$JEU$1048576" dn="Z_AFE0F707_F779_4457_8614_A9761FF0129B_.wvu.Cols" sId="3"/>
    <undo index="50" exp="area" ref3D="1" dr="$IUY$1:$IUY$1048576" dn="Z_AFE0F707_F779_4457_8614_A9761FF0129B_.wvu.Cols" sId="3"/>
    <undo index="48" exp="area" ref3D="1" dr="$ILC$1:$ILC$1048576" dn="Z_AFE0F707_F779_4457_8614_A9761FF0129B_.wvu.Cols" sId="3"/>
    <undo index="46" exp="area" ref3D="1" dr="$IBG$1:$IBG$1048576" dn="Z_AFE0F707_F779_4457_8614_A9761FF0129B_.wvu.Cols" sId="3"/>
    <undo index="44" exp="area" ref3D="1" dr="$HRK$1:$HRK$1048576" dn="Z_AFE0F707_F779_4457_8614_A9761FF0129B_.wvu.Cols" sId="3"/>
    <undo index="42" exp="area" ref3D="1" dr="$HHO$1:$HHO$1048576" dn="Z_AFE0F707_F779_4457_8614_A9761FF0129B_.wvu.Cols" sId="3"/>
    <undo index="40" exp="area" ref3D="1" dr="$GXS$1:$GXS$1048576" dn="Z_AFE0F707_F779_4457_8614_A9761FF0129B_.wvu.Cols" sId="3"/>
    <undo index="38" exp="area" ref3D="1" dr="$GNW$1:$GNW$1048576" dn="Z_AFE0F707_F779_4457_8614_A9761FF0129B_.wvu.Cols" sId="3"/>
    <undo index="36" exp="area" ref3D="1" dr="$GEA$1:$GEA$1048576" dn="Z_AFE0F707_F779_4457_8614_A9761FF0129B_.wvu.Cols" sId="3"/>
    <undo index="34" exp="area" ref3D="1" dr="$FUE$1:$FUE$1048576" dn="Z_AFE0F707_F779_4457_8614_A9761FF0129B_.wvu.Cols" sId="3"/>
    <undo index="32" exp="area" ref3D="1" dr="$FKI$1:$FKI$1048576" dn="Z_AFE0F707_F779_4457_8614_A9761FF0129B_.wvu.Cols" sId="3"/>
    <undo index="30" exp="area" ref3D="1" dr="$FAM$1:$FAM$1048576" dn="Z_AFE0F707_F779_4457_8614_A9761FF0129B_.wvu.Cols" sId="3"/>
    <undo index="28" exp="area" ref3D="1" dr="$EQQ$1:$EQQ$1048576" dn="Z_AFE0F707_F779_4457_8614_A9761FF0129B_.wvu.Cols" sId="3"/>
    <undo index="26" exp="area" ref3D="1" dr="$EGU$1:$EGU$1048576" dn="Z_AFE0F707_F779_4457_8614_A9761FF0129B_.wvu.Cols" sId="3"/>
    <undo index="24" exp="area" ref3D="1" dr="$DWY$1:$DWY$1048576" dn="Z_AFE0F707_F779_4457_8614_A9761FF0129B_.wvu.Cols" sId="3"/>
    <undo index="22" exp="area" ref3D="1" dr="$DNC$1:$DNC$1048576" dn="Z_AFE0F707_F779_4457_8614_A9761FF0129B_.wvu.Cols" sId="3"/>
    <undo index="20" exp="area" ref3D="1" dr="$DDG$1:$DDG$1048576" dn="Z_AFE0F707_F779_4457_8614_A9761FF0129B_.wvu.Cols" sId="3"/>
    <undo index="18" exp="area" ref3D="1" dr="$CTK$1:$CTK$1048576" dn="Z_AFE0F707_F779_4457_8614_A9761FF0129B_.wvu.Cols" sId="3"/>
    <undo index="16" exp="area" ref3D="1" dr="$CJO$1:$CJO$1048576" dn="Z_AFE0F707_F779_4457_8614_A9761FF0129B_.wvu.Cols" sId="3"/>
    <undo index="14" exp="area" ref3D="1" dr="$BZS$1:$BZS$1048576" dn="Z_AFE0F707_F779_4457_8614_A9761FF0129B_.wvu.Cols" sId="3"/>
    <undo index="12" exp="area" ref3D="1" dr="$BPW$1:$BPW$1048576" dn="Z_AFE0F707_F779_4457_8614_A9761FF0129B_.wvu.Cols" sId="3"/>
    <undo index="10" exp="area" ref3D="1" dr="$BGA$1:$BGA$1048576" dn="Z_AFE0F707_F779_4457_8614_A9761FF0129B_.wvu.Cols" sId="3"/>
    <undo index="8" exp="area" ref3D="1" dr="$AWE$1:$AWE$1048576" dn="Z_AFE0F707_F779_4457_8614_A9761FF0129B_.wvu.Cols" sId="3"/>
    <undo index="6" exp="area" ref3D="1" dr="$AMI$1:$AMI$1048576" dn="Z_AFE0F707_F779_4457_8614_A9761FF0129B_.wvu.Cols" sId="3"/>
    <undo index="4" exp="area" ref3D="1" dr="$ACM$1:$ACM$1048576" dn="Z_AFE0F707_F779_4457_8614_A9761FF0129B_.wvu.Cols" sId="3"/>
    <undo index="2" exp="area" ref3D="1" dr="$SQ$1:$SQ$1048576" dn="Z_AFE0F707_F779_4457_8614_A9761FF0129B_.wvu.Cols" sId="3"/>
    <undo index="1" exp="area" ref3D="1" dr="$IU$1:$IU$1048576" dn="Z_AFE0F707_F779_4457_8614_A9761FF0129B_.wvu.Cols" sId="3"/>
    <undo index="124" exp="area" ref3D="1" dr="$WVG$1:$WVG$1048576" dn="Z_A2E15FCF_BF07_4F75_BC8B_D1F713E64E37_.wvu.Cols" sId="3"/>
    <undo index="122" exp="area" ref3D="1" dr="$WLK$1:$WLK$1048576" dn="Z_A2E15FCF_BF07_4F75_BC8B_D1F713E64E37_.wvu.Cols" sId="3"/>
    <undo index="120" exp="area" ref3D="1" dr="$WBO$1:$WBO$1048576" dn="Z_A2E15FCF_BF07_4F75_BC8B_D1F713E64E37_.wvu.Cols" sId="3"/>
    <undo index="118" exp="area" ref3D="1" dr="$VRS$1:$VRS$1048576" dn="Z_A2E15FCF_BF07_4F75_BC8B_D1F713E64E37_.wvu.Cols" sId="3"/>
    <undo index="116" exp="area" ref3D="1" dr="$VHW$1:$VHW$1048576" dn="Z_A2E15FCF_BF07_4F75_BC8B_D1F713E64E37_.wvu.Cols" sId="3"/>
    <undo index="114" exp="area" ref3D="1" dr="$UYA$1:$UYA$1048576" dn="Z_A2E15FCF_BF07_4F75_BC8B_D1F713E64E37_.wvu.Cols" sId="3"/>
    <undo index="112" exp="area" ref3D="1" dr="$UOE$1:$UOE$1048576" dn="Z_A2E15FCF_BF07_4F75_BC8B_D1F713E64E37_.wvu.Cols" sId="3"/>
    <undo index="110" exp="area" ref3D="1" dr="$UEI$1:$UEI$1048576" dn="Z_A2E15FCF_BF07_4F75_BC8B_D1F713E64E37_.wvu.Cols" sId="3"/>
    <undo index="108" exp="area" ref3D="1" dr="$TUM$1:$TUM$1048576" dn="Z_A2E15FCF_BF07_4F75_BC8B_D1F713E64E37_.wvu.Cols" sId="3"/>
    <undo index="106" exp="area" ref3D="1" dr="$TKQ$1:$TKQ$1048576" dn="Z_A2E15FCF_BF07_4F75_BC8B_D1F713E64E37_.wvu.Cols" sId="3"/>
    <undo index="104" exp="area" ref3D="1" dr="$TAU$1:$TAU$1048576" dn="Z_A2E15FCF_BF07_4F75_BC8B_D1F713E64E37_.wvu.Cols" sId="3"/>
    <undo index="102" exp="area" ref3D="1" dr="$SQY$1:$SQY$1048576" dn="Z_A2E15FCF_BF07_4F75_BC8B_D1F713E64E37_.wvu.Cols" sId="3"/>
    <undo index="100" exp="area" ref3D="1" dr="$SHC$1:$SHC$1048576" dn="Z_A2E15FCF_BF07_4F75_BC8B_D1F713E64E37_.wvu.Cols" sId="3"/>
    <undo index="98" exp="area" ref3D="1" dr="$RXG$1:$RXG$1048576" dn="Z_A2E15FCF_BF07_4F75_BC8B_D1F713E64E37_.wvu.Cols" sId="3"/>
    <undo index="96" exp="area" ref3D="1" dr="$RNK$1:$RNK$1048576" dn="Z_A2E15FCF_BF07_4F75_BC8B_D1F713E64E37_.wvu.Cols" sId="3"/>
    <undo index="94" exp="area" ref3D="1" dr="$RDO$1:$RDO$1048576" dn="Z_A2E15FCF_BF07_4F75_BC8B_D1F713E64E37_.wvu.Cols" sId="3"/>
    <undo index="92" exp="area" ref3D="1" dr="$QTS$1:$QTS$1048576" dn="Z_A2E15FCF_BF07_4F75_BC8B_D1F713E64E37_.wvu.Cols" sId="3"/>
    <undo index="90" exp="area" ref3D="1" dr="$QJW$1:$QJW$1048576" dn="Z_A2E15FCF_BF07_4F75_BC8B_D1F713E64E37_.wvu.Cols" sId="3"/>
    <undo index="88" exp="area" ref3D="1" dr="$QAA$1:$QAA$1048576" dn="Z_A2E15FCF_BF07_4F75_BC8B_D1F713E64E37_.wvu.Cols" sId="3"/>
    <undo index="86" exp="area" ref3D="1" dr="$PQE$1:$PQE$1048576" dn="Z_A2E15FCF_BF07_4F75_BC8B_D1F713E64E37_.wvu.Cols" sId="3"/>
    <undo index="84" exp="area" ref3D="1" dr="$PGI$1:$PGI$1048576" dn="Z_A2E15FCF_BF07_4F75_BC8B_D1F713E64E37_.wvu.Cols" sId="3"/>
    <undo index="82" exp="area" ref3D="1" dr="$OWM$1:$OWM$1048576" dn="Z_A2E15FCF_BF07_4F75_BC8B_D1F713E64E37_.wvu.Cols" sId="3"/>
    <undo index="80" exp="area" ref3D="1" dr="$OMQ$1:$OMQ$1048576" dn="Z_A2E15FCF_BF07_4F75_BC8B_D1F713E64E37_.wvu.Cols" sId="3"/>
    <undo index="78" exp="area" ref3D="1" dr="$OCU$1:$OCU$1048576" dn="Z_A2E15FCF_BF07_4F75_BC8B_D1F713E64E37_.wvu.Cols" sId="3"/>
    <undo index="76" exp="area" ref3D="1" dr="$NSY$1:$NSY$1048576" dn="Z_A2E15FCF_BF07_4F75_BC8B_D1F713E64E37_.wvu.Cols" sId="3"/>
    <undo index="74" exp="area" ref3D="1" dr="$NJC$1:$NJC$1048576" dn="Z_A2E15FCF_BF07_4F75_BC8B_D1F713E64E37_.wvu.Cols" sId="3"/>
    <undo index="72" exp="area" ref3D="1" dr="$MZG$1:$MZG$1048576" dn="Z_A2E15FCF_BF07_4F75_BC8B_D1F713E64E37_.wvu.Cols" sId="3"/>
    <undo index="70" exp="area" ref3D="1" dr="$MPK$1:$MPK$1048576" dn="Z_A2E15FCF_BF07_4F75_BC8B_D1F713E64E37_.wvu.Cols" sId="3"/>
    <undo index="68" exp="area" ref3D="1" dr="$MFO$1:$MFO$1048576" dn="Z_A2E15FCF_BF07_4F75_BC8B_D1F713E64E37_.wvu.Cols" sId="3"/>
    <undo index="66" exp="area" ref3D="1" dr="$LVS$1:$LVS$1048576" dn="Z_A2E15FCF_BF07_4F75_BC8B_D1F713E64E37_.wvu.Cols" sId="3"/>
    <undo index="64" exp="area" ref3D="1" dr="$LLW$1:$LLW$1048576" dn="Z_A2E15FCF_BF07_4F75_BC8B_D1F713E64E37_.wvu.Cols" sId="3"/>
    <undo index="62" exp="area" ref3D="1" dr="$LCA$1:$LCA$1048576" dn="Z_A2E15FCF_BF07_4F75_BC8B_D1F713E64E37_.wvu.Cols" sId="3"/>
    <undo index="60" exp="area" ref3D="1" dr="$KSE$1:$KSE$1048576" dn="Z_A2E15FCF_BF07_4F75_BC8B_D1F713E64E37_.wvu.Cols" sId="3"/>
    <undo index="58" exp="area" ref3D="1" dr="$KII$1:$KII$1048576" dn="Z_A2E15FCF_BF07_4F75_BC8B_D1F713E64E37_.wvu.Cols" sId="3"/>
    <undo index="56" exp="area" ref3D="1" dr="$JYM$1:$JYM$1048576" dn="Z_A2E15FCF_BF07_4F75_BC8B_D1F713E64E37_.wvu.Cols" sId="3"/>
    <undo index="54" exp="area" ref3D="1" dr="$JOQ$1:$JOQ$1048576" dn="Z_A2E15FCF_BF07_4F75_BC8B_D1F713E64E37_.wvu.Cols" sId="3"/>
    <undo index="52" exp="area" ref3D="1" dr="$JEU$1:$JEU$1048576" dn="Z_A2E15FCF_BF07_4F75_BC8B_D1F713E64E37_.wvu.Cols" sId="3"/>
    <undo index="50" exp="area" ref3D="1" dr="$IUY$1:$IUY$1048576" dn="Z_A2E15FCF_BF07_4F75_BC8B_D1F713E64E37_.wvu.Cols" sId="3"/>
    <undo index="48" exp="area" ref3D="1" dr="$ILC$1:$ILC$1048576" dn="Z_A2E15FCF_BF07_4F75_BC8B_D1F713E64E37_.wvu.Cols" sId="3"/>
    <undo index="46" exp="area" ref3D="1" dr="$IBG$1:$IBG$1048576" dn="Z_A2E15FCF_BF07_4F75_BC8B_D1F713E64E37_.wvu.Cols" sId="3"/>
    <undo index="44" exp="area" ref3D="1" dr="$HRK$1:$HRK$1048576" dn="Z_A2E15FCF_BF07_4F75_BC8B_D1F713E64E37_.wvu.Cols" sId="3"/>
    <undo index="42" exp="area" ref3D="1" dr="$HHO$1:$HHO$1048576" dn="Z_A2E15FCF_BF07_4F75_BC8B_D1F713E64E37_.wvu.Cols" sId="3"/>
    <undo index="40" exp="area" ref3D="1" dr="$GXS$1:$GXS$1048576" dn="Z_A2E15FCF_BF07_4F75_BC8B_D1F713E64E37_.wvu.Cols" sId="3"/>
    <undo index="38" exp="area" ref3D="1" dr="$GNW$1:$GNW$1048576" dn="Z_A2E15FCF_BF07_4F75_BC8B_D1F713E64E37_.wvu.Cols" sId="3"/>
    <undo index="36" exp="area" ref3D="1" dr="$GEA$1:$GEA$1048576" dn="Z_A2E15FCF_BF07_4F75_BC8B_D1F713E64E37_.wvu.Cols" sId="3"/>
    <undo index="34" exp="area" ref3D="1" dr="$FUE$1:$FUE$1048576" dn="Z_A2E15FCF_BF07_4F75_BC8B_D1F713E64E37_.wvu.Cols" sId="3"/>
    <undo index="32" exp="area" ref3D="1" dr="$FKI$1:$FKI$1048576" dn="Z_A2E15FCF_BF07_4F75_BC8B_D1F713E64E37_.wvu.Cols" sId="3"/>
    <undo index="30" exp="area" ref3D="1" dr="$FAM$1:$FAM$1048576" dn="Z_A2E15FCF_BF07_4F75_BC8B_D1F713E64E37_.wvu.Cols" sId="3"/>
    <undo index="28" exp="area" ref3D="1" dr="$EQQ$1:$EQQ$1048576" dn="Z_A2E15FCF_BF07_4F75_BC8B_D1F713E64E37_.wvu.Cols" sId="3"/>
    <undo index="26" exp="area" ref3D="1" dr="$EGU$1:$EGU$1048576" dn="Z_A2E15FCF_BF07_4F75_BC8B_D1F713E64E37_.wvu.Cols" sId="3"/>
    <undo index="24" exp="area" ref3D="1" dr="$DWY$1:$DWY$1048576" dn="Z_A2E15FCF_BF07_4F75_BC8B_D1F713E64E37_.wvu.Cols" sId="3"/>
    <undo index="22" exp="area" ref3D="1" dr="$DNC$1:$DNC$1048576" dn="Z_A2E15FCF_BF07_4F75_BC8B_D1F713E64E37_.wvu.Cols" sId="3"/>
    <undo index="20" exp="area" ref3D="1" dr="$DDG$1:$DDG$1048576" dn="Z_A2E15FCF_BF07_4F75_BC8B_D1F713E64E37_.wvu.Cols" sId="3"/>
    <undo index="18" exp="area" ref3D="1" dr="$CTK$1:$CTK$1048576" dn="Z_A2E15FCF_BF07_4F75_BC8B_D1F713E64E37_.wvu.Cols" sId="3"/>
    <undo index="16" exp="area" ref3D="1" dr="$CJO$1:$CJO$1048576" dn="Z_A2E15FCF_BF07_4F75_BC8B_D1F713E64E37_.wvu.Cols" sId="3"/>
    <undo index="14" exp="area" ref3D="1" dr="$BZS$1:$BZS$1048576" dn="Z_A2E15FCF_BF07_4F75_BC8B_D1F713E64E37_.wvu.Cols" sId="3"/>
    <undo index="12" exp="area" ref3D="1" dr="$BPW$1:$BPW$1048576" dn="Z_A2E15FCF_BF07_4F75_BC8B_D1F713E64E37_.wvu.Cols" sId="3"/>
    <undo index="10" exp="area" ref3D="1" dr="$BGA$1:$BGA$1048576" dn="Z_A2E15FCF_BF07_4F75_BC8B_D1F713E64E37_.wvu.Cols" sId="3"/>
    <undo index="8" exp="area" ref3D="1" dr="$AWE$1:$AWE$1048576" dn="Z_A2E15FCF_BF07_4F75_BC8B_D1F713E64E37_.wvu.Cols" sId="3"/>
    <undo index="6" exp="area" ref3D="1" dr="$AMI$1:$AMI$1048576" dn="Z_A2E15FCF_BF07_4F75_BC8B_D1F713E64E37_.wvu.Cols" sId="3"/>
    <undo index="4" exp="area" ref3D="1" dr="$ACM$1:$ACM$1048576" dn="Z_A2E15FCF_BF07_4F75_BC8B_D1F713E64E37_.wvu.Cols" sId="3"/>
    <undo index="2" exp="area" ref3D="1" dr="$SQ$1:$SQ$1048576" dn="Z_A2E15FCF_BF07_4F75_BC8B_D1F713E64E37_.wvu.Cols" sId="3"/>
    <undo index="1" exp="area" ref3D="1" dr="$IU$1:$IU$1048576" dn="Z_A2E15FCF_BF07_4F75_BC8B_D1F713E64E37_.wvu.Cols" sId="3"/>
    <undo index="124" exp="area" ref3D="1" dr="$WVG$1:$WVG$1048576" dn="Z_0231D664_53D3_4378_92FC_86BB75012D50_.wvu.Cols" sId="3"/>
    <undo index="122" exp="area" ref3D="1" dr="$WLK$1:$WLK$1048576" dn="Z_0231D664_53D3_4378_92FC_86BB75012D50_.wvu.Cols" sId="3"/>
    <undo index="120" exp="area" ref3D="1" dr="$WBO$1:$WBO$1048576" dn="Z_0231D664_53D3_4378_92FC_86BB75012D50_.wvu.Cols" sId="3"/>
    <undo index="118" exp="area" ref3D="1" dr="$VRS$1:$VRS$1048576" dn="Z_0231D664_53D3_4378_92FC_86BB75012D50_.wvu.Cols" sId="3"/>
    <undo index="116" exp="area" ref3D="1" dr="$VHW$1:$VHW$1048576" dn="Z_0231D664_53D3_4378_92FC_86BB75012D50_.wvu.Cols" sId="3"/>
    <undo index="114" exp="area" ref3D="1" dr="$UYA$1:$UYA$1048576" dn="Z_0231D664_53D3_4378_92FC_86BB75012D50_.wvu.Cols" sId="3"/>
    <undo index="112" exp="area" ref3D="1" dr="$UOE$1:$UOE$1048576" dn="Z_0231D664_53D3_4378_92FC_86BB75012D50_.wvu.Cols" sId="3"/>
    <undo index="110" exp="area" ref3D="1" dr="$UEI$1:$UEI$1048576" dn="Z_0231D664_53D3_4378_92FC_86BB75012D50_.wvu.Cols" sId="3"/>
    <undo index="108" exp="area" ref3D="1" dr="$TUM$1:$TUM$1048576" dn="Z_0231D664_53D3_4378_92FC_86BB75012D50_.wvu.Cols" sId="3"/>
    <undo index="106" exp="area" ref3D="1" dr="$TKQ$1:$TKQ$1048576" dn="Z_0231D664_53D3_4378_92FC_86BB75012D50_.wvu.Cols" sId="3"/>
    <undo index="104" exp="area" ref3D="1" dr="$TAU$1:$TAU$1048576" dn="Z_0231D664_53D3_4378_92FC_86BB75012D50_.wvu.Cols" sId="3"/>
    <undo index="102" exp="area" ref3D="1" dr="$SQY$1:$SQY$1048576" dn="Z_0231D664_53D3_4378_92FC_86BB75012D50_.wvu.Cols" sId="3"/>
    <undo index="100" exp="area" ref3D="1" dr="$SHC$1:$SHC$1048576" dn="Z_0231D664_53D3_4378_92FC_86BB75012D50_.wvu.Cols" sId="3"/>
    <undo index="98" exp="area" ref3D="1" dr="$RXG$1:$RXG$1048576" dn="Z_0231D664_53D3_4378_92FC_86BB75012D50_.wvu.Cols" sId="3"/>
    <undo index="96" exp="area" ref3D="1" dr="$RNK$1:$RNK$1048576" dn="Z_0231D664_53D3_4378_92FC_86BB75012D50_.wvu.Cols" sId="3"/>
    <undo index="94" exp="area" ref3D="1" dr="$RDO$1:$RDO$1048576" dn="Z_0231D664_53D3_4378_92FC_86BB75012D50_.wvu.Cols" sId="3"/>
    <undo index="92" exp="area" ref3D="1" dr="$QTS$1:$QTS$1048576" dn="Z_0231D664_53D3_4378_92FC_86BB75012D50_.wvu.Cols" sId="3"/>
    <undo index="90" exp="area" ref3D="1" dr="$QJW$1:$QJW$1048576" dn="Z_0231D664_53D3_4378_92FC_86BB75012D50_.wvu.Cols" sId="3"/>
    <undo index="88" exp="area" ref3D="1" dr="$QAA$1:$QAA$1048576" dn="Z_0231D664_53D3_4378_92FC_86BB75012D50_.wvu.Cols" sId="3"/>
    <undo index="86" exp="area" ref3D="1" dr="$PQE$1:$PQE$1048576" dn="Z_0231D664_53D3_4378_92FC_86BB75012D50_.wvu.Cols" sId="3"/>
    <undo index="84" exp="area" ref3D="1" dr="$PGI$1:$PGI$1048576" dn="Z_0231D664_53D3_4378_92FC_86BB75012D50_.wvu.Cols" sId="3"/>
    <undo index="82" exp="area" ref3D="1" dr="$OWM$1:$OWM$1048576" dn="Z_0231D664_53D3_4378_92FC_86BB75012D50_.wvu.Cols" sId="3"/>
    <undo index="80" exp="area" ref3D="1" dr="$OMQ$1:$OMQ$1048576" dn="Z_0231D664_53D3_4378_92FC_86BB75012D50_.wvu.Cols" sId="3"/>
    <undo index="78" exp="area" ref3D="1" dr="$OCU$1:$OCU$1048576" dn="Z_0231D664_53D3_4378_92FC_86BB75012D50_.wvu.Cols" sId="3"/>
    <undo index="76" exp="area" ref3D="1" dr="$NSY$1:$NSY$1048576" dn="Z_0231D664_53D3_4378_92FC_86BB75012D50_.wvu.Cols" sId="3"/>
    <undo index="74" exp="area" ref3D="1" dr="$NJC$1:$NJC$1048576" dn="Z_0231D664_53D3_4378_92FC_86BB75012D50_.wvu.Cols" sId="3"/>
    <undo index="72" exp="area" ref3D="1" dr="$MZG$1:$MZG$1048576" dn="Z_0231D664_53D3_4378_92FC_86BB75012D50_.wvu.Cols" sId="3"/>
    <undo index="70" exp="area" ref3D="1" dr="$MPK$1:$MPK$1048576" dn="Z_0231D664_53D3_4378_92FC_86BB75012D50_.wvu.Cols" sId="3"/>
    <undo index="68" exp="area" ref3D="1" dr="$MFO$1:$MFO$1048576" dn="Z_0231D664_53D3_4378_92FC_86BB75012D50_.wvu.Cols" sId="3"/>
    <undo index="66" exp="area" ref3D="1" dr="$LVS$1:$LVS$1048576" dn="Z_0231D664_53D3_4378_92FC_86BB75012D50_.wvu.Cols" sId="3"/>
    <undo index="64" exp="area" ref3D="1" dr="$LLW$1:$LLW$1048576" dn="Z_0231D664_53D3_4378_92FC_86BB75012D50_.wvu.Cols" sId="3"/>
    <undo index="62" exp="area" ref3D="1" dr="$LCA$1:$LCA$1048576" dn="Z_0231D664_53D3_4378_92FC_86BB75012D50_.wvu.Cols" sId="3"/>
    <undo index="60" exp="area" ref3D="1" dr="$KSE$1:$KSE$1048576" dn="Z_0231D664_53D3_4378_92FC_86BB75012D50_.wvu.Cols" sId="3"/>
    <undo index="58" exp="area" ref3D="1" dr="$KII$1:$KII$1048576" dn="Z_0231D664_53D3_4378_92FC_86BB75012D50_.wvu.Cols" sId="3"/>
    <undo index="56" exp="area" ref3D="1" dr="$JYM$1:$JYM$1048576" dn="Z_0231D664_53D3_4378_92FC_86BB75012D50_.wvu.Cols" sId="3"/>
    <undo index="54" exp="area" ref3D="1" dr="$JOQ$1:$JOQ$1048576" dn="Z_0231D664_53D3_4378_92FC_86BB75012D50_.wvu.Cols" sId="3"/>
    <undo index="52" exp="area" ref3D="1" dr="$JEU$1:$JEU$1048576" dn="Z_0231D664_53D3_4378_92FC_86BB75012D50_.wvu.Cols" sId="3"/>
    <undo index="50" exp="area" ref3D="1" dr="$IUY$1:$IUY$1048576" dn="Z_0231D664_53D3_4378_92FC_86BB75012D50_.wvu.Cols" sId="3"/>
    <undo index="48" exp="area" ref3D="1" dr="$ILC$1:$ILC$1048576" dn="Z_0231D664_53D3_4378_92FC_86BB75012D50_.wvu.Cols" sId="3"/>
    <undo index="46" exp="area" ref3D="1" dr="$IBG$1:$IBG$1048576" dn="Z_0231D664_53D3_4378_92FC_86BB75012D50_.wvu.Cols" sId="3"/>
    <undo index="44" exp="area" ref3D="1" dr="$HRK$1:$HRK$1048576" dn="Z_0231D664_53D3_4378_92FC_86BB75012D50_.wvu.Cols" sId="3"/>
    <undo index="42" exp="area" ref3D="1" dr="$HHO$1:$HHO$1048576" dn="Z_0231D664_53D3_4378_92FC_86BB75012D50_.wvu.Cols" sId="3"/>
    <undo index="40" exp="area" ref3D="1" dr="$GXS$1:$GXS$1048576" dn="Z_0231D664_53D3_4378_92FC_86BB75012D50_.wvu.Cols" sId="3"/>
    <undo index="38" exp="area" ref3D="1" dr="$GNW$1:$GNW$1048576" dn="Z_0231D664_53D3_4378_92FC_86BB75012D50_.wvu.Cols" sId="3"/>
    <undo index="36" exp="area" ref3D="1" dr="$GEA$1:$GEA$1048576" dn="Z_0231D664_53D3_4378_92FC_86BB75012D50_.wvu.Cols" sId="3"/>
    <undo index="34" exp="area" ref3D="1" dr="$FUE$1:$FUE$1048576" dn="Z_0231D664_53D3_4378_92FC_86BB75012D50_.wvu.Cols" sId="3"/>
    <undo index="32" exp="area" ref3D="1" dr="$FKI$1:$FKI$1048576" dn="Z_0231D664_53D3_4378_92FC_86BB75012D50_.wvu.Cols" sId="3"/>
    <undo index="30" exp="area" ref3D="1" dr="$FAM$1:$FAM$1048576" dn="Z_0231D664_53D3_4378_92FC_86BB75012D50_.wvu.Cols" sId="3"/>
    <undo index="28" exp="area" ref3D="1" dr="$EQQ$1:$EQQ$1048576" dn="Z_0231D664_53D3_4378_92FC_86BB75012D50_.wvu.Cols" sId="3"/>
    <undo index="26" exp="area" ref3D="1" dr="$EGU$1:$EGU$1048576" dn="Z_0231D664_53D3_4378_92FC_86BB75012D50_.wvu.Cols" sId="3"/>
    <undo index="24" exp="area" ref3D="1" dr="$DWY$1:$DWY$1048576" dn="Z_0231D664_53D3_4378_92FC_86BB75012D50_.wvu.Cols" sId="3"/>
    <undo index="22" exp="area" ref3D="1" dr="$DNC$1:$DNC$1048576" dn="Z_0231D664_53D3_4378_92FC_86BB75012D50_.wvu.Cols" sId="3"/>
    <undo index="20" exp="area" ref3D="1" dr="$DDG$1:$DDG$1048576" dn="Z_0231D664_53D3_4378_92FC_86BB75012D50_.wvu.Cols" sId="3"/>
    <undo index="18" exp="area" ref3D="1" dr="$CTK$1:$CTK$1048576" dn="Z_0231D664_53D3_4378_92FC_86BB75012D50_.wvu.Cols" sId="3"/>
    <undo index="16" exp="area" ref3D="1" dr="$CJO$1:$CJO$1048576" dn="Z_0231D664_53D3_4378_92FC_86BB75012D50_.wvu.Cols" sId="3"/>
    <undo index="14" exp="area" ref3D="1" dr="$BZS$1:$BZS$1048576" dn="Z_0231D664_53D3_4378_92FC_86BB75012D50_.wvu.Cols" sId="3"/>
    <undo index="12" exp="area" ref3D="1" dr="$BPW$1:$BPW$1048576" dn="Z_0231D664_53D3_4378_92FC_86BB75012D50_.wvu.Cols" sId="3"/>
    <undo index="10" exp="area" ref3D="1" dr="$BGA$1:$BGA$1048576" dn="Z_0231D664_53D3_4378_92FC_86BB75012D50_.wvu.Cols" sId="3"/>
    <undo index="8" exp="area" ref3D="1" dr="$AWE$1:$AWE$1048576" dn="Z_0231D664_53D3_4378_92FC_86BB75012D50_.wvu.Cols" sId="3"/>
    <undo index="6" exp="area" ref3D="1" dr="$AMI$1:$AMI$1048576" dn="Z_0231D664_53D3_4378_92FC_86BB75012D50_.wvu.Cols" sId="3"/>
    <undo index="4" exp="area" ref3D="1" dr="$ACM$1:$ACM$1048576" dn="Z_0231D664_53D3_4378_92FC_86BB75012D50_.wvu.Cols" sId="3"/>
    <undo index="2" exp="area" ref3D="1" dr="$SQ$1:$SQ$1048576" dn="Z_0231D664_53D3_4378_92FC_86BB75012D50_.wvu.Cols" sId="3"/>
    <undo index="1" exp="area" ref3D="1" dr="$IU$1:$IU$1048576" dn="Z_0231D664_53D3_4378_92FC_86BB75012D50_.wvu.Cols" sId="3"/>
    <undo index="124" exp="area" ref3D="1" dr="$WVG$1:$WVG$1048576" dn="Z_2CECA098_183A_404B_AD72_5EEAC4BDA970_.wvu.Cols" sId="3"/>
    <undo index="122" exp="area" ref3D="1" dr="$WLK$1:$WLK$1048576" dn="Z_2CECA098_183A_404B_AD72_5EEAC4BDA970_.wvu.Cols" sId="3"/>
    <undo index="120" exp="area" ref3D="1" dr="$WBO$1:$WBO$1048576" dn="Z_2CECA098_183A_404B_AD72_5EEAC4BDA970_.wvu.Cols" sId="3"/>
    <undo index="118" exp="area" ref3D="1" dr="$VRS$1:$VRS$1048576" dn="Z_2CECA098_183A_404B_AD72_5EEAC4BDA970_.wvu.Cols" sId="3"/>
    <undo index="116" exp="area" ref3D="1" dr="$VHW$1:$VHW$1048576" dn="Z_2CECA098_183A_404B_AD72_5EEAC4BDA970_.wvu.Cols" sId="3"/>
    <undo index="114" exp="area" ref3D="1" dr="$UYA$1:$UYA$1048576" dn="Z_2CECA098_183A_404B_AD72_5EEAC4BDA970_.wvu.Cols" sId="3"/>
    <undo index="112" exp="area" ref3D="1" dr="$UOE$1:$UOE$1048576" dn="Z_2CECA098_183A_404B_AD72_5EEAC4BDA970_.wvu.Cols" sId="3"/>
    <undo index="110" exp="area" ref3D="1" dr="$UEI$1:$UEI$1048576" dn="Z_2CECA098_183A_404B_AD72_5EEAC4BDA970_.wvu.Cols" sId="3"/>
    <undo index="108" exp="area" ref3D="1" dr="$TUM$1:$TUM$1048576" dn="Z_2CECA098_183A_404B_AD72_5EEAC4BDA970_.wvu.Cols" sId="3"/>
    <undo index="106" exp="area" ref3D="1" dr="$TKQ$1:$TKQ$1048576" dn="Z_2CECA098_183A_404B_AD72_5EEAC4BDA970_.wvu.Cols" sId="3"/>
    <undo index="104" exp="area" ref3D="1" dr="$TAU$1:$TAU$1048576" dn="Z_2CECA098_183A_404B_AD72_5EEAC4BDA970_.wvu.Cols" sId="3"/>
    <undo index="102" exp="area" ref3D="1" dr="$SQY$1:$SQY$1048576" dn="Z_2CECA098_183A_404B_AD72_5EEAC4BDA970_.wvu.Cols" sId="3"/>
    <undo index="100" exp="area" ref3D="1" dr="$SHC$1:$SHC$1048576" dn="Z_2CECA098_183A_404B_AD72_5EEAC4BDA970_.wvu.Cols" sId="3"/>
    <undo index="98" exp="area" ref3D="1" dr="$RXG$1:$RXG$1048576" dn="Z_2CECA098_183A_404B_AD72_5EEAC4BDA970_.wvu.Cols" sId="3"/>
    <undo index="96" exp="area" ref3D="1" dr="$RNK$1:$RNK$1048576" dn="Z_2CECA098_183A_404B_AD72_5EEAC4BDA970_.wvu.Cols" sId="3"/>
    <undo index="94" exp="area" ref3D="1" dr="$RDO$1:$RDO$1048576" dn="Z_2CECA098_183A_404B_AD72_5EEAC4BDA970_.wvu.Cols" sId="3"/>
    <undo index="92" exp="area" ref3D="1" dr="$QTS$1:$QTS$1048576" dn="Z_2CECA098_183A_404B_AD72_5EEAC4BDA970_.wvu.Cols" sId="3"/>
    <undo index="90" exp="area" ref3D="1" dr="$QJW$1:$QJW$1048576" dn="Z_2CECA098_183A_404B_AD72_5EEAC4BDA970_.wvu.Cols" sId="3"/>
    <undo index="88" exp="area" ref3D="1" dr="$QAA$1:$QAA$1048576" dn="Z_2CECA098_183A_404B_AD72_5EEAC4BDA970_.wvu.Cols" sId="3"/>
    <undo index="86" exp="area" ref3D="1" dr="$PQE$1:$PQE$1048576" dn="Z_2CECA098_183A_404B_AD72_5EEAC4BDA970_.wvu.Cols" sId="3"/>
    <undo index="84" exp="area" ref3D="1" dr="$PGI$1:$PGI$1048576" dn="Z_2CECA098_183A_404B_AD72_5EEAC4BDA970_.wvu.Cols" sId="3"/>
    <undo index="82" exp="area" ref3D="1" dr="$OWM$1:$OWM$1048576" dn="Z_2CECA098_183A_404B_AD72_5EEAC4BDA970_.wvu.Cols" sId="3"/>
    <undo index="80" exp="area" ref3D="1" dr="$OMQ$1:$OMQ$1048576" dn="Z_2CECA098_183A_404B_AD72_5EEAC4BDA970_.wvu.Cols" sId="3"/>
    <undo index="78" exp="area" ref3D="1" dr="$OCU$1:$OCU$1048576" dn="Z_2CECA098_183A_404B_AD72_5EEAC4BDA970_.wvu.Cols" sId="3"/>
    <undo index="76" exp="area" ref3D="1" dr="$NSY$1:$NSY$1048576" dn="Z_2CECA098_183A_404B_AD72_5EEAC4BDA970_.wvu.Cols" sId="3"/>
    <undo index="74" exp="area" ref3D="1" dr="$NJC$1:$NJC$1048576" dn="Z_2CECA098_183A_404B_AD72_5EEAC4BDA970_.wvu.Cols" sId="3"/>
    <undo index="72" exp="area" ref3D="1" dr="$MZG$1:$MZG$1048576" dn="Z_2CECA098_183A_404B_AD72_5EEAC4BDA970_.wvu.Cols" sId="3"/>
    <undo index="70" exp="area" ref3D="1" dr="$MPK$1:$MPK$1048576" dn="Z_2CECA098_183A_404B_AD72_5EEAC4BDA970_.wvu.Cols" sId="3"/>
    <undo index="68" exp="area" ref3D="1" dr="$MFO$1:$MFO$1048576" dn="Z_2CECA098_183A_404B_AD72_5EEAC4BDA970_.wvu.Cols" sId="3"/>
    <undo index="66" exp="area" ref3D="1" dr="$LVS$1:$LVS$1048576" dn="Z_2CECA098_183A_404B_AD72_5EEAC4BDA970_.wvu.Cols" sId="3"/>
    <undo index="64" exp="area" ref3D="1" dr="$LLW$1:$LLW$1048576" dn="Z_2CECA098_183A_404B_AD72_5EEAC4BDA970_.wvu.Cols" sId="3"/>
    <undo index="62" exp="area" ref3D="1" dr="$LCA$1:$LCA$1048576" dn="Z_2CECA098_183A_404B_AD72_5EEAC4BDA970_.wvu.Cols" sId="3"/>
    <undo index="60" exp="area" ref3D="1" dr="$KSE$1:$KSE$1048576" dn="Z_2CECA098_183A_404B_AD72_5EEAC4BDA970_.wvu.Cols" sId="3"/>
    <undo index="58" exp="area" ref3D="1" dr="$KII$1:$KII$1048576" dn="Z_2CECA098_183A_404B_AD72_5EEAC4BDA970_.wvu.Cols" sId="3"/>
    <undo index="56" exp="area" ref3D="1" dr="$JYM$1:$JYM$1048576" dn="Z_2CECA098_183A_404B_AD72_5EEAC4BDA970_.wvu.Cols" sId="3"/>
    <undo index="54" exp="area" ref3D="1" dr="$JOQ$1:$JOQ$1048576" dn="Z_2CECA098_183A_404B_AD72_5EEAC4BDA970_.wvu.Cols" sId="3"/>
    <undo index="52" exp="area" ref3D="1" dr="$JEU$1:$JEU$1048576" dn="Z_2CECA098_183A_404B_AD72_5EEAC4BDA970_.wvu.Cols" sId="3"/>
    <undo index="50" exp="area" ref3D="1" dr="$IUY$1:$IUY$1048576" dn="Z_2CECA098_183A_404B_AD72_5EEAC4BDA970_.wvu.Cols" sId="3"/>
    <undo index="48" exp="area" ref3D="1" dr="$ILC$1:$ILC$1048576" dn="Z_2CECA098_183A_404B_AD72_5EEAC4BDA970_.wvu.Cols" sId="3"/>
    <undo index="46" exp="area" ref3D="1" dr="$IBG$1:$IBG$1048576" dn="Z_2CECA098_183A_404B_AD72_5EEAC4BDA970_.wvu.Cols" sId="3"/>
    <undo index="44" exp="area" ref3D="1" dr="$HRK$1:$HRK$1048576" dn="Z_2CECA098_183A_404B_AD72_5EEAC4BDA970_.wvu.Cols" sId="3"/>
    <undo index="42" exp="area" ref3D="1" dr="$HHO$1:$HHO$1048576" dn="Z_2CECA098_183A_404B_AD72_5EEAC4BDA970_.wvu.Cols" sId="3"/>
    <undo index="40" exp="area" ref3D="1" dr="$GXS$1:$GXS$1048576" dn="Z_2CECA098_183A_404B_AD72_5EEAC4BDA970_.wvu.Cols" sId="3"/>
    <undo index="38" exp="area" ref3D="1" dr="$GNW$1:$GNW$1048576" dn="Z_2CECA098_183A_404B_AD72_5EEAC4BDA970_.wvu.Cols" sId="3"/>
    <undo index="36" exp="area" ref3D="1" dr="$GEA$1:$GEA$1048576" dn="Z_2CECA098_183A_404B_AD72_5EEAC4BDA970_.wvu.Cols" sId="3"/>
    <undo index="34" exp="area" ref3D="1" dr="$FUE$1:$FUE$1048576" dn="Z_2CECA098_183A_404B_AD72_5EEAC4BDA970_.wvu.Cols" sId="3"/>
    <undo index="32" exp="area" ref3D="1" dr="$FKI$1:$FKI$1048576" dn="Z_2CECA098_183A_404B_AD72_5EEAC4BDA970_.wvu.Cols" sId="3"/>
    <undo index="30" exp="area" ref3D="1" dr="$FAM$1:$FAM$1048576" dn="Z_2CECA098_183A_404B_AD72_5EEAC4BDA970_.wvu.Cols" sId="3"/>
    <undo index="28" exp="area" ref3D="1" dr="$EQQ$1:$EQQ$1048576" dn="Z_2CECA098_183A_404B_AD72_5EEAC4BDA970_.wvu.Cols" sId="3"/>
    <undo index="26" exp="area" ref3D="1" dr="$EGU$1:$EGU$1048576" dn="Z_2CECA098_183A_404B_AD72_5EEAC4BDA970_.wvu.Cols" sId="3"/>
    <undo index="24" exp="area" ref3D="1" dr="$DWY$1:$DWY$1048576" dn="Z_2CECA098_183A_404B_AD72_5EEAC4BDA970_.wvu.Cols" sId="3"/>
    <undo index="22" exp="area" ref3D="1" dr="$DNC$1:$DNC$1048576" dn="Z_2CECA098_183A_404B_AD72_5EEAC4BDA970_.wvu.Cols" sId="3"/>
    <undo index="20" exp="area" ref3D="1" dr="$DDG$1:$DDG$1048576" dn="Z_2CECA098_183A_404B_AD72_5EEAC4BDA970_.wvu.Cols" sId="3"/>
    <undo index="18" exp="area" ref3D="1" dr="$CTK$1:$CTK$1048576" dn="Z_2CECA098_183A_404B_AD72_5EEAC4BDA970_.wvu.Cols" sId="3"/>
    <undo index="16" exp="area" ref3D="1" dr="$CJO$1:$CJO$1048576" dn="Z_2CECA098_183A_404B_AD72_5EEAC4BDA970_.wvu.Cols" sId="3"/>
    <undo index="14" exp="area" ref3D="1" dr="$BZS$1:$BZS$1048576" dn="Z_2CECA098_183A_404B_AD72_5EEAC4BDA970_.wvu.Cols" sId="3"/>
    <undo index="12" exp="area" ref3D="1" dr="$BPW$1:$BPW$1048576" dn="Z_2CECA098_183A_404B_AD72_5EEAC4BDA970_.wvu.Cols" sId="3"/>
    <undo index="10" exp="area" ref3D="1" dr="$BGA$1:$BGA$1048576" dn="Z_2CECA098_183A_404B_AD72_5EEAC4BDA970_.wvu.Cols" sId="3"/>
    <undo index="8" exp="area" ref3D="1" dr="$AWE$1:$AWE$1048576" dn="Z_2CECA098_183A_404B_AD72_5EEAC4BDA970_.wvu.Cols" sId="3"/>
    <undo index="6" exp="area" ref3D="1" dr="$AMI$1:$AMI$1048576" dn="Z_2CECA098_183A_404B_AD72_5EEAC4BDA970_.wvu.Cols" sId="3"/>
    <undo index="4" exp="area" ref3D="1" dr="$ACM$1:$ACM$1048576" dn="Z_2CECA098_183A_404B_AD72_5EEAC4BDA970_.wvu.Cols" sId="3"/>
    <undo index="2" exp="area" ref3D="1" dr="$SQ$1:$SQ$1048576" dn="Z_2CECA098_183A_404B_AD72_5EEAC4BDA970_.wvu.Cols" sId="3"/>
    <undo index="1" exp="area" ref3D="1" dr="$IU$1:$IU$1048576" dn="Z_2CECA098_183A_404B_AD72_5EEAC4BDA970_.wvu.Cols" sId="3"/>
    <rfmt sheetId="3" xfDxf="1" sqref="A162:XFD162" start="0" length="0">
      <dxf>
        <alignment vertical="center" readingOrder="0"/>
      </dxf>
    </rfmt>
    <rfmt sheetId="3" sqref="B162" start="0" length="0">
      <dxf>
        <alignment vertical="top" wrapText="1" readingOrder="0"/>
        <border outline="0">
          <left style="thin">
            <color indexed="64"/>
          </left>
          <right style="thin">
            <color indexed="64"/>
          </right>
          <top style="thin">
            <color indexed="64"/>
          </top>
          <bottom style="thin">
            <color indexed="64"/>
          </bottom>
        </border>
      </dxf>
    </rfmt>
    <rfmt sheetId="3" sqref="C162" start="0" length="0">
      <dxf>
        <alignment vertical="top" wrapText="1" readingOrder="0"/>
        <border outline="0">
          <left style="thin">
            <color indexed="64"/>
          </left>
          <right style="thin">
            <color indexed="64"/>
          </right>
          <top style="thin">
            <color indexed="64"/>
          </top>
          <bottom style="thin">
            <color indexed="64"/>
          </bottom>
        </border>
      </dxf>
    </rfmt>
    <rfmt sheetId="3" sqref="D162" start="0" length="0">
      <dxf>
        <alignment vertical="bottom" readingOrder="0"/>
        <border outline="0">
          <left style="thin">
            <color indexed="64"/>
          </left>
          <right style="thin">
            <color indexed="64"/>
          </right>
          <top style="thin">
            <color indexed="64"/>
          </top>
          <bottom style="thin">
            <color indexed="64"/>
          </bottom>
        </border>
      </dxf>
    </rfmt>
    <rfmt sheetId="3" sqref="E162" start="0" length="0">
      <dxf>
        <alignment vertical="bottom" readingOrder="0"/>
        <border outline="0">
          <left style="thin">
            <color indexed="64"/>
          </left>
          <right style="thin">
            <color indexed="64"/>
          </right>
          <top style="thin">
            <color indexed="64"/>
          </top>
          <bottom style="thin">
            <color indexed="64"/>
          </bottom>
        </border>
      </dxf>
    </rfmt>
    <rfmt sheetId="3" sqref="F162" start="0" length="0">
      <dxf>
        <alignment vertical="bottom" readingOrder="0"/>
        <border outline="0">
          <left style="thin">
            <color indexed="64"/>
          </left>
          <right style="thin">
            <color indexed="64"/>
          </right>
          <top style="thin">
            <color indexed="64"/>
          </top>
          <bottom style="thin">
            <color indexed="64"/>
          </bottom>
        </border>
      </dxf>
    </rfmt>
    <rfmt sheetId="3" sqref="G162" start="0" length="0">
      <dxf>
        <alignment vertical="top" readingOrder="0"/>
        <border outline="0">
          <left style="thin">
            <color indexed="64"/>
          </left>
          <right style="thin">
            <color indexed="64"/>
          </right>
          <top style="thin">
            <color indexed="64"/>
          </top>
          <bottom style="thin">
            <color indexed="64"/>
          </bottom>
        </border>
      </dxf>
    </rfmt>
    <rfmt sheetId="3" sqref="H162" start="0" length="0">
      <dxf>
        <numFmt numFmtId="19" formatCode="dd/mm/yyyy"/>
        <alignment vertical="top" readingOrder="0"/>
        <border outline="0">
          <left style="thin">
            <color indexed="64"/>
          </left>
          <right style="thin">
            <color indexed="64"/>
          </right>
          <top style="thin">
            <color indexed="64"/>
          </top>
          <bottom style="thin">
            <color indexed="64"/>
          </bottom>
        </border>
      </dxf>
    </rfmt>
    <rfmt sheetId="3" sqref="I162" start="0" length="0">
      <dxf>
        <alignment vertical="bottom" readingOrder="0"/>
        <border outline="0">
          <left style="thin">
            <color indexed="64"/>
          </left>
          <right style="thin">
            <color indexed="64"/>
          </right>
          <top style="thin">
            <color indexed="64"/>
          </top>
          <bottom style="thin">
            <color indexed="64"/>
          </bottom>
        </border>
      </dxf>
    </rfmt>
    <rfmt sheetId="3" sqref="J162" start="0" length="0">
      <dxf>
        <alignment vertical="bottom" readingOrder="0"/>
        <border outline="0">
          <left style="thin">
            <color indexed="64"/>
          </left>
          <right style="thin">
            <color indexed="64"/>
          </right>
          <top style="thin">
            <color indexed="64"/>
          </top>
          <bottom style="thin">
            <color indexed="64"/>
          </bottom>
        </border>
      </dxf>
    </rfmt>
    <rfmt sheetId="3" sqref="K162" start="0" length="0">
      <dxf>
        <alignment vertical="top" wrapText="1" readingOrder="0"/>
        <border outline="0">
          <left style="thin">
            <color indexed="64"/>
          </left>
          <right style="thin">
            <color indexed="64"/>
          </right>
          <top style="thin">
            <color indexed="64"/>
          </top>
          <bottom style="thin">
            <color indexed="64"/>
          </bottom>
        </border>
      </dxf>
    </rfmt>
    <rfmt sheetId="3" sqref="L162" start="0" length="0">
      <dxf>
        <alignment vertical="top" readingOrder="0"/>
        <border outline="0">
          <left style="thin">
            <color indexed="64"/>
          </left>
          <right style="thin">
            <color indexed="64"/>
          </right>
          <top style="thin">
            <color indexed="64"/>
          </top>
          <bottom style="thin">
            <color indexed="64"/>
          </bottom>
        </border>
      </dxf>
    </rfmt>
    <rfmt sheetId="3" sqref="M162" start="0" length="0">
      <dxf>
        <border outline="0">
          <left style="thin">
            <color indexed="64"/>
          </left>
          <right style="thin">
            <color indexed="64"/>
          </right>
          <top style="thin">
            <color indexed="64"/>
          </top>
          <bottom style="thin">
            <color indexed="64"/>
          </bottom>
        </border>
      </dxf>
    </rfmt>
    <rfmt sheetId="3" sqref="N162" start="0" length="0">
      <dxf>
        <border outline="0">
          <left style="thin">
            <color indexed="64"/>
          </left>
          <right style="thin">
            <color indexed="64"/>
          </right>
          <top style="thin">
            <color indexed="64"/>
          </top>
          <bottom style="thin">
            <color indexed="64"/>
          </bottom>
        </border>
      </dxf>
    </rfmt>
    <rfmt sheetId="3" sqref="O162" start="0" length="0">
      <dxf>
        <border outline="0">
          <left style="thin">
            <color indexed="64"/>
          </left>
          <right style="thin">
            <color indexed="64"/>
          </right>
          <top style="thin">
            <color indexed="64"/>
          </top>
          <bottom style="thin">
            <color indexed="64"/>
          </bottom>
        </border>
      </dxf>
    </rfmt>
    <rfmt sheetId="3" sqref="P162" start="0" length="0">
      <dxf>
        <alignment horizontal="center" readingOrder="0"/>
        <border outline="0">
          <left style="thin">
            <color indexed="64"/>
          </left>
          <right style="thin">
            <color indexed="64"/>
          </right>
          <top style="thin">
            <color indexed="64"/>
          </top>
          <bottom style="thin">
            <color indexed="64"/>
          </bottom>
        </border>
      </dxf>
    </rfmt>
    <rfmt sheetId="3" sqref="Q162" start="0" length="0">
      <dxf>
        <alignment horizontal="center" readingOrder="0"/>
        <border outline="0">
          <left style="thin">
            <color indexed="64"/>
          </left>
          <right style="thin">
            <color indexed="64"/>
          </right>
          <top style="thin">
            <color indexed="64"/>
          </top>
          <bottom style="thin">
            <color indexed="64"/>
          </bottom>
        </border>
      </dxf>
    </rfmt>
  </rrc>
  <rcc rId="5042" sId="3">
    <nc r="C160">
      <f>500/1000</f>
    </nc>
  </rcc>
  <rcc rId="5043" sId="3" odxf="1" dxf="1">
    <nc r="C161">
      <f>500/1000</f>
    </nc>
    <odxf/>
    <ndxf/>
  </rcc>
  <rfmt sheetId="3" sqref="C162" start="0" length="0">
    <dxf/>
  </rfmt>
  <rcc rId="5044" sId="3">
    <nc r="C162">
      <f>500/5000</f>
    </nc>
  </rcc>
  <rcc rId="5045" sId="4">
    <nc r="C175">
      <f>1560/1000</f>
    </nc>
  </rcc>
  <rcc rId="5046" sId="4">
    <nc r="C176">
      <f>1560/1000</f>
    </nc>
  </rcc>
  <rcc rId="5047" sId="4" odxf="1" dxf="1">
    <nc r="C177">
      <f>1560/1000</f>
    </nc>
    <odxf/>
    <ndxf/>
  </rcc>
  <rcc rId="5048" sId="4">
    <nc r="C178">
      <f>1560/1000</f>
    </nc>
  </rcc>
  <rcc rId="5049" sId="4" odxf="1" dxf="1">
    <nc r="C179">
      <f>1560/1000</f>
    </nc>
    <odxf>
      <border outline="0">
        <left/>
        <right/>
        <top/>
        <bottom/>
      </border>
    </odxf>
    <ndxf>
      <border outline="0">
        <left style="thin">
          <color indexed="64"/>
        </left>
        <right style="thin">
          <color indexed="64"/>
        </right>
        <top style="thin">
          <color indexed="64"/>
        </top>
        <bottom style="thin">
          <color indexed="64"/>
        </bottom>
      </border>
    </ndxf>
  </rcc>
  <rcc rId="5050" sId="4" odxf="1" dxf="1">
    <nc r="C180">
      <f>1560/1000</f>
    </nc>
    <odxf>
      <border outline="0">
        <left/>
        <right/>
        <top/>
        <bottom/>
      </border>
    </odxf>
    <ndxf>
      <border outline="0">
        <left style="thin">
          <color indexed="64"/>
        </left>
        <right style="thin">
          <color indexed="64"/>
        </right>
        <top style="thin">
          <color indexed="64"/>
        </top>
        <bottom style="thin">
          <color indexed="64"/>
        </bottom>
      </border>
    </ndxf>
  </rcc>
  <rcc rId="5051" sId="4">
    <nc r="C181">
      <f>1560/1000</f>
    </nc>
  </rcc>
  <rcc rId="5052" sId="4">
    <nc r="C182">
      <f>1560/1000</f>
    </nc>
  </rcc>
  <rcc rId="5053" sId="4">
    <nc r="C183">
      <f>1560/5000</f>
    </nc>
  </rcc>
  <rcc rId="5054" sId="4">
    <nc r="C184">
      <f>1560/5000</f>
    </nc>
  </rcc>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55" sId="5">
    <nc r="C175">
      <f>1302/1000</f>
    </nc>
  </rcc>
  <rcc rId="5056" sId="5">
    <nc r="C176">
      <f>1302/1000</f>
    </nc>
  </rcc>
  <rcc rId="5057" sId="5">
    <nc r="C177">
      <f>1302/1000</f>
    </nc>
  </rcc>
  <rcc rId="5058" sId="5">
    <nc r="C178">
      <f>1302/1000</f>
    </nc>
  </rcc>
  <rcc rId="5059" sId="5" odxf="1" dxf="1">
    <nc r="C179">
      <f>1302/1000</f>
    </nc>
    <odxf/>
    <ndxf/>
  </rcc>
  <rcc rId="5060" sId="5">
    <nc r="C180">
      <f>1302/1000</f>
    </nc>
  </rcc>
  <rcc rId="5061" sId="5">
    <nc r="C181">
      <f>1302/1000</f>
    </nc>
  </rcc>
  <rcc rId="5062" sId="5">
    <nc r="C182">
      <f>1302/1000</f>
    </nc>
  </rcc>
  <rcc rId="5063" sId="5" odxf="1" dxf="1">
    <nc r="C185">
      <f>1302/1000</f>
    </nc>
    <odxf>
      <border outline="0">
        <left/>
        <right/>
        <top/>
        <bottom/>
      </border>
    </odxf>
    <ndxf>
      <border outline="0">
        <left style="thin">
          <color indexed="64"/>
        </left>
        <right style="thin">
          <color indexed="64"/>
        </right>
        <top style="thin">
          <color indexed="64"/>
        </top>
        <bottom style="thin">
          <color indexed="64"/>
        </bottom>
      </border>
    </ndxf>
  </rcc>
  <rcc rId="5064" sId="5">
    <nc r="C183">
      <f>1302/5000</f>
    </nc>
  </rcc>
  <rcc rId="5065" sId="5">
    <nc r="C184">
      <f>1302/5000</f>
    </nc>
  </rcc>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66" sId="6">
    <nc r="C159">
      <f>1137/1000</f>
    </nc>
  </rcc>
  <rcc rId="5067" sId="6">
    <nc r="C160">
      <f>1137/1000</f>
    </nc>
  </rcc>
  <rcc rId="5068" sId="6">
    <nc r="C161">
      <f>1137/1000</f>
    </nc>
  </rcc>
  <rcc rId="5069" sId="6">
    <nc r="C162">
      <f>1137/1000</f>
    </nc>
  </rcc>
  <rcc rId="5070" sId="6">
    <nc r="C163">
      <f>1137/1000</f>
    </nc>
  </rcc>
  <rfmt sheetId="6" sqref="C164" start="0" length="0">
    <dxf>
      <border outline="0">
        <left style="thin">
          <color indexed="64"/>
        </left>
        <right style="thin">
          <color indexed="64"/>
        </right>
        <top style="thin">
          <color indexed="64"/>
        </top>
        <bottom style="thin">
          <color indexed="64"/>
        </bottom>
      </border>
    </dxf>
  </rfmt>
  <rcc rId="5071" sId="6">
    <nc r="C164">
      <f>1137/5000</f>
    </nc>
  </rcc>
  <rcc rId="5072" sId="7">
    <nc r="C148">
      <f>1147/1000</f>
    </nc>
  </rcc>
  <rcc rId="5073" sId="7" odxf="1" dxf="1">
    <nc r="C149">
      <f>1147/1000</f>
    </nc>
    <odxf/>
    <ndxf/>
  </rcc>
  <rcc rId="5074" sId="7">
    <nc r="C150">
      <f>1147/1000</f>
    </nc>
  </rcc>
  <rcc rId="5075" sId="7" odxf="1" dxf="1">
    <nc r="C152">
      <f>1147/1000</f>
    </nc>
    <odxf>
      <alignment vertical="center" wrapText="0" readingOrder="0"/>
      <border outline="0">
        <left/>
        <right/>
        <top/>
        <bottom/>
      </border>
    </odxf>
    <ndxf>
      <alignment vertical="top" wrapText="1" readingOrder="0"/>
      <border outline="0">
        <left style="thin">
          <color indexed="64"/>
        </left>
        <right style="thin">
          <color indexed="64"/>
        </right>
        <top style="thin">
          <color indexed="64"/>
        </top>
        <bottom style="thin">
          <color indexed="64"/>
        </bottom>
      </border>
    </ndxf>
  </rcc>
  <rcc rId="5076" sId="7" odxf="1" dxf="1">
    <nc r="C153">
      <f>1147/1000</f>
    </nc>
    <odxf>
      <border outline="0">
        <left/>
        <right/>
        <top/>
        <bottom/>
      </border>
    </odxf>
    <ndxf>
      <border outline="0">
        <left style="thin">
          <color indexed="64"/>
        </left>
        <right style="thin">
          <color indexed="64"/>
        </right>
        <top style="thin">
          <color indexed="64"/>
        </top>
        <bottom style="thin">
          <color indexed="64"/>
        </bottom>
      </border>
    </ndxf>
  </rcc>
  <rcc rId="5077" sId="7">
    <nc r="C151">
      <f>1147/5000</f>
    </nc>
  </rcc>
  <rcc rId="5078" sId="8">
    <nc r="C136">
      <f>220/1000</f>
    </nc>
  </rcc>
  <rcc rId="5079" sId="8">
    <nc r="C137">
      <f>220/1000</f>
    </nc>
  </rcc>
  <rcc rId="5080" sId="8">
    <nc r="C138">
      <f>220/1000</f>
    </nc>
  </rcc>
  <rcc rId="5081" sId="8">
    <nc r="C139">
      <f>220/5000</f>
    </nc>
  </rcc>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82" sId="8">
    <nc r="O136" t="inlineStr">
      <is>
        <t>SI</t>
      </is>
    </nc>
  </rcc>
  <rcc rId="5083" sId="8">
    <nc r="O137" t="inlineStr">
      <is>
        <t>SI</t>
      </is>
    </nc>
  </rcc>
  <rcc rId="5084" sId="8">
    <nc r="O138" t="inlineStr">
      <is>
        <t>SI</t>
      </is>
    </nc>
  </rcc>
  <rcc rId="5085" sId="7">
    <nc r="O148" t="inlineStr">
      <is>
        <t>SI</t>
      </is>
    </nc>
  </rcc>
  <rcc rId="5086" sId="7">
    <nc r="O149" t="inlineStr">
      <is>
        <t>SI</t>
      </is>
    </nc>
  </rcc>
  <rcc rId="5087" sId="6">
    <nc r="O159" t="inlineStr">
      <is>
        <t>SI</t>
      </is>
    </nc>
  </rcc>
  <rcc rId="5088" sId="6">
    <nc r="O161" t="inlineStr">
      <is>
        <t>SI</t>
      </is>
    </nc>
  </rcc>
  <rcc rId="5089" sId="5">
    <nc r="M176" t="inlineStr">
      <is>
        <t>SI</t>
      </is>
    </nc>
  </rcc>
  <rcc rId="5090" sId="5">
    <nc r="M177" t="inlineStr">
      <is>
        <t>SI</t>
      </is>
    </nc>
  </rcc>
  <rcc rId="5091" sId="5">
    <nc r="M178" t="inlineStr">
      <is>
        <t>SI</t>
      </is>
    </nc>
  </rcc>
  <rcc rId="5092" sId="5">
    <nc r="M179" t="inlineStr">
      <is>
        <t>SI</t>
      </is>
    </nc>
  </rcc>
  <rcc rId="5093" sId="5">
    <nc r="M180" t="inlineStr">
      <is>
        <t>SI</t>
      </is>
    </nc>
  </rcc>
  <rcc rId="5094" sId="5">
    <nc r="M181" t="inlineStr">
      <is>
        <t>SI</t>
      </is>
    </nc>
  </rcc>
  <rcc rId="5095" sId="5">
    <nc r="N176" t="inlineStr">
      <is>
        <t>SI</t>
      </is>
    </nc>
  </rcc>
  <rcc rId="5096" sId="5">
    <nc r="N177" t="inlineStr">
      <is>
        <t>SI</t>
      </is>
    </nc>
  </rcc>
  <rcc rId="5097" sId="5">
    <nc r="N178" t="inlineStr">
      <is>
        <t>SI</t>
      </is>
    </nc>
  </rcc>
  <rcc rId="5098" sId="5">
    <nc r="N179" t="inlineStr">
      <is>
        <t>SI</t>
      </is>
    </nc>
  </rcc>
  <rcc rId="5099" sId="5">
    <nc r="N180" t="inlineStr">
      <is>
        <t>SI</t>
      </is>
    </nc>
  </rcc>
  <rcc rId="5100" sId="5">
    <nc r="N181" t="inlineStr">
      <is>
        <t>SI</t>
      </is>
    </nc>
  </rcc>
  <rcc rId="5101" sId="5">
    <nc r="O175" t="inlineStr">
      <is>
        <t>SI</t>
      </is>
    </nc>
  </rcc>
  <rcc rId="5102" sId="5">
    <nc r="O176" t="inlineStr">
      <is>
        <t>SI</t>
      </is>
    </nc>
  </rcc>
  <rcc rId="5103" sId="5">
    <nc r="O177" t="inlineStr">
      <is>
        <t>SI</t>
      </is>
    </nc>
  </rcc>
  <rcc rId="5104" sId="5">
    <nc r="O178" t="inlineStr">
      <is>
        <t>SI</t>
      </is>
    </nc>
  </rcc>
  <rcc rId="5105" sId="5">
    <nc r="O179" t="inlineStr">
      <is>
        <t>SI</t>
      </is>
    </nc>
  </rcc>
  <rcc rId="5106" sId="5">
    <nc r="O180" t="inlineStr">
      <is>
        <t>SI</t>
      </is>
    </nc>
  </rcc>
  <rcc rId="5107" sId="5">
    <nc r="O181" t="inlineStr">
      <is>
        <t>SI</t>
      </is>
    </nc>
  </rcc>
  <rfmt sheetId="5" sqref="O185" start="0" length="0">
    <dxf>
      <border outline="0">
        <left style="thin">
          <color indexed="64"/>
        </left>
        <right style="thin">
          <color indexed="64"/>
        </right>
        <top style="thin">
          <color indexed="64"/>
        </top>
        <bottom style="thin">
          <color indexed="64"/>
        </bottom>
      </border>
    </dxf>
  </rfmt>
  <rcc rId="5108" sId="4">
    <nc r="M176" t="inlineStr">
      <is>
        <t>SI</t>
      </is>
    </nc>
  </rcc>
  <rcc rId="5109" sId="4">
    <nc r="M177" t="inlineStr">
      <is>
        <t>SI</t>
      </is>
    </nc>
  </rcc>
  <rcc rId="5110" sId="4">
    <nc r="M178" t="inlineStr">
      <is>
        <t>SI</t>
      </is>
    </nc>
  </rcc>
  <rcc rId="5111" sId="4" odxf="1" dxf="1">
    <nc r="M179" t="inlineStr">
      <is>
        <t>SI</t>
      </is>
    </nc>
    <odxf>
      <border outline="0">
        <left/>
        <right/>
        <top/>
        <bottom/>
      </border>
    </odxf>
    <ndxf>
      <border outline="0">
        <left style="thin">
          <color indexed="64"/>
        </left>
        <right style="thin">
          <color indexed="64"/>
        </right>
        <top style="thin">
          <color indexed="64"/>
        </top>
        <bottom style="thin">
          <color indexed="64"/>
        </bottom>
      </border>
    </ndxf>
  </rcc>
  <rcc rId="5112" sId="4" odxf="1" dxf="1">
    <nc r="M180" t="inlineStr">
      <is>
        <t>SI</t>
      </is>
    </nc>
    <odxf>
      <border outline="0">
        <left/>
        <right/>
        <top/>
        <bottom/>
      </border>
    </odxf>
    <ndxf>
      <border outline="0">
        <left style="thin">
          <color indexed="64"/>
        </left>
        <right style="thin">
          <color indexed="64"/>
        </right>
        <top style="thin">
          <color indexed="64"/>
        </top>
        <bottom style="thin">
          <color indexed="64"/>
        </bottom>
      </border>
    </ndxf>
  </rcc>
  <rcc rId="5113" sId="4">
    <nc r="N175" t="inlineStr">
      <is>
        <t>SI</t>
      </is>
    </nc>
  </rcc>
  <rcc rId="5114" sId="4">
    <nc r="N176" t="inlineStr">
      <is>
        <t>SI</t>
      </is>
    </nc>
  </rcc>
  <rcc rId="5115" sId="4">
    <nc r="N177" t="inlineStr">
      <is>
        <t>SI</t>
      </is>
    </nc>
  </rcc>
  <rcc rId="5116" sId="4">
    <nc r="N178" t="inlineStr">
      <is>
        <t>SI</t>
      </is>
    </nc>
  </rcc>
  <rcc rId="5117" sId="4" odxf="1" dxf="1">
    <nc r="N179" t="inlineStr">
      <is>
        <t>SI</t>
      </is>
    </nc>
    <odxf>
      <border outline="0">
        <left/>
        <right/>
        <top/>
        <bottom/>
      </border>
    </odxf>
    <ndxf>
      <border outline="0">
        <left style="thin">
          <color indexed="64"/>
        </left>
        <right style="thin">
          <color indexed="64"/>
        </right>
        <top style="thin">
          <color indexed="64"/>
        </top>
        <bottom style="thin">
          <color indexed="64"/>
        </bottom>
      </border>
    </ndxf>
  </rcc>
  <rcc rId="5118" sId="4" odxf="1" dxf="1">
    <nc r="N180" t="inlineStr">
      <is>
        <t>SI</t>
      </is>
    </nc>
    <odxf>
      <border outline="0">
        <left/>
        <right/>
        <top/>
        <bottom/>
      </border>
    </odxf>
    <ndxf>
      <border outline="0">
        <left style="thin">
          <color indexed="64"/>
        </left>
        <right style="thin">
          <color indexed="64"/>
        </right>
        <top style="thin">
          <color indexed="64"/>
        </top>
        <bottom style="thin">
          <color indexed="64"/>
        </bottom>
      </border>
    </ndxf>
  </rcc>
  <rcc rId="5119" sId="4">
    <nc r="O175" t="inlineStr">
      <is>
        <t>SI</t>
      </is>
    </nc>
  </rcc>
  <rcc rId="5120" sId="4">
    <nc r="O176" t="inlineStr">
      <is>
        <t>SI</t>
      </is>
    </nc>
  </rcc>
  <rcc rId="5121" sId="4">
    <nc r="O177" t="inlineStr">
      <is>
        <t>SI</t>
      </is>
    </nc>
  </rcc>
  <rcc rId="5122" sId="4">
    <nc r="O178" t="inlineStr">
      <is>
        <t>SI</t>
      </is>
    </nc>
  </rcc>
  <rcc rId="5123" sId="4" odxf="1" dxf="1">
    <nc r="O179" t="inlineStr">
      <is>
        <t>SI</t>
      </is>
    </nc>
    <odxf>
      <border outline="0">
        <left/>
        <right/>
        <top/>
        <bottom/>
      </border>
    </odxf>
    <ndxf>
      <border outline="0">
        <left style="thin">
          <color indexed="64"/>
        </left>
        <right style="thin">
          <color indexed="64"/>
        </right>
        <top style="thin">
          <color indexed="64"/>
        </top>
        <bottom style="thin">
          <color indexed="64"/>
        </bottom>
      </border>
    </ndxf>
  </rcc>
  <rcc rId="5124" sId="4" odxf="1" dxf="1">
    <nc r="O180" t="inlineStr">
      <is>
        <t>SI</t>
      </is>
    </nc>
    <odxf>
      <border outline="0">
        <left/>
        <right/>
        <top/>
        <bottom/>
      </border>
    </odxf>
    <ndxf>
      <border outline="0">
        <left style="thin">
          <color indexed="64"/>
        </left>
        <right style="thin">
          <color indexed="64"/>
        </right>
        <top style="thin">
          <color indexed="64"/>
        </top>
        <bottom style="thin">
          <color indexed="64"/>
        </bottom>
      </border>
    </ndxf>
  </rcc>
  <rcc rId="5125" sId="3">
    <nc r="O160" t="inlineStr">
      <is>
        <t>SI</t>
      </is>
    </nc>
  </rcc>
  <rcc rId="5126" sId="3">
    <nc r="O161" t="inlineStr">
      <is>
        <t>SI</t>
      </is>
    </nc>
  </rcc>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27" sId="2">
    <nc r="D32" t="inlineStr">
      <is>
        <t>X</t>
      </is>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28" sId="2">
    <nc r="E157">
      <v>25</v>
    </nc>
  </rcc>
  <rcc rId="5129" sId="2">
    <nc r="E158">
      <v>25</v>
    </nc>
  </rcc>
  <rcc rId="5130" sId="2">
    <nc r="E159">
      <v>10</v>
    </nc>
  </rcc>
  <rdn rId="0" localSheetId="2" customView="1" name="Z_CE061EA5_A85E_4ABA_BF79_3FA19E67983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rdn>
  <rdn rId="0" localSheetId="3" customView="1" name="Z_CE061EA5_A85E_4ABA_BF79_3FA19E67983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rdn>
  <rdn rId="0" localSheetId="4" customView="1" name="Z_CE061EA5_A85E_4ABA_BF79_3FA19E67983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rdn>
  <rdn rId="0" localSheetId="5" customView="1" name="Z_CE061EA5_A85E_4ABA_BF79_3FA19E67983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rdn>
  <rdn rId="0" localSheetId="6" customView="1" name="Z_CE061EA5_A85E_4ABA_BF79_3FA19E67983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rdn>
  <rdn rId="0" localSheetId="7" customView="1" name="Z_CE061EA5_A85E_4ABA_BF79_3FA19E67983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rdn>
  <rdn rId="0" localSheetId="8" customView="1" name="Z_CE061EA5_A85E_4ABA_BF79_3FA19E67983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rdn>
  <rcv guid="{CE061EA5-A85E-4ABA-BF79-3FA19E67983B}"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 sId="2" odxf="1" dxf="1">
    <nc r="B53" t="inlineStr">
      <is>
        <t>COLEGIO MUSICAL BRITANICO</t>
      </is>
    </nc>
    <odxf/>
    <ndxf/>
  </rcc>
  <rcc rId="91" sId="2" odxf="1" dxf="1">
    <nc r="C53" t="inlineStr">
      <is>
        <t>COLEGIO MUSICAL BRITANICO</t>
      </is>
    </nc>
    <odxf/>
    <ndxf/>
  </rcc>
  <rcc rId="92" sId="2" odxf="1" dxf="1">
    <nc r="D53" t="inlineStr">
      <is>
        <t>MINISTERIO DE EUDCACION NACIONAL - FONADE</t>
      </is>
    </nc>
    <odxf/>
    <ndxf/>
  </rcc>
  <rcc rId="93" sId="2">
    <nc r="E53" t="inlineStr">
      <is>
        <t>522078 - 2012</t>
      </is>
    </nc>
  </rcc>
  <rcc rId="94" sId="2" numFmtId="4">
    <nc r="M53">
      <v>495</v>
    </nc>
  </rcc>
  <rcc rId="95" sId="2" numFmtId="4">
    <nc r="N53">
      <v>495</v>
    </nc>
  </rcc>
  <rcc rId="96" sId="2" odxf="1" dxf="1" numFmtId="19">
    <nc r="H53">
      <v>41204</v>
    </nc>
    <odxf>
      <numFmt numFmtId="0" formatCode="General"/>
    </odxf>
    <ndxf>
      <numFmt numFmtId="19" formatCode="dd/mm/yyyy"/>
    </ndxf>
  </rcc>
  <rcc rId="97" sId="2" numFmtId="20">
    <nc r="I53">
      <v>41453</v>
    </nc>
  </rcc>
  <rcc rId="98" sId="2" numFmtId="34">
    <nc r="O53">
      <v>480053046</v>
    </nc>
  </rcc>
  <rcc rId="99" sId="2">
    <nc r="P53" t="inlineStr">
      <is>
        <t>146 al 150</t>
      </is>
    </nc>
  </rcc>
  <rcc rId="100" sId="2">
    <nc r="K53" t="inlineStr">
      <is>
        <t>8 meses y 6 dias</t>
      </is>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E061EA5-A85E-4ABA-BF79-3FA19E67983B}" action="delete"/>
  <rdn rId="0" localSheetId="2" customView="1" name="Z_CE061EA5_A85E_4ABA_BF79_3FA19E67983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CE061EA5_A85E_4ABA_BF79_3FA19E67983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CE061EA5_A85E_4ABA_BF79_3FA19E67983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CE061EA5_A85E_4ABA_BF79_3FA19E67983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CE061EA5_A85E_4ABA_BF79_3FA19E67983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CE061EA5_A85E_4ABA_BF79_3FA19E67983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CE061EA5_A85E_4ABA_BF79_3FA19E67983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CE061EA5-A85E-4ABA-BF79-3FA19E67983B}" action="add"/>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45" sId="2">
    <nc r="K128" t="inlineStr">
      <is>
        <t>2 MESES 20 DIAS</t>
      </is>
    </nc>
  </rcc>
  <rcc rId="5146" sId="2">
    <oc r="L128" t="inlineStr">
      <is>
        <t>1 MES 19 DIAS</t>
      </is>
    </oc>
    <nc r="L128" t="inlineStr">
      <is>
        <t>9 MESES 27 DIAS</t>
      </is>
    </nc>
  </rcc>
  <rcc rId="5147" sId="2">
    <oc r="K136">
      <f>SUM(K128:K135)</f>
    </oc>
    <nc r="K136" t="inlineStr">
      <is>
        <t>2 MESES 20 DIAS</t>
      </is>
    </nc>
  </rcc>
  <rcc rId="5148" sId="2">
    <nc r="D142">
      <v>0</v>
    </nc>
  </rcc>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AFE0F707-F779-4457-8614-A9761FF0129B}" action="add"/>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56" sId="3">
    <nc r="E167">
      <v>25</v>
    </nc>
  </rcc>
  <rcc rId="5157" sId="3">
    <nc r="E168">
      <v>25</v>
    </nc>
  </rcc>
  <rcc rId="5158" sId="3">
    <oc r="K162" t="inlineStr">
      <is>
        <t>15/02/2013  A LA FECHA</t>
      </is>
    </oc>
    <nc r="K162" t="inlineStr">
      <is>
        <t>15/02/2013  03/12/2014</t>
      </is>
    </nc>
  </rcc>
  <rcc rId="5159" sId="3">
    <nc r="E169">
      <v>10</v>
    </nc>
  </rcc>
  <rcc rId="5160" sId="3">
    <oc r="D33" t="inlineStr">
      <is>
        <t>X</t>
      </is>
    </oc>
    <nc r="D33"/>
  </rcc>
  <rcc rId="5161" sId="3">
    <nc r="C33" t="inlineStr">
      <is>
        <t>X</t>
      </is>
    </nc>
  </rcc>
  <rfmt sheetId="3" sqref="C33">
    <dxf>
      <alignment horizontal="center" readingOrder="0"/>
    </dxf>
  </rfmt>
  <rcv guid="{CE061EA5-A85E-4ABA-BF79-3FA19E67983B}" action="delete"/>
  <rdn rId="0" localSheetId="2" customView="1" name="Z_CE061EA5_A85E_4ABA_BF79_3FA19E67983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CE061EA5_A85E_4ABA_BF79_3FA19E67983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CE061EA5_A85E_4ABA_BF79_3FA19E67983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CE061EA5_A85E_4ABA_BF79_3FA19E67983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CE061EA5_A85E_4ABA_BF79_3FA19E67983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CE061EA5_A85E_4ABA_BF79_3FA19E67983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CE061EA5_A85E_4ABA_BF79_3FA19E67983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CE061EA5-A85E-4ABA-BF79-3FA19E67983B}" action="add"/>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69" sId="4">
    <oc r="C33" t="inlineStr">
      <is>
        <t>X</t>
      </is>
    </oc>
    <nc r="C33"/>
  </rcc>
  <rcc rId="5170" sId="4">
    <nc r="D33" t="inlineStr">
      <is>
        <t>X</t>
      </is>
    </nc>
  </rcc>
  <rfmt sheetId="4" sqref="D33">
    <dxf>
      <alignment horizontal="center" readingOrder="0"/>
    </dxf>
  </rfmt>
  <rcv guid="{CE061EA5-A85E-4ABA-BF79-3FA19E67983B}" action="delete"/>
  <rdn rId="0" localSheetId="2" customView="1" name="Z_CE061EA5_A85E_4ABA_BF79_3FA19E67983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CE061EA5_A85E_4ABA_BF79_3FA19E67983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CE061EA5_A85E_4ABA_BF79_3FA19E67983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CE061EA5_A85E_4ABA_BF79_3FA19E67983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CE061EA5_A85E_4ABA_BF79_3FA19E67983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CE061EA5_A85E_4ABA_BF79_3FA19E67983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CE061EA5_A85E_4ABA_BF79_3FA19E67983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CE061EA5-A85E-4ABA-BF79-3FA19E67983B}" action="add"/>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C175" start="0" length="0">
    <dxf/>
  </rfmt>
  <rcc rId="5178" sId="4">
    <oc r="C175">
      <f>1560/1000</f>
    </oc>
    <nc r="C175">
      <f>(252+228)/200+(1080/300)/1000</f>
    </nc>
  </rcc>
  <rfmt sheetId="4" sqref="C175">
    <dxf>
      <numFmt numFmtId="170" formatCode="0.00000"/>
    </dxf>
  </rfmt>
  <rfmt sheetId="4" sqref="C175">
    <dxf>
      <numFmt numFmtId="171" formatCode="0.0000"/>
    </dxf>
  </rfmt>
  <rfmt sheetId="4" sqref="C175">
    <dxf>
      <numFmt numFmtId="172" formatCode="0.000"/>
    </dxf>
  </rfmt>
  <rfmt sheetId="4" sqref="C175">
    <dxf>
      <numFmt numFmtId="2" formatCode="0.00"/>
    </dxf>
  </rfmt>
  <rfmt sheetId="4" sqref="C175">
    <dxf>
      <numFmt numFmtId="173" formatCode="0.0"/>
    </dxf>
  </rfmt>
  <rcc rId="5179" sId="4" odxf="1" dxf="1">
    <oc r="C176">
      <f>1560/1000</f>
    </oc>
    <nc r="C176">
      <f>(252+228)/200+(1080/300)/1000</f>
    </nc>
    <odxf>
      <numFmt numFmtId="0" formatCode="General"/>
    </odxf>
    <ndxf>
      <numFmt numFmtId="173" formatCode="0.0"/>
    </ndxf>
  </rcc>
  <rcc rId="5180" sId="4" odxf="1" dxf="1">
    <oc r="C177">
      <f>1560/1000</f>
    </oc>
    <nc r="C177">
      <f>(252+228)/200+(1080/300)/1000</f>
    </nc>
    <odxf>
      <numFmt numFmtId="0" formatCode="General"/>
    </odxf>
    <ndxf>
      <numFmt numFmtId="173" formatCode="0.0"/>
    </ndxf>
  </rcc>
  <rcc rId="5181" sId="4" odxf="1" dxf="1">
    <oc r="C178">
      <f>1560/1000</f>
    </oc>
    <nc r="C178">
      <f>(252+228)/200+(1080/300)/1000</f>
    </nc>
    <odxf>
      <numFmt numFmtId="0" formatCode="General"/>
    </odxf>
    <ndxf>
      <numFmt numFmtId="173" formatCode="0.0"/>
    </ndxf>
  </rcc>
  <rcc rId="5182" sId="4" odxf="1" dxf="1">
    <oc r="C179">
      <f>1560/1000</f>
    </oc>
    <nc r="C179">
      <f>(252+228)/200+(1080/300)/1000</f>
    </nc>
    <odxf>
      <numFmt numFmtId="0" formatCode="General"/>
    </odxf>
    <ndxf>
      <numFmt numFmtId="173" formatCode="0.0"/>
    </ndxf>
  </rcc>
  <rcc rId="5183" sId="4" odxf="1" dxf="1">
    <oc r="C180">
      <f>1560/1000</f>
    </oc>
    <nc r="C180">
      <f>(252+228)/200+(1080/300)/1000</f>
    </nc>
    <odxf>
      <numFmt numFmtId="0" formatCode="General"/>
    </odxf>
    <ndxf>
      <numFmt numFmtId="173" formatCode="0.0"/>
    </ndxf>
  </rcc>
  <rcc rId="5184" sId="4" odxf="1" dxf="1">
    <oc r="C181">
      <f>1560/1000</f>
    </oc>
    <nc r="C181">
      <f>(252+228)/200+(1080/300)/1000</f>
    </nc>
    <odxf>
      <numFmt numFmtId="0" formatCode="General"/>
    </odxf>
    <ndxf>
      <numFmt numFmtId="173" formatCode="0.0"/>
    </ndxf>
  </rcc>
  <rcc rId="5185" sId="4" odxf="1" dxf="1">
    <oc r="C182">
      <f>1560/1000</f>
    </oc>
    <nc r="C182">
      <f>(252+228)/200+(1080/300)/1000</f>
    </nc>
    <odxf>
      <numFmt numFmtId="0" formatCode="General"/>
    </odxf>
    <ndxf>
      <numFmt numFmtId="173" formatCode="0.0"/>
    </ndxf>
  </rcc>
  <rfmt sheetId="4" sqref="C183" start="0" length="0">
    <dxf>
      <numFmt numFmtId="173" formatCode="0.0"/>
    </dxf>
  </rfmt>
  <rfmt sheetId="4" sqref="C184" start="0" length="0">
    <dxf>
      <numFmt numFmtId="173" formatCode="0.0"/>
    </dxf>
  </rfmt>
  <rcc rId="5186" sId="4">
    <oc r="C183">
      <f>1560/5000</f>
    </oc>
    <nc r="C183">
      <f>(252+228)/200+(1080/300)/5000</f>
    </nc>
  </rcc>
  <rcc rId="5187" sId="4">
    <oc r="C184">
      <f>1560/5000</f>
    </oc>
    <nc r="C184">
      <f>(252+228)/200+(1080/300)/5000</f>
    </nc>
  </rcc>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88" sId="3">
    <oc r="B138" t="inlineStr">
      <is>
        <t>COLEGIO MUSICAL BRITANICO</t>
      </is>
    </oc>
    <nc r="B138"/>
  </rcc>
  <rcc rId="5189" sId="3">
    <oc r="C138" t="inlineStr">
      <is>
        <t>COLEGIO MUSICAL BRITANICO</t>
      </is>
    </oc>
    <nc r="C138"/>
  </rcc>
  <rcc rId="5190" sId="3">
    <oc r="D138" t="inlineStr">
      <is>
        <t>ICBF</t>
      </is>
    </oc>
    <nc r="D138"/>
  </rcc>
  <rcc rId="5191" sId="3">
    <oc r="E138" t="inlineStr">
      <is>
        <t>418/13</t>
      </is>
    </oc>
    <nc r="E138"/>
  </rcc>
  <rcc rId="5192" sId="3">
    <oc r="F138" t="inlineStr">
      <is>
        <t>SI</t>
      </is>
    </oc>
    <nc r="F138"/>
  </rcc>
  <rcc rId="5193" sId="3" numFmtId="19">
    <oc r="H138">
      <v>41165</v>
    </oc>
    <nc r="H138"/>
  </rcc>
  <rcc rId="5194" sId="3" numFmtId="20">
    <oc r="I138">
      <v>41578</v>
    </oc>
    <nc r="I138"/>
  </rcc>
  <rcc rId="5195" sId="3">
    <oc r="L138" t="inlineStr">
      <is>
        <t>1 MES 19 DIAS</t>
      </is>
    </oc>
    <nc r="L138"/>
  </rcc>
  <rcc rId="5196" sId="3" numFmtId="4">
    <oc r="M138">
      <v>100</v>
    </oc>
    <nc r="M138"/>
  </rcc>
  <rcc rId="5197" sId="3">
    <oc r="N138">
      <f>+M138*G138</f>
    </oc>
    <nc r="N138"/>
  </rcc>
  <rcc rId="5198" sId="3" numFmtId="34">
    <oc r="P138">
      <v>121</v>
    </oc>
    <nc r="P138"/>
  </rcc>
  <rcc rId="5199" sId="3">
    <oc r="B139" t="inlineStr">
      <is>
        <t>COLEGIO MUSICAL BRITANICO</t>
      </is>
    </oc>
    <nc r="B139"/>
  </rcc>
  <rcc rId="5200" sId="3">
    <oc r="C139" t="inlineStr">
      <is>
        <t>COLEGIO MUSICAL BRITANICO</t>
      </is>
    </oc>
    <nc r="C139"/>
  </rcc>
  <rcc rId="5201" sId="3">
    <oc r="D139" t="inlineStr">
      <is>
        <t>MINISTERIO DE EDUCACION NACIONAL - FONCADE</t>
      </is>
    </oc>
    <nc r="D139"/>
  </rcc>
  <rcc rId="5202" sId="3">
    <oc r="E139">
      <v>2122601</v>
    </oc>
    <nc r="E139"/>
  </rcc>
  <rcc rId="5203" sId="3">
    <oc r="F139" t="inlineStr">
      <is>
        <t>SI</t>
      </is>
    </oc>
    <nc r="F139"/>
  </rcc>
  <rcc rId="5204" sId="3" numFmtId="19">
    <oc r="H139">
      <v>41170</v>
    </oc>
    <nc r="H139"/>
  </rcc>
  <rcc rId="5205" sId="3" numFmtId="20">
    <oc r="I139">
      <v>41258</v>
    </oc>
    <nc r="I139"/>
  </rcc>
  <rcc rId="5206" sId="3">
    <oc r="L139" t="inlineStr">
      <is>
        <t>14 MESES 23 DIAS</t>
      </is>
    </oc>
    <nc r="L139"/>
  </rcc>
  <rcc rId="5207" sId="3" numFmtId="4">
    <oc r="M139">
      <v>186</v>
    </oc>
    <nc r="M139"/>
  </rcc>
  <rcc rId="5208" sId="3" numFmtId="34">
    <oc r="P139">
      <v>121</v>
    </oc>
    <nc r="P139"/>
  </rcc>
  <rcc rId="5209" sId="3">
    <oc r="B140" t="inlineStr">
      <is>
        <t>COLEGIO MUSICAL BRITANICO</t>
      </is>
    </oc>
    <nc r="B140"/>
  </rcc>
  <rcc rId="5210" sId="3">
    <oc r="C140" t="inlineStr">
      <is>
        <t>COLEGIO MUSICAL BRITANICO</t>
      </is>
    </oc>
    <nc r="C140"/>
  </rcc>
  <rcc rId="5211" sId="3">
    <oc r="D140" t="inlineStr">
      <is>
        <t>MINISTERIO DE EDUCACION NACIONAL - FONCADE</t>
      </is>
    </oc>
    <nc r="D140"/>
  </rcc>
  <rcc rId="5212" sId="3">
    <oc r="E140">
      <v>2130878</v>
    </oc>
    <nc r="E140"/>
  </rcc>
  <rcc rId="5213" sId="3">
    <oc r="F140" t="inlineStr">
      <is>
        <t>SI</t>
      </is>
    </oc>
    <nc r="F140"/>
  </rcc>
  <rcc rId="5214" sId="3" numFmtId="19">
    <oc r="H140">
      <v>41367</v>
    </oc>
    <nc r="H140"/>
  </rcc>
  <rcc rId="5215" sId="3" numFmtId="20">
    <oc r="I140">
      <v>41453</v>
    </oc>
    <nc r="I140"/>
  </rcc>
  <rcc rId="5216" sId="3">
    <oc r="L140" t="inlineStr">
      <is>
        <t>2 MESES 26 DIAS</t>
      </is>
    </oc>
    <nc r="L140"/>
  </rcc>
  <rcc rId="5217" sId="3" numFmtId="4">
    <oc r="M140">
      <v>467</v>
    </oc>
    <nc r="M140"/>
  </rcc>
  <rcc rId="5218" sId="3" numFmtId="34">
    <oc r="P140">
      <v>122</v>
    </oc>
    <nc r="P140"/>
  </rcc>
  <rcc rId="5219" sId="3">
    <oc r="B141" t="inlineStr">
      <is>
        <t>COLEGIO MUSICAL BRITANICO</t>
      </is>
    </oc>
    <nc r="B141"/>
  </rcc>
  <rcc rId="5220" sId="3">
    <oc r="C141" t="inlineStr">
      <is>
        <t>COLEGIO MUSICAL BRITANICO</t>
      </is>
    </oc>
    <nc r="C141"/>
  </rcc>
  <rcc rId="5221" sId="3">
    <oc r="D141" t="inlineStr">
      <is>
        <t>MINISTERIO DE EDUCACION NACIONAL - FONCADE</t>
      </is>
    </oc>
    <nc r="D141"/>
  </rcc>
  <rcc rId="5222" sId="3">
    <oc r="E141">
      <v>2120607</v>
    </oc>
    <nc r="E141"/>
  </rcc>
  <rcc rId="5223" sId="3">
    <oc r="F141" t="inlineStr">
      <is>
        <t>SI</t>
      </is>
    </oc>
    <nc r="F141"/>
  </rcc>
  <rcc rId="5224" sId="3" numFmtId="19">
    <oc r="H141">
      <v>41029</v>
    </oc>
    <nc r="H141"/>
  </rcc>
  <rcc rId="5225" sId="3" numFmtId="20">
    <oc r="I141">
      <v>41120</v>
    </oc>
    <nc r="I141"/>
  </rcc>
  <rcc rId="5226" sId="3">
    <oc r="L141" t="inlineStr">
      <is>
        <t>3 MESES</t>
      </is>
    </oc>
    <nc r="L141"/>
  </rcc>
  <rcc rId="5227" sId="3" numFmtId="4">
    <oc r="M141">
      <v>528</v>
    </oc>
    <nc r="M141"/>
  </rcc>
  <rcc rId="5228" sId="3" numFmtId="34">
    <oc r="P141">
      <v>122</v>
    </oc>
    <nc r="P141"/>
  </rcc>
  <rcc rId="5229" sId="3">
    <oc r="B142" t="inlineStr">
      <is>
        <t>COLEGIO MUSICAL BRITANICO</t>
      </is>
    </oc>
    <nc r="B142"/>
  </rcc>
  <rcc rId="5230" sId="3">
    <oc r="C142" t="inlineStr">
      <is>
        <t>COLEGIO MUSICAL BRITANICO</t>
      </is>
    </oc>
    <nc r="C142"/>
  </rcc>
  <rcc rId="5231" sId="3">
    <oc r="D142" t="inlineStr">
      <is>
        <t>MINISTERIO DE EDUCACION NACIONAL - FONCADE</t>
      </is>
    </oc>
    <nc r="D142"/>
  </rcc>
  <rcc rId="5232" sId="3">
    <oc r="E142">
      <v>2120609</v>
    </oc>
    <nc r="E142"/>
  </rcc>
  <rcc rId="5233" sId="3">
    <oc r="F142" t="inlineStr">
      <is>
        <t>SI</t>
      </is>
    </oc>
    <nc r="F142"/>
  </rcc>
  <rcc rId="5234" sId="3" numFmtId="19">
    <oc r="H142">
      <v>41029</v>
    </oc>
    <nc r="H142"/>
  </rcc>
  <rcc rId="5235" sId="3" numFmtId="20">
    <oc r="I142">
      <v>41120</v>
    </oc>
    <nc r="I142"/>
  </rcc>
  <rcc rId="5236" sId="3">
    <oc r="L142" t="inlineStr">
      <is>
        <t>3 MESES</t>
      </is>
    </oc>
    <nc r="L142"/>
  </rcc>
  <rcc rId="5237" sId="3" numFmtId="4">
    <oc r="M142">
      <v>714</v>
    </oc>
    <nc r="M142"/>
  </rcc>
  <rcc rId="5238" sId="3" numFmtId="34">
    <oc r="P142">
      <v>123</v>
    </oc>
    <nc r="P142"/>
  </rcc>
  <rcc rId="5239" sId="3">
    <oc r="B143" t="inlineStr">
      <is>
        <t>COLEGIO MUSICAL BRITANICO</t>
      </is>
    </oc>
    <nc r="B143"/>
  </rcc>
  <rcc rId="5240" sId="3">
    <oc r="C143" t="inlineStr">
      <is>
        <t>COLEGIO MUSICAL BRITANICO</t>
      </is>
    </oc>
    <nc r="C143"/>
  </rcc>
  <rcc rId="5241" sId="3">
    <oc r="D143" t="inlineStr">
      <is>
        <t>MINISTERIO DE EDUCACION NACIONAL - FONCADE</t>
      </is>
    </oc>
    <nc r="D143"/>
  </rcc>
  <rcc rId="5242" sId="3">
    <oc r="E143">
      <v>2120613</v>
    </oc>
    <nc r="E143"/>
  </rcc>
  <rcc rId="5243" sId="3">
    <oc r="F143" t="inlineStr">
      <is>
        <t>SI</t>
      </is>
    </oc>
    <nc r="F143"/>
  </rcc>
  <rcc rId="5244" sId="3" numFmtId="19">
    <oc r="H143">
      <v>41022</v>
    </oc>
    <nc r="H143"/>
  </rcc>
  <rcc rId="5245" sId="3" numFmtId="20">
    <oc r="I143">
      <v>41151</v>
    </oc>
    <nc r="I143"/>
  </rcc>
  <rcc rId="5246" sId="3">
    <oc r="L143" t="inlineStr">
      <is>
        <t>4 MESES 8 MESES</t>
      </is>
    </oc>
    <nc r="L143"/>
  </rcc>
  <rcc rId="5247" sId="3" numFmtId="4">
    <oc r="M143">
      <v>467</v>
    </oc>
    <nc r="M143"/>
  </rcc>
  <rcc rId="5248" sId="3" numFmtId="34">
    <oc r="P143">
      <v>123</v>
    </oc>
    <nc r="P143"/>
  </rcc>
  <rcc rId="5249" sId="3">
    <oc r="B144" t="inlineStr">
      <is>
        <t>COLEGIO MUSICAL BRITANICO</t>
      </is>
    </oc>
    <nc r="B144"/>
  </rcc>
  <rcc rId="5250" sId="3">
    <oc r="C144" t="inlineStr">
      <is>
        <t>COLEGIO MUSICAL BRITANICO</t>
      </is>
    </oc>
    <nc r="C144"/>
  </rcc>
  <rcc rId="5251" sId="3">
    <oc r="D144" t="inlineStr">
      <is>
        <t>MINISTERIO DE EDUCACION NACIONAL - FONCADE</t>
      </is>
    </oc>
    <nc r="D144"/>
  </rcc>
  <rcc rId="5252" sId="3">
    <oc r="E144">
      <v>2122600</v>
    </oc>
    <nc r="E144"/>
  </rcc>
  <rcc rId="5253" sId="3">
    <oc r="F144" t="inlineStr">
      <is>
        <t>SI</t>
      </is>
    </oc>
    <nc r="F144"/>
  </rcc>
  <rcc rId="5254" sId="3" numFmtId="19">
    <oc r="H144">
      <v>41170</v>
    </oc>
    <nc r="H144"/>
  </rcc>
  <rcc rId="5255" sId="3" numFmtId="20">
    <oc r="I144">
      <v>41258</v>
    </oc>
    <nc r="I144"/>
  </rcc>
  <rcc rId="5256" sId="3">
    <oc r="L144" t="inlineStr">
      <is>
        <t>2 MESES 23 DIAS</t>
      </is>
    </oc>
    <nc r="L144"/>
  </rcc>
  <rcc rId="5257" sId="3" numFmtId="4">
    <oc r="M144">
      <v>467</v>
    </oc>
    <nc r="M144"/>
  </rcc>
  <rcc rId="5258" sId="3" numFmtId="34">
    <oc r="P144">
      <v>124</v>
    </oc>
    <nc r="P144"/>
  </rcc>
  <rcc rId="5259" sId="3">
    <oc r="B145" t="inlineStr">
      <is>
        <t>COLEGIO MUSICAL BRITANICO</t>
      </is>
    </oc>
    <nc r="B145"/>
  </rcc>
  <rcc rId="5260" sId="3">
    <oc r="C145" t="inlineStr">
      <is>
        <t>COLEGIO MUSICAL BRITANICO</t>
      </is>
    </oc>
    <nc r="C145"/>
  </rcc>
  <rcc rId="5261" sId="3">
    <oc r="D145" t="inlineStr">
      <is>
        <t>MINISTERIO DE EDUCACION NACIONAL - FONCADE</t>
      </is>
    </oc>
    <nc r="D145"/>
  </rcc>
  <rcc rId="5262" sId="3">
    <oc r="E145">
      <v>2123117</v>
    </oc>
    <nc r="E145"/>
  </rcc>
  <rcc rId="5263" sId="3">
    <oc r="F145" t="inlineStr">
      <is>
        <t>SI</t>
      </is>
    </oc>
    <nc r="F145"/>
  </rcc>
  <rcc rId="5264" sId="3" numFmtId="19">
    <oc r="H145">
      <v>41183</v>
    </oc>
    <nc r="H145"/>
  </rcc>
  <rcc rId="5265" sId="3" numFmtId="20">
    <oc r="I145">
      <v>41258</v>
    </oc>
    <nc r="I145"/>
  </rcc>
  <rcc rId="5266" sId="3">
    <oc r="L145" t="inlineStr">
      <is>
        <t>2 MESES 15 DIAS</t>
      </is>
    </oc>
    <nc r="L145"/>
  </rcc>
  <rcc rId="5267" sId="3" numFmtId="4">
    <oc r="M145">
      <v>631</v>
    </oc>
    <nc r="M145"/>
  </rcc>
  <rcc rId="5268" sId="3" numFmtId="34">
    <oc r="P145">
      <v>124</v>
    </oc>
    <nc r="P145"/>
  </rcc>
  <rcc rId="5269" sId="4">
    <oc r="B153" t="inlineStr">
      <is>
        <t>COLEGIO MUSICAL BRITANICO</t>
      </is>
    </oc>
    <nc r="B153"/>
  </rcc>
  <rcc rId="5270" sId="4">
    <oc r="C153" t="inlineStr">
      <is>
        <t>COLEGIO MUSICAL BRITANICO</t>
      </is>
    </oc>
    <nc r="C153"/>
  </rcc>
  <rcc rId="5271" sId="4">
    <oc r="D153" t="inlineStr">
      <is>
        <t>ICBF</t>
      </is>
    </oc>
    <nc r="D153"/>
  </rcc>
  <rcc rId="5272" sId="4">
    <oc r="E153" t="inlineStr">
      <is>
        <t>418/13</t>
      </is>
    </oc>
    <nc r="E153"/>
  </rcc>
  <rcc rId="5273" sId="4">
    <oc r="F153" t="inlineStr">
      <is>
        <t>SI</t>
      </is>
    </oc>
    <nc r="F153"/>
  </rcc>
  <rcc rId="5274" sId="4" numFmtId="19">
    <oc r="H153">
      <v>41165</v>
    </oc>
    <nc r="H153"/>
  </rcc>
  <rcc rId="5275" sId="4" numFmtId="20">
    <oc r="I153">
      <v>41578</v>
    </oc>
    <nc r="I153"/>
  </rcc>
  <rcc rId="5276" sId="4">
    <oc r="L153" t="inlineStr">
      <is>
        <t>1 MES 19 DIAS</t>
      </is>
    </oc>
    <nc r="L153"/>
  </rcc>
  <rcc rId="5277" sId="4" numFmtId="4">
    <oc r="M153">
      <v>100</v>
    </oc>
    <nc r="M153"/>
  </rcc>
  <rcc rId="5278" sId="4">
    <oc r="N153">
      <f>+M153*G153</f>
    </oc>
    <nc r="N153"/>
  </rcc>
  <rcc rId="5279" sId="4" numFmtId="34">
    <oc r="P153">
      <v>121</v>
    </oc>
    <nc r="P153"/>
  </rcc>
  <rcc rId="5280" sId="4">
    <oc r="B154" t="inlineStr">
      <is>
        <t>COLEGIO MUSICAL BRITANICO</t>
      </is>
    </oc>
    <nc r="B154"/>
  </rcc>
  <rcc rId="5281" sId="4">
    <oc r="C154" t="inlineStr">
      <is>
        <t>COLEGIO MUSICAL BRITANICO</t>
      </is>
    </oc>
    <nc r="C154"/>
  </rcc>
  <rcc rId="5282" sId="4">
    <oc r="D154" t="inlineStr">
      <is>
        <t>MINISTERIO DE EDUCACION NACIONAL - FONCADE</t>
      </is>
    </oc>
    <nc r="D154"/>
  </rcc>
  <rcc rId="5283" sId="4">
    <oc r="E154">
      <v>2122601</v>
    </oc>
    <nc r="E154"/>
  </rcc>
  <rcc rId="5284" sId="4">
    <oc r="F154" t="inlineStr">
      <is>
        <t>SI</t>
      </is>
    </oc>
    <nc r="F154"/>
  </rcc>
  <rcc rId="5285" sId="4" numFmtId="19">
    <oc r="H154">
      <v>41170</v>
    </oc>
    <nc r="H154"/>
  </rcc>
  <rcc rId="5286" sId="4" numFmtId="20">
    <oc r="I154">
      <v>41258</v>
    </oc>
    <nc r="I154"/>
  </rcc>
  <rcc rId="5287" sId="4">
    <oc r="L154" t="inlineStr">
      <is>
        <t>14 MESES 23 DIAS</t>
      </is>
    </oc>
    <nc r="L154"/>
  </rcc>
  <rcc rId="5288" sId="4" numFmtId="4">
    <oc r="M154">
      <v>186</v>
    </oc>
    <nc r="M154"/>
  </rcc>
  <rcc rId="5289" sId="4" numFmtId="34">
    <oc r="P154">
      <v>121</v>
    </oc>
    <nc r="P154"/>
  </rcc>
  <rcc rId="5290" sId="4">
    <oc r="B155" t="inlineStr">
      <is>
        <t>COLEGIO MUSICAL BRITANICO</t>
      </is>
    </oc>
    <nc r="B155"/>
  </rcc>
  <rcc rId="5291" sId="4">
    <oc r="C155" t="inlineStr">
      <is>
        <t>COLEGIO MUSICAL BRITANICO</t>
      </is>
    </oc>
    <nc r="C155"/>
  </rcc>
  <rcc rId="5292" sId="4">
    <oc r="D155" t="inlineStr">
      <is>
        <t>MINISTERIO DE EDUCACION NACIONAL - FONCADE</t>
      </is>
    </oc>
    <nc r="D155"/>
  </rcc>
  <rcc rId="5293" sId="4">
    <oc r="E155">
      <v>2130878</v>
    </oc>
    <nc r="E155"/>
  </rcc>
  <rcc rId="5294" sId="4">
    <oc r="F155" t="inlineStr">
      <is>
        <t>SI</t>
      </is>
    </oc>
    <nc r="F155"/>
  </rcc>
  <rcc rId="5295" sId="4" numFmtId="19">
    <oc r="H155">
      <v>41367</v>
    </oc>
    <nc r="H155"/>
  </rcc>
  <rcc rId="5296" sId="4" numFmtId="20">
    <oc r="I155">
      <v>41453</v>
    </oc>
    <nc r="I155"/>
  </rcc>
  <rcc rId="5297" sId="4">
    <oc r="L155" t="inlineStr">
      <is>
        <t>2 MESES 26 DIAS</t>
      </is>
    </oc>
    <nc r="L155"/>
  </rcc>
  <rcc rId="5298" sId="4" numFmtId="4">
    <oc r="M155">
      <v>467</v>
    </oc>
    <nc r="M155"/>
  </rcc>
  <rcc rId="5299" sId="4" numFmtId="34">
    <oc r="P155">
      <v>122</v>
    </oc>
    <nc r="P155"/>
  </rcc>
  <rcc rId="5300" sId="4">
    <oc r="B156" t="inlineStr">
      <is>
        <t>COLEGIO MUSICAL BRITANICO</t>
      </is>
    </oc>
    <nc r="B156"/>
  </rcc>
  <rcc rId="5301" sId="4">
    <oc r="C156" t="inlineStr">
      <is>
        <t>COLEGIO MUSICAL BRITANICO</t>
      </is>
    </oc>
    <nc r="C156"/>
  </rcc>
  <rcc rId="5302" sId="4">
    <oc r="D156" t="inlineStr">
      <is>
        <t>MINISTERIO DE EDUCACION NACIONAL - FONCADE</t>
      </is>
    </oc>
    <nc r="D156"/>
  </rcc>
  <rcc rId="5303" sId="4">
    <oc r="E156">
      <v>2120607</v>
    </oc>
    <nc r="E156"/>
  </rcc>
  <rcc rId="5304" sId="4">
    <oc r="F156" t="inlineStr">
      <is>
        <t>SI</t>
      </is>
    </oc>
    <nc r="F156"/>
  </rcc>
  <rcc rId="5305" sId="4" numFmtId="19">
    <oc r="H156">
      <v>41029</v>
    </oc>
    <nc r="H156"/>
  </rcc>
  <rcc rId="5306" sId="4" numFmtId="20">
    <oc r="I156">
      <v>41120</v>
    </oc>
    <nc r="I156"/>
  </rcc>
  <rcc rId="5307" sId="4">
    <oc r="L156" t="inlineStr">
      <is>
        <t>3 MESES</t>
      </is>
    </oc>
    <nc r="L156"/>
  </rcc>
  <rcc rId="5308" sId="4" numFmtId="4">
    <oc r="M156">
      <v>528</v>
    </oc>
    <nc r="M156"/>
  </rcc>
  <rcc rId="5309" sId="4" numFmtId="34">
    <oc r="P156">
      <v>122</v>
    </oc>
    <nc r="P156"/>
  </rcc>
  <rcc rId="5310" sId="4">
    <oc r="B157" t="inlineStr">
      <is>
        <t>COLEGIO MUSICAL BRITANICO</t>
      </is>
    </oc>
    <nc r="B157"/>
  </rcc>
  <rcc rId="5311" sId="4">
    <oc r="C157" t="inlineStr">
      <is>
        <t>COLEGIO MUSICAL BRITANICO</t>
      </is>
    </oc>
    <nc r="C157"/>
  </rcc>
  <rcc rId="5312" sId="4">
    <oc r="D157" t="inlineStr">
      <is>
        <t>MINISTERIO DE EDUCACION NACIONAL - FONCADE</t>
      </is>
    </oc>
    <nc r="D157"/>
  </rcc>
  <rcc rId="5313" sId="4">
    <oc r="E157">
      <v>2120609</v>
    </oc>
    <nc r="E157"/>
  </rcc>
  <rcc rId="5314" sId="4">
    <oc r="F157" t="inlineStr">
      <is>
        <t>SI</t>
      </is>
    </oc>
    <nc r="F157"/>
  </rcc>
  <rcc rId="5315" sId="4" numFmtId="19">
    <oc r="H157">
      <v>41029</v>
    </oc>
    <nc r="H157"/>
  </rcc>
  <rcc rId="5316" sId="4" numFmtId="20">
    <oc r="I157">
      <v>41120</v>
    </oc>
    <nc r="I157"/>
  </rcc>
  <rcc rId="5317" sId="4">
    <oc r="L157" t="inlineStr">
      <is>
        <t>3 MESES</t>
      </is>
    </oc>
    <nc r="L157"/>
  </rcc>
  <rcc rId="5318" sId="4" numFmtId="4">
    <oc r="M157">
      <v>714</v>
    </oc>
    <nc r="M157"/>
  </rcc>
  <rcc rId="5319" sId="4" numFmtId="34">
    <oc r="P157">
      <v>123</v>
    </oc>
    <nc r="P157"/>
  </rcc>
  <rcc rId="5320" sId="4">
    <oc r="B158" t="inlineStr">
      <is>
        <t>COLEGIO MUSICAL BRITANICO</t>
      </is>
    </oc>
    <nc r="B158"/>
  </rcc>
  <rcc rId="5321" sId="4">
    <oc r="C158" t="inlineStr">
      <is>
        <t>COLEGIO MUSICAL BRITANICO</t>
      </is>
    </oc>
    <nc r="C158"/>
  </rcc>
  <rcc rId="5322" sId="4">
    <oc r="D158" t="inlineStr">
      <is>
        <t>MINISTERIO DE EDUCACION NACIONAL - FONCADE</t>
      </is>
    </oc>
    <nc r="D158"/>
  </rcc>
  <rcc rId="5323" sId="4">
    <oc r="E158">
      <v>2120613</v>
    </oc>
    <nc r="E158"/>
  </rcc>
  <rcc rId="5324" sId="4">
    <oc r="F158" t="inlineStr">
      <is>
        <t>SI</t>
      </is>
    </oc>
    <nc r="F158"/>
  </rcc>
  <rcc rId="5325" sId="4" numFmtId="19">
    <oc r="H158">
      <v>41022</v>
    </oc>
    <nc r="H158"/>
  </rcc>
  <rcc rId="5326" sId="4" numFmtId="20">
    <oc r="I158">
      <v>41151</v>
    </oc>
    <nc r="I158"/>
  </rcc>
  <rcc rId="5327" sId="4">
    <oc r="L158" t="inlineStr">
      <is>
        <t>4 MESES 8 MESES</t>
      </is>
    </oc>
    <nc r="L158"/>
  </rcc>
  <rcc rId="5328" sId="4" numFmtId="4">
    <oc r="M158">
      <v>467</v>
    </oc>
    <nc r="M158"/>
  </rcc>
  <rcc rId="5329" sId="4" numFmtId="34">
    <oc r="P158">
      <v>123</v>
    </oc>
    <nc r="P158"/>
  </rcc>
  <rcc rId="5330" sId="4">
    <oc r="B159" t="inlineStr">
      <is>
        <t>COLEGIO MUSICAL BRITANICO</t>
      </is>
    </oc>
    <nc r="B159"/>
  </rcc>
  <rcc rId="5331" sId="4">
    <oc r="C159" t="inlineStr">
      <is>
        <t>COLEGIO MUSICAL BRITANICO</t>
      </is>
    </oc>
    <nc r="C159"/>
  </rcc>
  <rcc rId="5332" sId="4">
    <oc r="D159" t="inlineStr">
      <is>
        <t>MINISTERIO DE EDUCACION NACIONAL - FONCADE</t>
      </is>
    </oc>
    <nc r="D159"/>
  </rcc>
  <rcc rId="5333" sId="4">
    <oc r="E159">
      <v>2122600</v>
    </oc>
    <nc r="E159"/>
  </rcc>
  <rcc rId="5334" sId="4">
    <oc r="F159" t="inlineStr">
      <is>
        <t>SI</t>
      </is>
    </oc>
    <nc r="F159"/>
  </rcc>
  <rcc rId="5335" sId="4" numFmtId="19">
    <oc r="H159">
      <v>41170</v>
    </oc>
    <nc r="H159"/>
  </rcc>
  <rcc rId="5336" sId="4" numFmtId="20">
    <oc r="I159">
      <v>41258</v>
    </oc>
    <nc r="I159"/>
  </rcc>
  <rcc rId="5337" sId="4">
    <oc r="L159" t="inlineStr">
      <is>
        <t>2 MESES 23 DIAS</t>
      </is>
    </oc>
    <nc r="L159"/>
  </rcc>
  <rcc rId="5338" sId="4" numFmtId="4">
    <oc r="M159">
      <v>467</v>
    </oc>
    <nc r="M159"/>
  </rcc>
  <rcc rId="5339" sId="4" numFmtId="34">
    <oc r="P159">
      <v>124</v>
    </oc>
    <nc r="P159"/>
  </rcc>
  <rcc rId="5340" sId="4">
    <oc r="B160" t="inlineStr">
      <is>
        <t>COLEGIO MUSICAL BRITANICO</t>
      </is>
    </oc>
    <nc r="B160"/>
  </rcc>
  <rcc rId="5341" sId="4">
    <oc r="C160" t="inlineStr">
      <is>
        <t>COLEGIO MUSICAL BRITANICO</t>
      </is>
    </oc>
    <nc r="C160"/>
  </rcc>
  <rcc rId="5342" sId="4">
    <oc r="D160" t="inlineStr">
      <is>
        <t>MINISTERIO DE EDUCACION NACIONAL - FONCADE</t>
      </is>
    </oc>
    <nc r="D160"/>
  </rcc>
  <rcc rId="5343" sId="4">
    <oc r="E160">
      <v>2123117</v>
    </oc>
    <nc r="E160"/>
  </rcc>
  <rcc rId="5344" sId="4">
    <oc r="F160" t="inlineStr">
      <is>
        <t>SI</t>
      </is>
    </oc>
    <nc r="F160"/>
  </rcc>
  <rcc rId="5345" sId="4" numFmtId="19">
    <oc r="H160">
      <v>41183</v>
    </oc>
    <nc r="H160"/>
  </rcc>
  <rcc rId="5346" sId="4" numFmtId="20">
    <oc r="I160">
      <v>41258</v>
    </oc>
    <nc r="I160"/>
  </rcc>
  <rcc rId="5347" sId="4">
    <oc r="L160" t="inlineStr">
      <is>
        <t>2 MESES 15 DIAS</t>
      </is>
    </oc>
    <nc r="L160"/>
  </rcc>
  <rcc rId="5348" sId="4" numFmtId="4">
    <oc r="M160">
      <v>631</v>
    </oc>
    <nc r="M160"/>
  </rcc>
  <rcc rId="5349" sId="4" numFmtId="34">
    <oc r="P160">
      <v>124</v>
    </oc>
    <nc r="P160"/>
  </rcc>
  <rcc rId="5350" sId="5">
    <oc r="B153" t="inlineStr">
      <is>
        <t>COLEGIO MUSICAL BRITANICO</t>
      </is>
    </oc>
    <nc r="B153"/>
  </rcc>
  <rcc rId="5351" sId="5">
    <oc r="C153" t="inlineStr">
      <is>
        <t>COLEGIO MUSICAL BRITANICO</t>
      </is>
    </oc>
    <nc r="C153"/>
  </rcc>
  <rcc rId="5352" sId="5">
    <oc r="D153" t="inlineStr">
      <is>
        <t>ICBF</t>
      </is>
    </oc>
    <nc r="D153"/>
  </rcc>
  <rcc rId="5353" sId="5">
    <oc r="E153" t="inlineStr">
      <is>
        <t>418/13</t>
      </is>
    </oc>
    <nc r="E153"/>
  </rcc>
  <rcc rId="5354" sId="5">
    <oc r="F153" t="inlineStr">
      <is>
        <t>SI</t>
      </is>
    </oc>
    <nc r="F153"/>
  </rcc>
  <rcc rId="5355" sId="5" numFmtId="19">
    <oc r="H153">
      <v>41165</v>
    </oc>
    <nc r="H153"/>
  </rcc>
  <rcc rId="5356" sId="5" numFmtId="20">
    <oc r="I153">
      <v>41578</v>
    </oc>
    <nc r="I153"/>
  </rcc>
  <rcc rId="5357" sId="5">
    <oc r="L153" t="inlineStr">
      <is>
        <t>1 MES 19 DIAS</t>
      </is>
    </oc>
    <nc r="L153"/>
  </rcc>
  <rcc rId="5358" sId="5" numFmtId="4">
    <oc r="M153">
      <v>100</v>
    </oc>
    <nc r="M153"/>
  </rcc>
  <rcc rId="5359" sId="5">
    <oc r="N153">
      <f>+M153*G153</f>
    </oc>
    <nc r="N153"/>
  </rcc>
  <rcc rId="5360" sId="5" numFmtId="34">
    <oc r="P153">
      <v>121</v>
    </oc>
    <nc r="P153"/>
  </rcc>
  <rcc rId="5361" sId="5">
    <oc r="B154" t="inlineStr">
      <is>
        <t>COLEGIO MUSICAL BRITANICO</t>
      </is>
    </oc>
    <nc r="B154"/>
  </rcc>
  <rcc rId="5362" sId="5">
    <oc r="C154" t="inlineStr">
      <is>
        <t>COLEGIO MUSICAL BRITANICO</t>
      </is>
    </oc>
    <nc r="C154"/>
  </rcc>
  <rcc rId="5363" sId="5">
    <oc r="D154" t="inlineStr">
      <is>
        <t>MINISTERIO DE EDUCACION NACIONAL - FONCADE</t>
      </is>
    </oc>
    <nc r="D154"/>
  </rcc>
  <rcc rId="5364" sId="5">
    <oc r="E154">
      <v>2122601</v>
    </oc>
    <nc r="E154"/>
  </rcc>
  <rcc rId="5365" sId="5">
    <oc r="F154" t="inlineStr">
      <is>
        <t>SI</t>
      </is>
    </oc>
    <nc r="F154"/>
  </rcc>
  <rcc rId="5366" sId="5" numFmtId="19">
    <oc r="H154">
      <v>41170</v>
    </oc>
    <nc r="H154"/>
  </rcc>
  <rcc rId="5367" sId="5" numFmtId="20">
    <oc r="I154">
      <v>41258</v>
    </oc>
    <nc r="I154"/>
  </rcc>
  <rcc rId="5368" sId="5">
    <oc r="L154" t="inlineStr">
      <is>
        <t>14 MESES 23 DIAS</t>
      </is>
    </oc>
    <nc r="L154"/>
  </rcc>
  <rcc rId="5369" sId="5" numFmtId="4">
    <oc r="M154">
      <v>186</v>
    </oc>
    <nc r="M154"/>
  </rcc>
  <rcc rId="5370" sId="5" numFmtId="34">
    <oc r="P154">
      <v>121</v>
    </oc>
    <nc r="P154"/>
  </rcc>
  <rcc rId="5371" sId="5">
    <oc r="B155" t="inlineStr">
      <is>
        <t>COLEGIO MUSICAL BRITANICO</t>
      </is>
    </oc>
    <nc r="B155"/>
  </rcc>
  <rcc rId="5372" sId="5">
    <oc r="C155" t="inlineStr">
      <is>
        <t>COLEGIO MUSICAL BRITANICO</t>
      </is>
    </oc>
    <nc r="C155"/>
  </rcc>
  <rcc rId="5373" sId="5">
    <oc r="D155" t="inlineStr">
      <is>
        <t>MINISTERIO DE EDUCACION NACIONAL - FONCADE</t>
      </is>
    </oc>
    <nc r="D155"/>
  </rcc>
  <rcc rId="5374" sId="5">
    <oc r="E155">
      <v>2130878</v>
    </oc>
    <nc r="E155"/>
  </rcc>
  <rcc rId="5375" sId="5">
    <oc r="F155" t="inlineStr">
      <is>
        <t>SI</t>
      </is>
    </oc>
    <nc r="F155"/>
  </rcc>
  <rcc rId="5376" sId="5" numFmtId="19">
    <oc r="H155">
      <v>41367</v>
    </oc>
    <nc r="H155"/>
  </rcc>
  <rcc rId="5377" sId="5" numFmtId="20">
    <oc r="I155">
      <v>41453</v>
    </oc>
    <nc r="I155"/>
  </rcc>
  <rcc rId="5378" sId="5">
    <oc r="L155" t="inlineStr">
      <is>
        <t>2 MESES 26 DIAS</t>
      </is>
    </oc>
    <nc r="L155"/>
  </rcc>
  <rcc rId="5379" sId="5" numFmtId="4">
    <oc r="M155">
      <v>467</v>
    </oc>
    <nc r="M155"/>
  </rcc>
  <rcc rId="5380" sId="5" numFmtId="34">
    <oc r="P155">
      <v>122</v>
    </oc>
    <nc r="P155"/>
  </rcc>
  <rcc rId="5381" sId="5">
    <oc r="B156" t="inlineStr">
      <is>
        <t>COLEGIO MUSICAL BRITANICO</t>
      </is>
    </oc>
    <nc r="B156"/>
  </rcc>
  <rcc rId="5382" sId="5">
    <oc r="C156" t="inlineStr">
      <is>
        <t>COLEGIO MUSICAL BRITANICO</t>
      </is>
    </oc>
    <nc r="C156"/>
  </rcc>
  <rcc rId="5383" sId="5">
    <oc r="D156" t="inlineStr">
      <is>
        <t>MINISTERIO DE EDUCACION NACIONAL - FONCADE</t>
      </is>
    </oc>
    <nc r="D156"/>
  </rcc>
  <rcc rId="5384" sId="5">
    <oc r="E156">
      <v>2120607</v>
    </oc>
    <nc r="E156"/>
  </rcc>
  <rcc rId="5385" sId="5">
    <oc r="F156" t="inlineStr">
      <is>
        <t>SI</t>
      </is>
    </oc>
    <nc r="F156"/>
  </rcc>
  <rcc rId="5386" sId="5" numFmtId="19">
    <oc r="H156">
      <v>41029</v>
    </oc>
    <nc r="H156"/>
  </rcc>
  <rcc rId="5387" sId="5" numFmtId="20">
    <oc r="I156">
      <v>41120</v>
    </oc>
    <nc r="I156"/>
  </rcc>
  <rcc rId="5388" sId="5">
    <oc r="L156" t="inlineStr">
      <is>
        <t>3 MESES</t>
      </is>
    </oc>
    <nc r="L156"/>
  </rcc>
  <rcc rId="5389" sId="5" numFmtId="4">
    <oc r="M156">
      <v>528</v>
    </oc>
    <nc r="M156"/>
  </rcc>
  <rcc rId="5390" sId="5" numFmtId="34">
    <oc r="P156">
      <v>122</v>
    </oc>
    <nc r="P156"/>
  </rcc>
  <rcc rId="5391" sId="5">
    <oc r="B157" t="inlineStr">
      <is>
        <t>COLEGIO MUSICAL BRITANICO</t>
      </is>
    </oc>
    <nc r="B157"/>
  </rcc>
  <rcc rId="5392" sId="5">
    <oc r="C157" t="inlineStr">
      <is>
        <t>COLEGIO MUSICAL BRITANICO</t>
      </is>
    </oc>
    <nc r="C157"/>
  </rcc>
  <rcc rId="5393" sId="5">
    <oc r="D157" t="inlineStr">
      <is>
        <t>MINISTERIO DE EDUCACION NACIONAL - FONCADE</t>
      </is>
    </oc>
    <nc r="D157"/>
  </rcc>
  <rcc rId="5394" sId="5">
    <oc r="E157">
      <v>2120609</v>
    </oc>
    <nc r="E157"/>
  </rcc>
  <rcc rId="5395" sId="5">
    <oc r="F157" t="inlineStr">
      <is>
        <t>SI</t>
      </is>
    </oc>
    <nc r="F157"/>
  </rcc>
  <rcc rId="5396" sId="5" numFmtId="19">
    <oc r="H157">
      <v>41029</v>
    </oc>
    <nc r="H157"/>
  </rcc>
  <rcc rId="5397" sId="5" numFmtId="20">
    <oc r="I157">
      <v>41120</v>
    </oc>
    <nc r="I157"/>
  </rcc>
  <rcc rId="5398" sId="5">
    <oc r="L157" t="inlineStr">
      <is>
        <t>3 MESES</t>
      </is>
    </oc>
    <nc r="L157"/>
  </rcc>
  <rcc rId="5399" sId="5" numFmtId="4">
    <oc r="M157">
      <v>714</v>
    </oc>
    <nc r="M157"/>
  </rcc>
  <rcc rId="5400" sId="5" numFmtId="34">
    <oc r="P157">
      <v>123</v>
    </oc>
    <nc r="P157"/>
  </rcc>
  <rcc rId="5401" sId="5">
    <oc r="B158" t="inlineStr">
      <is>
        <t>COLEGIO MUSICAL BRITANICO</t>
      </is>
    </oc>
    <nc r="B158"/>
  </rcc>
  <rcc rId="5402" sId="5">
    <oc r="C158" t="inlineStr">
      <is>
        <t>COLEGIO MUSICAL BRITANICO</t>
      </is>
    </oc>
    <nc r="C158"/>
  </rcc>
  <rcc rId="5403" sId="5">
    <oc r="D158" t="inlineStr">
      <is>
        <t>MINISTERIO DE EDUCACION NACIONAL - FONCADE</t>
      </is>
    </oc>
    <nc r="D158"/>
  </rcc>
  <rcc rId="5404" sId="5">
    <oc r="E158">
      <v>2120613</v>
    </oc>
    <nc r="E158"/>
  </rcc>
  <rcc rId="5405" sId="5">
    <oc r="F158" t="inlineStr">
      <is>
        <t>SI</t>
      </is>
    </oc>
    <nc r="F158"/>
  </rcc>
  <rcc rId="5406" sId="5" numFmtId="19">
    <oc r="H158">
      <v>41022</v>
    </oc>
    <nc r="H158"/>
  </rcc>
  <rcc rId="5407" sId="5" numFmtId="20">
    <oc r="I158">
      <v>41151</v>
    </oc>
    <nc r="I158"/>
  </rcc>
  <rcc rId="5408" sId="5">
    <oc r="L158" t="inlineStr">
      <is>
        <t>4 MESES 8 MESES</t>
      </is>
    </oc>
    <nc r="L158"/>
  </rcc>
  <rcc rId="5409" sId="5" numFmtId="4">
    <oc r="M158">
      <v>467</v>
    </oc>
    <nc r="M158"/>
  </rcc>
  <rcc rId="5410" sId="5" numFmtId="34">
    <oc r="P158">
      <v>123</v>
    </oc>
    <nc r="P158"/>
  </rcc>
  <rcc rId="5411" sId="5">
    <oc r="B159" t="inlineStr">
      <is>
        <t>COLEGIO MUSICAL BRITANICO</t>
      </is>
    </oc>
    <nc r="B159"/>
  </rcc>
  <rcc rId="5412" sId="5">
    <oc r="C159" t="inlineStr">
      <is>
        <t>COLEGIO MUSICAL BRITANICO</t>
      </is>
    </oc>
    <nc r="C159"/>
  </rcc>
  <rcc rId="5413" sId="5">
    <oc r="D159" t="inlineStr">
      <is>
        <t>MINISTERIO DE EDUCACION NACIONAL - FONCADE</t>
      </is>
    </oc>
    <nc r="D159"/>
  </rcc>
  <rcc rId="5414" sId="5">
    <oc r="E159">
      <v>2122600</v>
    </oc>
    <nc r="E159"/>
  </rcc>
  <rcc rId="5415" sId="5">
    <oc r="F159" t="inlineStr">
      <is>
        <t>SI</t>
      </is>
    </oc>
    <nc r="F159"/>
  </rcc>
  <rcc rId="5416" sId="5" numFmtId="19">
    <oc r="H159">
      <v>41170</v>
    </oc>
    <nc r="H159"/>
  </rcc>
  <rcc rId="5417" sId="5" numFmtId="20">
    <oc r="I159">
      <v>41258</v>
    </oc>
    <nc r="I159"/>
  </rcc>
  <rcc rId="5418" sId="5">
    <oc r="L159" t="inlineStr">
      <is>
        <t>2 MESES 23 DIAS</t>
      </is>
    </oc>
    <nc r="L159"/>
  </rcc>
  <rcc rId="5419" sId="5" numFmtId="4">
    <oc r="M159">
      <v>467</v>
    </oc>
    <nc r="M159"/>
  </rcc>
  <rcc rId="5420" sId="5" numFmtId="34">
    <oc r="P159">
      <v>124</v>
    </oc>
    <nc r="P159"/>
  </rcc>
  <rcc rId="5421" sId="5">
    <oc r="B160" t="inlineStr">
      <is>
        <t>COLEGIO MUSICAL BRITANICO</t>
      </is>
    </oc>
    <nc r="B160"/>
  </rcc>
  <rcc rId="5422" sId="5">
    <oc r="C160" t="inlineStr">
      <is>
        <t>COLEGIO MUSICAL BRITANICO</t>
      </is>
    </oc>
    <nc r="C160"/>
  </rcc>
  <rcc rId="5423" sId="5">
    <oc r="D160" t="inlineStr">
      <is>
        <t>MINISTERIO DE EDUCACION NACIONAL - FONCADE</t>
      </is>
    </oc>
    <nc r="D160"/>
  </rcc>
  <rcc rId="5424" sId="5">
    <oc r="E160">
      <v>2123117</v>
    </oc>
    <nc r="E160"/>
  </rcc>
  <rcc rId="5425" sId="5">
    <oc r="F160" t="inlineStr">
      <is>
        <t>SI</t>
      </is>
    </oc>
    <nc r="F160"/>
  </rcc>
  <rcc rId="5426" sId="5" numFmtId="19">
    <oc r="H160">
      <v>41183</v>
    </oc>
    <nc r="H160"/>
  </rcc>
  <rcc rId="5427" sId="5" numFmtId="20">
    <oc r="I160">
      <v>41258</v>
    </oc>
    <nc r="I160"/>
  </rcc>
  <rcc rId="5428" sId="5">
    <oc r="L160" t="inlineStr">
      <is>
        <t>2 MESES 15 DIAS</t>
      </is>
    </oc>
    <nc r="L160"/>
  </rcc>
  <rcc rId="5429" sId="5" numFmtId="4">
    <oc r="M160">
      <v>631</v>
    </oc>
    <nc r="M160"/>
  </rcc>
  <rcc rId="5430" sId="5" numFmtId="34">
    <oc r="P160">
      <v>124</v>
    </oc>
    <nc r="P160"/>
  </rcc>
  <rcc rId="5431" sId="6">
    <oc r="B137" t="inlineStr">
      <is>
        <t>COLEGIO MUSICAL BRITANICO</t>
      </is>
    </oc>
    <nc r="B137"/>
  </rcc>
  <rcc rId="5432" sId="6">
    <oc r="C137" t="inlineStr">
      <is>
        <t>COLEGIO MUSICAL BRITANICO</t>
      </is>
    </oc>
    <nc r="C137"/>
  </rcc>
  <rcc rId="5433" sId="6">
    <oc r="D137" t="inlineStr">
      <is>
        <t>ICBF</t>
      </is>
    </oc>
    <nc r="D137"/>
  </rcc>
  <rcc rId="5434" sId="6">
    <oc r="E137" t="inlineStr">
      <is>
        <t>418/13</t>
      </is>
    </oc>
    <nc r="E137"/>
  </rcc>
  <rcc rId="5435" sId="6">
    <oc r="F137" t="inlineStr">
      <is>
        <t>SI</t>
      </is>
    </oc>
    <nc r="F137"/>
  </rcc>
  <rcc rId="5436" sId="6" numFmtId="19">
    <oc r="H137">
      <v>41165</v>
    </oc>
    <nc r="H137"/>
  </rcc>
  <rcc rId="5437" sId="6" numFmtId="20">
    <oc r="I137">
      <v>41578</v>
    </oc>
    <nc r="I137"/>
  </rcc>
  <rcc rId="5438" sId="6">
    <oc r="L137" t="inlineStr">
      <is>
        <t>1 MES 19 DIAS</t>
      </is>
    </oc>
    <nc r="L137"/>
  </rcc>
  <rcc rId="5439" sId="6" numFmtId="4">
    <oc r="M137">
      <v>100</v>
    </oc>
    <nc r="M137"/>
  </rcc>
  <rcc rId="5440" sId="6">
    <oc r="N137">
      <f>+M137*G137</f>
    </oc>
    <nc r="N137"/>
  </rcc>
  <rcc rId="5441" sId="6">
    <oc r="B138" t="inlineStr">
      <is>
        <t>COLEGIO MUSICAL BRITANICO</t>
      </is>
    </oc>
    <nc r="B138"/>
  </rcc>
  <rcc rId="5442" sId="6">
    <oc r="C138" t="inlineStr">
      <is>
        <t>COLEGIO MUSICAL BRITANICO</t>
      </is>
    </oc>
    <nc r="C138"/>
  </rcc>
  <rcc rId="5443" sId="6">
    <oc r="D138" t="inlineStr">
      <is>
        <t>MINISTERIO DE EDUCACION NACIONAL - FONCADE</t>
      </is>
    </oc>
    <nc r="D138"/>
  </rcc>
  <rcc rId="5444" sId="6">
    <oc r="E138">
      <v>2122601</v>
    </oc>
    <nc r="E138"/>
  </rcc>
  <rcc rId="5445" sId="6">
    <oc r="F138" t="inlineStr">
      <is>
        <t>SI</t>
      </is>
    </oc>
    <nc r="F138"/>
  </rcc>
  <rcc rId="5446" sId="6" numFmtId="19">
    <oc r="H138">
      <v>41170</v>
    </oc>
    <nc r="H138"/>
  </rcc>
  <rcc rId="5447" sId="6" numFmtId="20">
    <oc r="I138">
      <v>41258</v>
    </oc>
    <nc r="I138"/>
  </rcc>
  <rcc rId="5448" sId="6">
    <oc r="L138" t="inlineStr">
      <is>
        <t>14 MESES 23 DIAS</t>
      </is>
    </oc>
    <nc r="L138"/>
  </rcc>
  <rcc rId="5449" sId="6" numFmtId="4">
    <oc r="M138">
      <v>186</v>
    </oc>
    <nc r="M138"/>
  </rcc>
  <rcc rId="5450" sId="6">
    <oc r="B139" t="inlineStr">
      <is>
        <t>COLEGIO MUSICAL BRITANICO</t>
      </is>
    </oc>
    <nc r="B139"/>
  </rcc>
  <rcc rId="5451" sId="6">
    <oc r="C139" t="inlineStr">
      <is>
        <t>COLEGIO MUSICAL BRITANICO</t>
      </is>
    </oc>
    <nc r="C139"/>
  </rcc>
  <rcc rId="5452" sId="6">
    <oc r="D139" t="inlineStr">
      <is>
        <t>MINISTERIO DE EDUCACION NACIONAL - FONCADE</t>
      </is>
    </oc>
    <nc r="D139"/>
  </rcc>
  <rcc rId="5453" sId="6">
    <oc r="E139">
      <v>2130878</v>
    </oc>
    <nc r="E139"/>
  </rcc>
  <rcc rId="5454" sId="6">
    <oc r="F139" t="inlineStr">
      <is>
        <t>SI</t>
      </is>
    </oc>
    <nc r="F139"/>
  </rcc>
  <rcc rId="5455" sId="6" numFmtId="19">
    <oc r="H139">
      <v>41367</v>
    </oc>
    <nc r="H139"/>
  </rcc>
  <rcc rId="5456" sId="6" numFmtId="20">
    <oc r="I139">
      <v>41453</v>
    </oc>
    <nc r="I139"/>
  </rcc>
  <rcc rId="5457" sId="6">
    <oc r="L139" t="inlineStr">
      <is>
        <t>2 MESES 26 DIAS</t>
      </is>
    </oc>
    <nc r="L139"/>
  </rcc>
  <rcc rId="5458" sId="6" numFmtId="4">
    <oc r="M139">
      <v>467</v>
    </oc>
    <nc r="M139"/>
  </rcc>
  <rcc rId="5459" sId="6">
    <oc r="B140" t="inlineStr">
      <is>
        <t>COLEGIO MUSICAL BRITANICO</t>
      </is>
    </oc>
    <nc r="B140"/>
  </rcc>
  <rcc rId="5460" sId="6">
    <oc r="C140" t="inlineStr">
      <is>
        <t>COLEGIO MUSICAL BRITANICO</t>
      </is>
    </oc>
    <nc r="C140"/>
  </rcc>
  <rcc rId="5461" sId="6">
    <oc r="D140" t="inlineStr">
      <is>
        <t>MINISTERIO DE EDUCACION NACIONAL - FONCADE</t>
      </is>
    </oc>
    <nc r="D140"/>
  </rcc>
  <rcc rId="5462" sId="6">
    <oc r="E140">
      <v>2120607</v>
    </oc>
    <nc r="E140"/>
  </rcc>
  <rcc rId="5463" sId="6">
    <oc r="F140" t="inlineStr">
      <is>
        <t>SI</t>
      </is>
    </oc>
    <nc r="F140"/>
  </rcc>
  <rcc rId="5464" sId="6" numFmtId="19">
    <oc r="H140">
      <v>41029</v>
    </oc>
    <nc r="H140"/>
  </rcc>
  <rcc rId="5465" sId="6" numFmtId="20">
    <oc r="I140">
      <v>41120</v>
    </oc>
    <nc r="I140"/>
  </rcc>
  <rcc rId="5466" sId="6">
    <oc r="L140" t="inlineStr">
      <is>
        <t>3 MESES</t>
      </is>
    </oc>
    <nc r="L140"/>
  </rcc>
  <rcc rId="5467" sId="6" numFmtId="4">
    <oc r="M140">
      <v>528</v>
    </oc>
    <nc r="M140"/>
  </rcc>
  <rcc rId="5468" sId="6">
    <oc r="B141" t="inlineStr">
      <is>
        <t>COLEGIO MUSICAL BRITANICO</t>
      </is>
    </oc>
    <nc r="B141"/>
  </rcc>
  <rcc rId="5469" sId="6">
    <oc r="C141" t="inlineStr">
      <is>
        <t>COLEGIO MUSICAL BRITANICO</t>
      </is>
    </oc>
    <nc r="C141"/>
  </rcc>
  <rcc rId="5470" sId="6">
    <oc r="D141" t="inlineStr">
      <is>
        <t>MINISTERIO DE EDUCACION NACIONAL - FONCADE</t>
      </is>
    </oc>
    <nc r="D141"/>
  </rcc>
  <rcc rId="5471" sId="6">
    <oc r="E141">
      <v>2120609</v>
    </oc>
    <nc r="E141"/>
  </rcc>
  <rcc rId="5472" sId="6">
    <oc r="F141" t="inlineStr">
      <is>
        <t>SI</t>
      </is>
    </oc>
    <nc r="F141"/>
  </rcc>
  <rcc rId="5473" sId="6" numFmtId="19">
    <oc r="H141">
      <v>41029</v>
    </oc>
    <nc r="H141"/>
  </rcc>
  <rcc rId="5474" sId="6" numFmtId="20">
    <oc r="I141">
      <v>41120</v>
    </oc>
    <nc r="I141"/>
  </rcc>
  <rcc rId="5475" sId="6">
    <oc r="L141" t="inlineStr">
      <is>
        <t>3 MESES</t>
      </is>
    </oc>
    <nc r="L141"/>
  </rcc>
  <rcc rId="5476" sId="6" numFmtId="4">
    <oc r="M141">
      <v>714</v>
    </oc>
    <nc r="M141"/>
  </rcc>
  <rcc rId="5477" sId="6">
    <oc r="B142" t="inlineStr">
      <is>
        <t>COLEGIO MUSICAL BRITANICO</t>
      </is>
    </oc>
    <nc r="B142"/>
  </rcc>
  <rcc rId="5478" sId="6">
    <oc r="C142" t="inlineStr">
      <is>
        <t>COLEGIO MUSICAL BRITANICO</t>
      </is>
    </oc>
    <nc r="C142"/>
  </rcc>
  <rcc rId="5479" sId="6">
    <oc r="D142" t="inlineStr">
      <is>
        <t>MINISTERIO DE EDUCACION NACIONAL - FONCADE</t>
      </is>
    </oc>
    <nc r="D142"/>
  </rcc>
  <rcc rId="5480" sId="6">
    <oc r="E142">
      <v>2120613</v>
    </oc>
    <nc r="E142"/>
  </rcc>
  <rcc rId="5481" sId="6">
    <oc r="F142" t="inlineStr">
      <is>
        <t>SI</t>
      </is>
    </oc>
    <nc r="F142"/>
  </rcc>
  <rcc rId="5482" sId="6" numFmtId="19">
    <oc r="H142">
      <v>41022</v>
    </oc>
    <nc r="H142"/>
  </rcc>
  <rcc rId="5483" sId="6" numFmtId="20">
    <oc r="I142">
      <v>41151</v>
    </oc>
    <nc r="I142"/>
  </rcc>
  <rcc rId="5484" sId="6">
    <oc r="L142" t="inlineStr">
      <is>
        <t>4 MESES 8 MESES</t>
      </is>
    </oc>
    <nc r="L142"/>
  </rcc>
  <rcc rId="5485" sId="6" numFmtId="4">
    <oc r="M142">
      <v>467</v>
    </oc>
    <nc r="M142"/>
  </rcc>
  <rcc rId="5486" sId="6">
    <oc r="B143" t="inlineStr">
      <is>
        <t>COLEGIO MUSICAL BRITANICO</t>
      </is>
    </oc>
    <nc r="B143"/>
  </rcc>
  <rcc rId="5487" sId="6">
    <oc r="C143" t="inlineStr">
      <is>
        <t>COLEGIO MUSICAL BRITANICO</t>
      </is>
    </oc>
    <nc r="C143"/>
  </rcc>
  <rcc rId="5488" sId="6">
    <oc r="D143" t="inlineStr">
      <is>
        <t>MINISTERIO DE EDUCACION NACIONAL - FONCADE</t>
      </is>
    </oc>
    <nc r="D143"/>
  </rcc>
  <rcc rId="5489" sId="6">
    <oc r="E143">
      <v>2122600</v>
    </oc>
    <nc r="E143"/>
  </rcc>
  <rcc rId="5490" sId="6">
    <oc r="F143" t="inlineStr">
      <is>
        <t>SI</t>
      </is>
    </oc>
    <nc r="F143"/>
  </rcc>
  <rcc rId="5491" sId="6" numFmtId="19">
    <oc r="H143">
      <v>41170</v>
    </oc>
    <nc r="H143"/>
  </rcc>
  <rcc rId="5492" sId="6" numFmtId="20">
    <oc r="I143">
      <v>41258</v>
    </oc>
    <nc r="I143"/>
  </rcc>
  <rcc rId="5493" sId="6">
    <oc r="L143" t="inlineStr">
      <is>
        <t>2 MESES 23 DIAS</t>
      </is>
    </oc>
    <nc r="L143"/>
  </rcc>
  <rcc rId="5494" sId="6" numFmtId="4">
    <oc r="M143">
      <v>467</v>
    </oc>
    <nc r="M143"/>
  </rcc>
  <rcc rId="5495" sId="6">
    <oc r="B144" t="inlineStr">
      <is>
        <t>COLEGIO MUSICAL BRITANICO</t>
      </is>
    </oc>
    <nc r="B144"/>
  </rcc>
  <rcc rId="5496" sId="6">
    <oc r="C144" t="inlineStr">
      <is>
        <t>COLEGIO MUSICAL BRITANICO</t>
      </is>
    </oc>
    <nc r="C144"/>
  </rcc>
  <rcc rId="5497" sId="6">
    <oc r="D144" t="inlineStr">
      <is>
        <t>MINISTERIO DE EDUCACION NACIONAL - FONCADE</t>
      </is>
    </oc>
    <nc r="D144"/>
  </rcc>
  <rcc rId="5498" sId="6">
    <oc r="E144">
      <v>2123117</v>
    </oc>
    <nc r="E144"/>
  </rcc>
  <rcc rId="5499" sId="6">
    <oc r="F144" t="inlineStr">
      <is>
        <t>SI</t>
      </is>
    </oc>
    <nc r="F144"/>
  </rcc>
  <rcc rId="5500" sId="6" numFmtId="19">
    <oc r="H144">
      <v>41183</v>
    </oc>
    <nc r="H144"/>
  </rcc>
  <rcc rId="5501" sId="6" numFmtId="20">
    <oc r="I144">
      <v>41258</v>
    </oc>
    <nc r="I144"/>
  </rcc>
  <rcc rId="5502" sId="6">
    <oc r="L144" t="inlineStr">
      <is>
        <t>2 MESES 15 DIAS</t>
      </is>
    </oc>
    <nc r="L144"/>
  </rcc>
  <rcc rId="5503" sId="6" numFmtId="4">
    <oc r="M144">
      <v>631</v>
    </oc>
    <nc r="M144"/>
  </rcc>
  <rcc rId="5504" sId="6" numFmtId="34">
    <oc r="P137">
      <v>121</v>
    </oc>
    <nc r="P137"/>
  </rcc>
  <rcc rId="5505" sId="6" numFmtId="34">
    <oc r="P138">
      <v>121</v>
    </oc>
    <nc r="P138"/>
  </rcc>
  <rcc rId="5506" sId="6" numFmtId="34">
    <oc r="P139">
      <v>122</v>
    </oc>
    <nc r="P139"/>
  </rcc>
  <rcc rId="5507" sId="6" numFmtId="34">
    <oc r="P140">
      <v>122</v>
    </oc>
    <nc r="P140"/>
  </rcc>
  <rcc rId="5508" sId="6" numFmtId="34">
    <oc r="P141">
      <v>123</v>
    </oc>
    <nc r="P141"/>
  </rcc>
  <rcc rId="5509" sId="6" numFmtId="34">
    <oc r="P142">
      <v>123</v>
    </oc>
    <nc r="P142"/>
  </rcc>
  <rcc rId="5510" sId="6" numFmtId="34">
    <oc r="P143">
      <v>124</v>
    </oc>
    <nc r="P143"/>
  </rcc>
  <rcc rId="5511" sId="6" numFmtId="34">
    <oc r="P144">
      <v>124</v>
    </oc>
    <nc r="P144"/>
  </rcc>
  <rcc rId="5512" sId="7">
    <oc r="B126" t="inlineStr">
      <is>
        <t>COLEGIO MUSICAL BRITANICO</t>
      </is>
    </oc>
    <nc r="B126"/>
  </rcc>
  <rcc rId="5513" sId="7">
    <oc r="C126" t="inlineStr">
      <is>
        <t>COLEGIO MUSICAL BRITANICO</t>
      </is>
    </oc>
    <nc r="C126"/>
  </rcc>
  <rcc rId="5514" sId="7">
    <oc r="D126" t="inlineStr">
      <is>
        <t>ICBF</t>
      </is>
    </oc>
    <nc r="D126"/>
  </rcc>
  <rcc rId="5515" sId="7">
    <oc r="E126" t="inlineStr">
      <is>
        <t>418/13</t>
      </is>
    </oc>
    <nc r="E126"/>
  </rcc>
  <rcc rId="5516" sId="7">
    <oc r="F126" t="inlineStr">
      <is>
        <t>SI</t>
      </is>
    </oc>
    <nc r="F126"/>
  </rcc>
  <rcc rId="5517" sId="7" numFmtId="19">
    <oc r="H126">
      <v>41165</v>
    </oc>
    <nc r="H126"/>
  </rcc>
  <rcc rId="5518" sId="7" numFmtId="20">
    <oc r="I126">
      <v>41578</v>
    </oc>
    <nc r="I126"/>
  </rcc>
  <rcc rId="5519" sId="7">
    <oc r="L126" t="inlineStr">
      <is>
        <t>1 MES 19 DIAS</t>
      </is>
    </oc>
    <nc r="L126"/>
  </rcc>
  <rcc rId="5520" sId="7" numFmtId="4">
    <oc r="M126">
      <v>100</v>
    </oc>
    <nc r="M126"/>
  </rcc>
  <rcc rId="5521" sId="7">
    <oc r="N126">
      <f>+M126*G126</f>
    </oc>
    <nc r="N126"/>
  </rcc>
  <rcc rId="5522" sId="7" numFmtId="34">
    <oc r="P126">
      <v>121</v>
    </oc>
    <nc r="P126"/>
  </rcc>
  <rcc rId="5523" sId="7">
    <oc r="B127" t="inlineStr">
      <is>
        <t>COLEGIO MUSICAL BRITANICO</t>
      </is>
    </oc>
    <nc r="B127"/>
  </rcc>
  <rcc rId="5524" sId="7">
    <oc r="C127" t="inlineStr">
      <is>
        <t>COLEGIO MUSICAL BRITANICO</t>
      </is>
    </oc>
    <nc r="C127"/>
  </rcc>
  <rcc rId="5525" sId="7">
    <oc r="D127" t="inlineStr">
      <is>
        <t>MINISTERIO DE EDUCACION NACIONAL - FONCADE</t>
      </is>
    </oc>
    <nc r="D127"/>
  </rcc>
  <rcc rId="5526" sId="7">
    <oc r="E127">
      <v>2122601</v>
    </oc>
    <nc r="E127"/>
  </rcc>
  <rcc rId="5527" sId="7">
    <oc r="F127" t="inlineStr">
      <is>
        <t>SI</t>
      </is>
    </oc>
    <nc r="F127"/>
  </rcc>
  <rcc rId="5528" sId="7" numFmtId="19">
    <oc r="H127">
      <v>41170</v>
    </oc>
    <nc r="H127"/>
  </rcc>
  <rcc rId="5529" sId="7" numFmtId="20">
    <oc r="I127">
      <v>41258</v>
    </oc>
    <nc r="I127"/>
  </rcc>
  <rcc rId="5530" sId="7">
    <oc r="L127" t="inlineStr">
      <is>
        <t>14 MESES 23 DIAS</t>
      </is>
    </oc>
    <nc r="L127"/>
  </rcc>
  <rcc rId="5531" sId="7" numFmtId="4">
    <oc r="M127">
      <v>186</v>
    </oc>
    <nc r="M127"/>
  </rcc>
  <rcc rId="5532" sId="7" numFmtId="34">
    <oc r="P127">
      <v>121</v>
    </oc>
    <nc r="P127"/>
  </rcc>
  <rcc rId="5533" sId="7">
    <oc r="B128" t="inlineStr">
      <is>
        <t>COLEGIO MUSICAL BRITANICO</t>
      </is>
    </oc>
    <nc r="B128"/>
  </rcc>
  <rcc rId="5534" sId="7">
    <oc r="C128" t="inlineStr">
      <is>
        <t>COLEGIO MUSICAL BRITANICO</t>
      </is>
    </oc>
    <nc r="C128"/>
  </rcc>
  <rcc rId="5535" sId="7">
    <oc r="D128" t="inlineStr">
      <is>
        <t>MINISTERIO DE EDUCACION NACIONAL - FONCADE</t>
      </is>
    </oc>
    <nc r="D128"/>
  </rcc>
  <rcc rId="5536" sId="7">
    <oc r="E128">
      <v>2130878</v>
    </oc>
    <nc r="E128"/>
  </rcc>
  <rcc rId="5537" sId="7">
    <oc r="F128" t="inlineStr">
      <is>
        <t>SI</t>
      </is>
    </oc>
    <nc r="F128"/>
  </rcc>
  <rcc rId="5538" sId="7" numFmtId="19">
    <oc r="H128">
      <v>41367</v>
    </oc>
    <nc r="H128"/>
  </rcc>
  <rcc rId="5539" sId="7" numFmtId="20">
    <oc r="I128">
      <v>41453</v>
    </oc>
    <nc r="I128"/>
  </rcc>
  <rcc rId="5540" sId="7">
    <oc r="L128" t="inlineStr">
      <is>
        <t>2 MESES 26 DIAS</t>
      </is>
    </oc>
    <nc r="L128"/>
  </rcc>
  <rcc rId="5541" sId="7" numFmtId="4">
    <oc r="M128">
      <v>467</v>
    </oc>
    <nc r="M128"/>
  </rcc>
  <rcc rId="5542" sId="7" numFmtId="34">
    <oc r="P128">
      <v>122</v>
    </oc>
    <nc r="P128"/>
  </rcc>
  <rcc rId="5543" sId="7">
    <oc r="B129" t="inlineStr">
      <is>
        <t>COLEGIO MUSICAL BRITANICO</t>
      </is>
    </oc>
    <nc r="B129"/>
  </rcc>
  <rcc rId="5544" sId="7">
    <oc r="C129" t="inlineStr">
      <is>
        <t>COLEGIO MUSICAL BRITANICO</t>
      </is>
    </oc>
    <nc r="C129"/>
  </rcc>
  <rcc rId="5545" sId="7">
    <oc r="D129" t="inlineStr">
      <is>
        <t>MINISTERIO DE EDUCACION NACIONAL - FONCADE</t>
      </is>
    </oc>
    <nc r="D129"/>
  </rcc>
  <rcc rId="5546" sId="7">
    <oc r="E129">
      <v>2120607</v>
    </oc>
    <nc r="E129"/>
  </rcc>
  <rcc rId="5547" sId="7">
    <oc r="F129" t="inlineStr">
      <is>
        <t>SI</t>
      </is>
    </oc>
    <nc r="F129"/>
  </rcc>
  <rcc rId="5548" sId="7" numFmtId="19">
    <oc r="H129">
      <v>41029</v>
    </oc>
    <nc r="H129"/>
  </rcc>
  <rcc rId="5549" sId="7" numFmtId="20">
    <oc r="I129">
      <v>41120</v>
    </oc>
    <nc r="I129"/>
  </rcc>
  <rcc rId="5550" sId="7">
    <oc r="L129" t="inlineStr">
      <is>
        <t>3 MESES</t>
      </is>
    </oc>
    <nc r="L129"/>
  </rcc>
  <rcc rId="5551" sId="7" numFmtId="4">
    <oc r="M129">
      <v>528</v>
    </oc>
    <nc r="M129"/>
  </rcc>
  <rcc rId="5552" sId="7" numFmtId="34">
    <oc r="P129">
      <v>122</v>
    </oc>
    <nc r="P129"/>
  </rcc>
  <rcc rId="5553" sId="7">
    <oc r="B130" t="inlineStr">
      <is>
        <t>COLEGIO MUSICAL BRITANICO</t>
      </is>
    </oc>
    <nc r="B130"/>
  </rcc>
  <rcc rId="5554" sId="7">
    <oc r="C130" t="inlineStr">
      <is>
        <t>COLEGIO MUSICAL BRITANICO</t>
      </is>
    </oc>
    <nc r="C130"/>
  </rcc>
  <rcc rId="5555" sId="7">
    <oc r="D130" t="inlineStr">
      <is>
        <t>MINISTERIO DE EDUCACION NACIONAL - FONCADE</t>
      </is>
    </oc>
    <nc r="D130"/>
  </rcc>
  <rcc rId="5556" sId="7">
    <oc r="E130">
      <v>2120609</v>
    </oc>
    <nc r="E130"/>
  </rcc>
  <rcc rId="5557" sId="7">
    <oc r="F130" t="inlineStr">
      <is>
        <t>SI</t>
      </is>
    </oc>
    <nc r="F130"/>
  </rcc>
  <rcc rId="5558" sId="7" numFmtId="19">
    <oc r="H130">
      <v>41029</v>
    </oc>
    <nc r="H130"/>
  </rcc>
  <rcc rId="5559" sId="7" numFmtId="20">
    <oc r="I130">
      <v>41120</v>
    </oc>
    <nc r="I130"/>
  </rcc>
  <rcc rId="5560" sId="7">
    <oc r="L130" t="inlineStr">
      <is>
        <t>3 MESES</t>
      </is>
    </oc>
    <nc r="L130"/>
  </rcc>
  <rcc rId="5561" sId="7" numFmtId="4">
    <oc r="M130">
      <v>714</v>
    </oc>
    <nc r="M130"/>
  </rcc>
  <rcc rId="5562" sId="7" numFmtId="34">
    <oc r="P130">
      <v>123</v>
    </oc>
    <nc r="P130"/>
  </rcc>
  <rcc rId="5563" sId="7">
    <oc r="B131" t="inlineStr">
      <is>
        <t>COLEGIO MUSICAL BRITANICO</t>
      </is>
    </oc>
    <nc r="B131"/>
  </rcc>
  <rcc rId="5564" sId="7">
    <oc r="C131" t="inlineStr">
      <is>
        <t>COLEGIO MUSICAL BRITANICO</t>
      </is>
    </oc>
    <nc r="C131"/>
  </rcc>
  <rcc rId="5565" sId="7">
    <oc r="D131" t="inlineStr">
      <is>
        <t>MINISTERIO DE EDUCACION NACIONAL - FONCADE</t>
      </is>
    </oc>
    <nc r="D131"/>
  </rcc>
  <rcc rId="5566" sId="7">
    <oc r="E131">
      <v>2120613</v>
    </oc>
    <nc r="E131"/>
  </rcc>
  <rcc rId="5567" sId="7">
    <oc r="F131" t="inlineStr">
      <is>
        <t>SI</t>
      </is>
    </oc>
    <nc r="F131"/>
  </rcc>
  <rcc rId="5568" sId="7" numFmtId="19">
    <oc r="H131">
      <v>41022</v>
    </oc>
    <nc r="H131"/>
  </rcc>
  <rcc rId="5569" sId="7" numFmtId="20">
    <oc r="I131">
      <v>41151</v>
    </oc>
    <nc r="I131"/>
  </rcc>
  <rcc rId="5570" sId="7">
    <oc r="L131" t="inlineStr">
      <is>
        <t>4 MESES 8 MESES</t>
      </is>
    </oc>
    <nc r="L131"/>
  </rcc>
  <rcc rId="5571" sId="7" numFmtId="4">
    <oc r="M131">
      <v>467</v>
    </oc>
    <nc r="M131"/>
  </rcc>
  <rcc rId="5572" sId="7" numFmtId="34">
    <oc r="P131">
      <v>123</v>
    </oc>
    <nc r="P131"/>
  </rcc>
  <rcc rId="5573" sId="7">
    <oc r="B132" t="inlineStr">
      <is>
        <t>COLEGIO MUSICAL BRITANICO</t>
      </is>
    </oc>
    <nc r="B132"/>
  </rcc>
  <rcc rId="5574" sId="7">
    <oc r="C132" t="inlineStr">
      <is>
        <t>COLEGIO MUSICAL BRITANICO</t>
      </is>
    </oc>
    <nc r="C132"/>
  </rcc>
  <rcc rId="5575" sId="7">
    <oc r="D132" t="inlineStr">
      <is>
        <t>MINISTERIO DE EDUCACION NACIONAL - FONCADE</t>
      </is>
    </oc>
    <nc r="D132"/>
  </rcc>
  <rcc rId="5576" sId="7">
    <oc r="E132">
      <v>2122600</v>
    </oc>
    <nc r="E132"/>
  </rcc>
  <rcc rId="5577" sId="7">
    <oc r="F132" t="inlineStr">
      <is>
        <t>SI</t>
      </is>
    </oc>
    <nc r="F132"/>
  </rcc>
  <rcc rId="5578" sId="7" numFmtId="19">
    <oc r="H132">
      <v>41170</v>
    </oc>
    <nc r="H132"/>
  </rcc>
  <rcc rId="5579" sId="7" numFmtId="20">
    <oc r="I132">
      <v>41258</v>
    </oc>
    <nc r="I132"/>
  </rcc>
  <rcc rId="5580" sId="7">
    <oc r="L132" t="inlineStr">
      <is>
        <t>2 MESES 23 DIAS</t>
      </is>
    </oc>
    <nc r="L132"/>
  </rcc>
  <rcc rId="5581" sId="7" numFmtId="4">
    <oc r="M132">
      <v>467</v>
    </oc>
    <nc r="M132"/>
  </rcc>
  <rcc rId="5582" sId="7" numFmtId="34">
    <oc r="P132">
      <v>124</v>
    </oc>
    <nc r="P132"/>
  </rcc>
  <rcc rId="5583" sId="7">
    <oc r="B133" t="inlineStr">
      <is>
        <t>COLEGIO MUSICAL BRITANICO</t>
      </is>
    </oc>
    <nc r="B133"/>
  </rcc>
  <rcc rId="5584" sId="7">
    <oc r="C133" t="inlineStr">
      <is>
        <t>COLEGIO MUSICAL BRITANICO</t>
      </is>
    </oc>
    <nc r="C133"/>
  </rcc>
  <rcc rId="5585" sId="7">
    <oc r="D133" t="inlineStr">
      <is>
        <t>MINISTERIO DE EDUCACION NACIONAL - FONCADE</t>
      </is>
    </oc>
    <nc r="D133"/>
  </rcc>
  <rcc rId="5586" sId="7">
    <oc r="E133">
      <v>2123117</v>
    </oc>
    <nc r="E133"/>
  </rcc>
  <rcc rId="5587" sId="7">
    <oc r="F133" t="inlineStr">
      <is>
        <t>SI</t>
      </is>
    </oc>
    <nc r="F133"/>
  </rcc>
  <rcc rId="5588" sId="7" numFmtId="19">
    <oc r="H133">
      <v>41183</v>
    </oc>
    <nc r="H133"/>
  </rcc>
  <rcc rId="5589" sId="7" numFmtId="20">
    <oc r="I133">
      <v>41258</v>
    </oc>
    <nc r="I133"/>
  </rcc>
  <rcc rId="5590" sId="7">
    <oc r="L133" t="inlineStr">
      <is>
        <t>2 MESES 15 DIAS</t>
      </is>
    </oc>
    <nc r="L133"/>
  </rcc>
  <rcc rId="5591" sId="7" numFmtId="4">
    <oc r="M133">
      <v>631</v>
    </oc>
    <nc r="M133"/>
  </rcc>
  <rcc rId="5592" sId="7" numFmtId="34">
    <oc r="P133">
      <v>124</v>
    </oc>
    <nc r="P133"/>
  </rcc>
  <rcc rId="5593" sId="8">
    <oc r="B114" t="inlineStr">
      <is>
        <t>COLEGIO MUSICAL BRITANICO</t>
      </is>
    </oc>
    <nc r="B114"/>
  </rcc>
  <rcc rId="5594" sId="8">
    <oc r="C114" t="inlineStr">
      <is>
        <t>COLEGIO MUSICAL BRITANICO</t>
      </is>
    </oc>
    <nc r="C114"/>
  </rcc>
  <rcc rId="5595" sId="8">
    <oc r="D114" t="inlineStr">
      <is>
        <t>ICBF</t>
      </is>
    </oc>
    <nc r="D114"/>
  </rcc>
  <rcc rId="5596" sId="8">
    <oc r="E114" t="inlineStr">
      <is>
        <t>418/13</t>
      </is>
    </oc>
    <nc r="E114"/>
  </rcc>
  <rcc rId="5597" sId="8">
    <oc r="F114" t="inlineStr">
      <is>
        <t>SI</t>
      </is>
    </oc>
    <nc r="F114"/>
  </rcc>
  <rcc rId="5598" sId="8" numFmtId="19">
    <oc r="H114">
      <v>41165</v>
    </oc>
    <nc r="H114"/>
  </rcc>
  <rcc rId="5599" sId="8" numFmtId="20">
    <oc r="I114">
      <v>41578</v>
    </oc>
    <nc r="I114"/>
  </rcc>
  <rcc rId="5600" sId="8">
    <oc r="L114" t="inlineStr">
      <is>
        <t>1 MES 19 DIAS</t>
      </is>
    </oc>
    <nc r="L114"/>
  </rcc>
  <rcc rId="5601" sId="8" numFmtId="4">
    <oc r="M114">
      <v>100</v>
    </oc>
    <nc r="M114"/>
  </rcc>
  <rcc rId="5602" sId="8">
    <oc r="N114">
      <f>+M114*G114</f>
    </oc>
    <nc r="N114"/>
  </rcc>
  <rcc rId="5603" sId="8" numFmtId="34">
    <oc r="P114">
      <v>121</v>
    </oc>
    <nc r="P114"/>
  </rcc>
  <rcc rId="5604" sId="8">
    <oc r="B115" t="inlineStr">
      <is>
        <t>COLEGIO MUSICAL BRITANICO</t>
      </is>
    </oc>
    <nc r="B115"/>
  </rcc>
  <rcc rId="5605" sId="8">
    <oc r="C115" t="inlineStr">
      <is>
        <t>COLEGIO MUSICAL BRITANICO</t>
      </is>
    </oc>
    <nc r="C115"/>
  </rcc>
  <rcc rId="5606" sId="8">
    <oc r="D115" t="inlineStr">
      <is>
        <t>MINISTERIO DE EDUCACION NACIONAL - FONCADE</t>
      </is>
    </oc>
    <nc r="D115"/>
  </rcc>
  <rcc rId="5607" sId="8">
    <oc r="E115">
      <v>2122601</v>
    </oc>
    <nc r="E115"/>
  </rcc>
  <rcc rId="5608" sId="8">
    <oc r="F115" t="inlineStr">
      <is>
        <t>SI</t>
      </is>
    </oc>
    <nc r="F115"/>
  </rcc>
  <rcc rId="5609" sId="8" numFmtId="19">
    <oc r="H115">
      <v>41170</v>
    </oc>
    <nc r="H115"/>
  </rcc>
  <rcc rId="5610" sId="8" numFmtId="20">
    <oc r="I115">
      <v>41258</v>
    </oc>
    <nc r="I115"/>
  </rcc>
  <rcc rId="5611" sId="8">
    <oc r="L115" t="inlineStr">
      <is>
        <t>14 MESES 23 DIAS</t>
      </is>
    </oc>
    <nc r="L115"/>
  </rcc>
  <rcc rId="5612" sId="8" numFmtId="4">
    <oc r="M115">
      <v>186</v>
    </oc>
    <nc r="M115"/>
  </rcc>
  <rcc rId="5613" sId="8" numFmtId="34">
    <oc r="P115">
      <v>121</v>
    </oc>
    <nc r="P115"/>
  </rcc>
  <rcc rId="5614" sId="8">
    <oc r="B116" t="inlineStr">
      <is>
        <t>COLEGIO MUSICAL BRITANICO</t>
      </is>
    </oc>
    <nc r="B116"/>
  </rcc>
  <rcc rId="5615" sId="8">
    <oc r="C116" t="inlineStr">
      <is>
        <t>COLEGIO MUSICAL BRITANICO</t>
      </is>
    </oc>
    <nc r="C116"/>
  </rcc>
  <rcc rId="5616" sId="8">
    <oc r="D116" t="inlineStr">
      <is>
        <t>MINISTERIO DE EDUCACION NACIONAL - FONCADE</t>
      </is>
    </oc>
    <nc r="D116"/>
  </rcc>
  <rcc rId="5617" sId="8">
    <oc r="E116">
      <v>2130878</v>
    </oc>
    <nc r="E116"/>
  </rcc>
  <rcc rId="5618" sId="8">
    <oc r="F116" t="inlineStr">
      <is>
        <t>SI</t>
      </is>
    </oc>
    <nc r="F116"/>
  </rcc>
  <rcc rId="5619" sId="8" numFmtId="19">
    <oc r="H116">
      <v>41367</v>
    </oc>
    <nc r="H116"/>
  </rcc>
  <rcc rId="5620" sId="8" numFmtId="20">
    <oc r="I116">
      <v>41453</v>
    </oc>
    <nc r="I116"/>
  </rcc>
  <rcc rId="5621" sId="8">
    <oc r="L116" t="inlineStr">
      <is>
        <t>2 MESES 26 DIAS</t>
      </is>
    </oc>
    <nc r="L116"/>
  </rcc>
  <rcc rId="5622" sId="8" numFmtId="4">
    <oc r="M116">
      <v>467</v>
    </oc>
    <nc r="M116"/>
  </rcc>
  <rcc rId="5623" sId="8" numFmtId="34">
    <oc r="P116">
      <v>122</v>
    </oc>
    <nc r="P116"/>
  </rcc>
  <rcc rId="5624" sId="8">
    <oc r="B117" t="inlineStr">
      <is>
        <t>COLEGIO MUSICAL BRITANICO</t>
      </is>
    </oc>
    <nc r="B117"/>
  </rcc>
  <rcc rId="5625" sId="8">
    <oc r="C117" t="inlineStr">
      <is>
        <t>COLEGIO MUSICAL BRITANICO</t>
      </is>
    </oc>
    <nc r="C117"/>
  </rcc>
  <rcc rId="5626" sId="8">
    <oc r="D117" t="inlineStr">
      <is>
        <t>MINISTERIO DE EDUCACION NACIONAL - FONCADE</t>
      </is>
    </oc>
    <nc r="D117"/>
  </rcc>
  <rcc rId="5627" sId="8">
    <oc r="E117">
      <v>2120607</v>
    </oc>
    <nc r="E117"/>
  </rcc>
  <rcc rId="5628" sId="8">
    <oc r="F117" t="inlineStr">
      <is>
        <t>SI</t>
      </is>
    </oc>
    <nc r="F117"/>
  </rcc>
  <rcc rId="5629" sId="8" numFmtId="19">
    <oc r="H117">
      <v>41029</v>
    </oc>
    <nc r="H117"/>
  </rcc>
  <rcc rId="5630" sId="8" numFmtId="20">
    <oc r="I117">
      <v>41120</v>
    </oc>
    <nc r="I117"/>
  </rcc>
  <rcc rId="5631" sId="8">
    <oc r="L117" t="inlineStr">
      <is>
        <t>3 MESES</t>
      </is>
    </oc>
    <nc r="L117"/>
  </rcc>
  <rcc rId="5632" sId="8" numFmtId="4">
    <oc r="M117">
      <v>528</v>
    </oc>
    <nc r="M117"/>
  </rcc>
  <rcc rId="5633" sId="8" numFmtId="34">
    <oc r="P117">
      <v>122</v>
    </oc>
    <nc r="P117"/>
  </rcc>
  <rcc rId="5634" sId="8">
    <oc r="B118" t="inlineStr">
      <is>
        <t>COLEGIO MUSICAL BRITANICO</t>
      </is>
    </oc>
    <nc r="B118"/>
  </rcc>
  <rcc rId="5635" sId="8">
    <oc r="C118" t="inlineStr">
      <is>
        <t>COLEGIO MUSICAL BRITANICO</t>
      </is>
    </oc>
    <nc r="C118"/>
  </rcc>
  <rcc rId="5636" sId="8">
    <oc r="D118" t="inlineStr">
      <is>
        <t>MINISTERIO DE EDUCACION NACIONAL - FONCADE</t>
      </is>
    </oc>
    <nc r="D118"/>
  </rcc>
  <rcc rId="5637" sId="8">
    <oc r="E118">
      <v>2120609</v>
    </oc>
    <nc r="E118"/>
  </rcc>
  <rcc rId="5638" sId="8">
    <oc r="F118" t="inlineStr">
      <is>
        <t>SI</t>
      </is>
    </oc>
    <nc r="F118"/>
  </rcc>
  <rcc rId="5639" sId="8" numFmtId="19">
    <oc r="H118">
      <v>41029</v>
    </oc>
    <nc r="H118"/>
  </rcc>
  <rcc rId="5640" sId="8" numFmtId="20">
    <oc r="I118">
      <v>41120</v>
    </oc>
    <nc r="I118"/>
  </rcc>
  <rcc rId="5641" sId="8">
    <oc r="L118" t="inlineStr">
      <is>
        <t>3 MESES</t>
      </is>
    </oc>
    <nc r="L118"/>
  </rcc>
  <rcc rId="5642" sId="8" numFmtId="4">
    <oc r="M118">
      <v>714</v>
    </oc>
    <nc r="M118"/>
  </rcc>
  <rcc rId="5643" sId="8" numFmtId="34">
    <oc r="P118">
      <v>123</v>
    </oc>
    <nc r="P118"/>
  </rcc>
  <rcc rId="5644" sId="8">
    <oc r="B119" t="inlineStr">
      <is>
        <t>COLEGIO MUSICAL BRITANICO</t>
      </is>
    </oc>
    <nc r="B119"/>
  </rcc>
  <rcc rId="5645" sId="8">
    <oc r="C119" t="inlineStr">
      <is>
        <t>COLEGIO MUSICAL BRITANICO</t>
      </is>
    </oc>
    <nc r="C119"/>
  </rcc>
  <rcc rId="5646" sId="8">
    <oc r="D119" t="inlineStr">
      <is>
        <t>MINISTERIO DE EDUCACION NACIONAL - FONCADE</t>
      </is>
    </oc>
    <nc r="D119"/>
  </rcc>
  <rcc rId="5647" sId="8">
    <oc r="E119">
      <v>2120613</v>
    </oc>
    <nc r="E119"/>
  </rcc>
  <rcc rId="5648" sId="8">
    <oc r="F119" t="inlineStr">
      <is>
        <t>SI</t>
      </is>
    </oc>
    <nc r="F119"/>
  </rcc>
  <rcc rId="5649" sId="8" numFmtId="19">
    <oc r="H119">
      <v>41022</v>
    </oc>
    <nc r="H119"/>
  </rcc>
  <rcc rId="5650" sId="8" numFmtId="20">
    <oc r="I119">
      <v>41151</v>
    </oc>
    <nc r="I119"/>
  </rcc>
  <rcc rId="5651" sId="8">
    <oc r="L119" t="inlineStr">
      <is>
        <t>4 MESES 8 MESES</t>
      </is>
    </oc>
    <nc r="L119"/>
  </rcc>
  <rcc rId="5652" sId="8" numFmtId="4">
    <oc r="M119">
      <v>467</v>
    </oc>
    <nc r="M119"/>
  </rcc>
  <rcc rId="5653" sId="8" numFmtId="34">
    <oc r="P119">
      <v>123</v>
    </oc>
    <nc r="P119"/>
  </rcc>
  <rcc rId="5654" sId="8">
    <oc r="B120" t="inlineStr">
      <is>
        <t>COLEGIO MUSICAL BRITANICO</t>
      </is>
    </oc>
    <nc r="B120"/>
  </rcc>
  <rcc rId="5655" sId="8">
    <oc r="C120" t="inlineStr">
      <is>
        <t>COLEGIO MUSICAL BRITANICO</t>
      </is>
    </oc>
    <nc r="C120"/>
  </rcc>
  <rcc rId="5656" sId="8">
    <oc r="D120" t="inlineStr">
      <is>
        <t>MINISTERIO DE EDUCACION NACIONAL - FONCADE</t>
      </is>
    </oc>
    <nc r="D120"/>
  </rcc>
  <rcc rId="5657" sId="8">
    <oc r="E120">
      <v>2122600</v>
    </oc>
    <nc r="E120"/>
  </rcc>
  <rcc rId="5658" sId="8">
    <oc r="F120" t="inlineStr">
      <is>
        <t>SI</t>
      </is>
    </oc>
    <nc r="F120"/>
  </rcc>
  <rcc rId="5659" sId="8" numFmtId="19">
    <oc r="H120">
      <v>41170</v>
    </oc>
    <nc r="H120"/>
  </rcc>
  <rcc rId="5660" sId="8" numFmtId="20">
    <oc r="I120">
      <v>41258</v>
    </oc>
    <nc r="I120"/>
  </rcc>
  <rcc rId="5661" sId="8">
    <oc r="L120" t="inlineStr">
      <is>
        <t>2 MESES 23 DIAS</t>
      </is>
    </oc>
    <nc r="L120"/>
  </rcc>
  <rcc rId="5662" sId="8" numFmtId="4">
    <oc r="M120">
      <v>467</v>
    </oc>
    <nc r="M120"/>
  </rcc>
  <rcc rId="5663" sId="8" numFmtId="34">
    <oc r="P120">
      <v>124</v>
    </oc>
    <nc r="P120"/>
  </rcc>
  <rcc rId="5664" sId="8">
    <oc r="B121" t="inlineStr">
      <is>
        <t>COLEGIO MUSICAL BRITANICO</t>
      </is>
    </oc>
    <nc r="B121"/>
  </rcc>
  <rcc rId="5665" sId="8">
    <oc r="C121" t="inlineStr">
      <is>
        <t>COLEGIO MUSICAL BRITANICO</t>
      </is>
    </oc>
    <nc r="C121"/>
  </rcc>
  <rcc rId="5666" sId="8">
    <oc r="D121" t="inlineStr">
      <is>
        <t>MINISTERIO DE EDUCACION NACIONAL - FONCADE</t>
      </is>
    </oc>
    <nc r="D121"/>
  </rcc>
  <rcc rId="5667" sId="8">
    <oc r="E121">
      <v>2123117</v>
    </oc>
    <nc r="E121"/>
  </rcc>
  <rcc rId="5668" sId="8">
    <oc r="F121" t="inlineStr">
      <is>
        <t>SI</t>
      </is>
    </oc>
    <nc r="F121"/>
  </rcc>
  <rcc rId="5669" sId="8" numFmtId="19">
    <oc r="H121">
      <v>41183</v>
    </oc>
    <nc r="H121"/>
  </rcc>
  <rcc rId="5670" sId="8" numFmtId="20">
    <oc r="I121">
      <v>41258</v>
    </oc>
    <nc r="I121"/>
  </rcc>
  <rcc rId="5671" sId="8">
    <oc r="L121" t="inlineStr">
      <is>
        <t>2 MESES 15 DIAS</t>
      </is>
    </oc>
    <nc r="L121"/>
  </rcc>
  <rcc rId="5672" sId="8" numFmtId="4">
    <oc r="M121">
      <v>631</v>
    </oc>
    <nc r="M121"/>
  </rcc>
  <rcc rId="5673" sId="8" numFmtId="34">
    <oc r="P121">
      <v>124</v>
    </oc>
    <nc r="P121"/>
  </rcc>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AFE0F707-F779-4457-8614-A9761FF0129B}" action="add"/>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81" sId="4">
    <oc r="C176">
      <f>(252+228)/200+(1080/300)/1000</f>
    </oc>
    <nc r="C176">
      <f>(252+228+1080)/1000</f>
    </nc>
  </rcc>
  <rcc rId="5682" sId="4">
    <oc r="C175">
      <f>(252+228)/200+(1080/300)/1000</f>
    </oc>
    <nc r="C175">
      <f>(252+228+1080)/1000</f>
    </nc>
  </rcc>
  <rcc rId="5683" sId="4">
    <oc r="C183">
      <f>(252+228)/200+(1080/300)/5000</f>
    </oc>
    <nc r="C183">
      <f>(252+228+1080)/5000</f>
    </nc>
  </rcc>
  <rcc rId="5684" sId="4">
    <oc r="C184">
      <f>(252+228)/200+(1080/300)/5000</f>
    </oc>
    <nc r="C184">
      <f>(252+228+1080)/5000</f>
    </nc>
  </rcc>
  <rcc rId="5685" sId="4">
    <oc r="K175" t="inlineStr">
      <is>
        <t>1/06/2008  ACTUALMENTE</t>
      </is>
    </oc>
    <nc r="K175" t="inlineStr">
      <is>
        <t>1/06/2008  03/ACTUALMENTE</t>
      </is>
    </nc>
  </rcc>
  <rcc rId="5686" sId="4">
    <nc r="I176" t="inlineStr">
      <is>
        <t>NO</t>
      </is>
    </nc>
  </rcc>
  <rcc rId="5687" sId="4">
    <nc r="I177" t="inlineStr">
      <is>
        <t>NO</t>
      </is>
    </nc>
  </rcc>
  <rcc rId="5688" sId="4">
    <nc r="I178" t="inlineStr">
      <is>
        <t>NO</t>
      </is>
    </nc>
  </rcc>
  <rcc rId="5689" sId="4" odxf="1" dxf="1">
    <nc r="I179" t="inlineStr">
      <is>
        <t>NO</t>
      </is>
    </nc>
    <odxf>
      <border outline="0">
        <left/>
        <right/>
        <top/>
        <bottom/>
      </border>
    </odxf>
    <ndxf>
      <border outline="0">
        <left style="thin">
          <color indexed="64"/>
        </left>
        <right style="thin">
          <color indexed="64"/>
        </right>
        <top style="thin">
          <color indexed="64"/>
        </top>
        <bottom style="thin">
          <color indexed="64"/>
        </bottom>
      </border>
    </ndxf>
  </rcc>
  <rcc rId="5690" sId="4" odxf="1" dxf="1">
    <nc r="I180" t="inlineStr">
      <is>
        <t>NO</t>
      </is>
    </nc>
    <odxf>
      <border outline="0">
        <left/>
        <right/>
        <top/>
        <bottom/>
      </border>
    </odxf>
    <ndxf>
      <border outline="0">
        <left style="thin">
          <color indexed="64"/>
        </left>
        <right style="thin">
          <color indexed="64"/>
        </right>
        <top style="thin">
          <color indexed="64"/>
        </top>
        <bottom style="thin">
          <color indexed="64"/>
        </bottom>
      </border>
    </ndxf>
  </rcc>
  <rcc rId="5691" sId="4">
    <nc r="I181" t="inlineStr">
      <is>
        <t>NO</t>
      </is>
    </nc>
  </rcc>
  <rcc rId="5692" sId="4">
    <nc r="I182" t="inlineStr">
      <is>
        <t>NO</t>
      </is>
    </nc>
  </rcc>
  <rcc rId="5693" sId="4">
    <oc r="C177">
      <f>(252+228)/200+(1080/300)/1000</f>
    </oc>
    <nc r="C177">
      <f>(252+228+1080)/1000</f>
    </nc>
  </rcc>
  <rcc rId="5694" sId="4">
    <oc r="C178">
      <f>(252+228)/200+(1080/300)/1000</f>
    </oc>
    <nc r="C178">
      <f>(252+228+1080)/1000</f>
    </nc>
  </rcc>
  <rcc rId="5695" sId="4">
    <oc r="C179">
      <f>(252+228)/200+(1080/300)/1000</f>
    </oc>
    <nc r="C179">
      <f>(252+228+1080)/1000</f>
    </nc>
  </rcc>
  <rcc rId="5696" sId="4">
    <oc r="C180">
      <f>(252+228)/200+(1080/300)/1000</f>
    </oc>
    <nc r="C180">
      <f>(252+228+1080)/1000</f>
    </nc>
  </rcc>
  <rcc rId="5697" sId="4">
    <oc r="C181">
      <f>(252+228)/200+(1080/300)/1000</f>
    </oc>
    <nc r="C181">
      <f>(252+228+1080)/1000</f>
    </nc>
  </rcc>
  <rcc rId="5698" sId="4">
    <oc r="C182">
      <f>(252+228)/200+(1080/300)/1000</f>
    </oc>
    <nc r="C182">
      <f>(252+228+1080)/1000</f>
    </nc>
  </rcc>
  <rcc rId="5699" sId="4">
    <nc r="E188">
      <v>25</v>
    </nc>
  </rcc>
  <rcc rId="5700" sId="4">
    <nc r="E189">
      <v>25</v>
    </nc>
  </rcc>
  <rcc rId="5701" sId="4">
    <nc r="E190">
      <v>10</v>
    </nc>
  </rcc>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C113">
    <dxf>
      <numFmt numFmtId="176" formatCode="0.00000000"/>
    </dxf>
  </rfmt>
  <rfmt sheetId="5" sqref="C113">
    <dxf>
      <numFmt numFmtId="177" formatCode="0.0000000"/>
    </dxf>
  </rfmt>
  <rfmt sheetId="5" sqref="C113">
    <dxf>
      <numFmt numFmtId="178" formatCode="0.000000"/>
    </dxf>
  </rfmt>
  <rfmt sheetId="5" sqref="C113">
    <dxf>
      <numFmt numFmtId="170" formatCode="0.00000"/>
    </dxf>
  </rfmt>
  <rfmt sheetId="5" sqref="C113">
    <dxf>
      <numFmt numFmtId="171" formatCode="0.0000"/>
    </dxf>
  </rfmt>
  <rfmt sheetId="5" sqref="C113">
    <dxf>
      <numFmt numFmtId="172" formatCode="0.000"/>
    </dxf>
  </rfmt>
  <rfmt sheetId="5" sqref="C113">
    <dxf>
      <numFmt numFmtId="2" formatCode="0.00"/>
    </dxf>
  </rfmt>
  <rfmt sheetId="5" sqref="C113">
    <dxf>
      <numFmt numFmtId="173" formatCode="0.0"/>
    </dxf>
  </rfmt>
  <rcc rId="5702" sId="5" odxf="1" dxf="1">
    <oc r="C114">
      <f>(134+108)/200+1060/300</f>
    </oc>
    <nc r="C114">
      <f>(134+108)/200+1060/300</f>
    </nc>
    <odxf>
      <numFmt numFmtId="0" formatCode="General"/>
    </odxf>
    <ndxf>
      <numFmt numFmtId="173" formatCode="0.0"/>
    </ndxf>
  </rcc>
  <rcc rId="5703" sId="5" odxf="1" dxf="1">
    <oc r="C115">
      <f>(134+108)/200+1060/300</f>
    </oc>
    <nc r="C115">
      <f>(134+108)/200+1060/300</f>
    </nc>
    <odxf>
      <numFmt numFmtId="0" formatCode="General"/>
    </odxf>
    <ndxf>
      <numFmt numFmtId="173" formatCode="0.0"/>
    </ndxf>
  </rcc>
  <rcc rId="5704" sId="5" odxf="1" dxf="1">
    <oc r="C116">
      <f>(134+108)/200+1060/300</f>
    </oc>
    <nc r="C116">
      <f>(134+108)/200+1060/300</f>
    </nc>
    <odxf>
      <numFmt numFmtId="0" formatCode="General"/>
    </odxf>
    <ndxf>
      <numFmt numFmtId="173" formatCode="0.0"/>
    </ndxf>
  </rcc>
  <rcc rId="5705" sId="5" odxf="1" dxf="1">
    <oc r="C117">
      <f>(134+108)/200+1060/300</f>
    </oc>
    <nc r="C117">
      <f>(134+108)/200+1060/300</f>
    </nc>
    <odxf>
      <numFmt numFmtId="0" formatCode="General"/>
    </odxf>
    <ndxf>
      <numFmt numFmtId="173" formatCode="0.0"/>
    </ndxf>
  </rcc>
  <rcc rId="5706" sId="5" odxf="1" dxf="1">
    <oc r="C118">
      <f>(134+108)/200+1060/300</f>
    </oc>
    <nc r="C118">
      <f>(134+108)/200+1060/300</f>
    </nc>
    <odxf>
      <numFmt numFmtId="0" formatCode="General"/>
    </odxf>
    <ndxf>
      <numFmt numFmtId="173" formatCode="0.0"/>
    </ndxf>
  </rcc>
  <rcc rId="5707" sId="5" odxf="1" dxf="1">
    <oc r="C119">
      <f>(134+108)/200+1060/300</f>
    </oc>
    <nc r="C119">
      <f>(134+108)/200+1060/300</f>
    </nc>
    <odxf>
      <numFmt numFmtId="0" formatCode="General"/>
    </odxf>
    <ndxf>
      <numFmt numFmtId="173" formatCode="0.0"/>
    </ndxf>
  </rcc>
  <rcc rId="5708" sId="5" odxf="1" dxf="1">
    <oc r="C120">
      <f>(134+108)/200+1060/300</f>
    </oc>
    <nc r="C120">
      <f>(134+108)/200+1060/300</f>
    </nc>
    <odxf>
      <numFmt numFmtId="0" formatCode="General"/>
    </odxf>
    <ndxf>
      <numFmt numFmtId="173" formatCode="0.0"/>
    </ndxf>
  </rcc>
  <rcc rId="5709" sId="5" odxf="1" dxf="1">
    <oc r="C121">
      <f>(134+108)/200+1060/300</f>
    </oc>
    <nc r="C121">
      <f>(134+108)/200+1060/300</f>
    </nc>
    <odxf>
      <numFmt numFmtId="0" formatCode="General"/>
    </odxf>
    <ndxf>
      <numFmt numFmtId="173" formatCode="0.0"/>
    </ndxf>
  </rcc>
  <rcc rId="5710" sId="5" odxf="1" dxf="1">
    <oc r="C122">
      <f>(134+108)/200+1060/300</f>
    </oc>
    <nc r="C122">
      <f>(134+108)/200+1060/300</f>
    </nc>
    <odxf>
      <numFmt numFmtId="0" formatCode="General"/>
    </odxf>
    <ndxf>
      <numFmt numFmtId="173" formatCode="0.0"/>
    </ndxf>
  </rcc>
  <rcc rId="5711" sId="5" odxf="1" dxf="1">
    <oc r="C123">
      <f>(134+108)/200+1060/300</f>
    </oc>
    <nc r="C123">
      <f>(134+108)/200+1060/300</f>
    </nc>
    <odxf>
      <numFmt numFmtId="0" formatCode="General"/>
    </odxf>
    <ndxf>
      <numFmt numFmtId="173" formatCode="0.0"/>
    </ndxf>
  </rcc>
  <rcc rId="5712" sId="5" odxf="1" dxf="1">
    <oc r="C124">
      <f>(134+108)/200+1060/300</f>
    </oc>
    <nc r="C124">
      <f>(134+108)/200+1060/300</f>
    </nc>
    <odxf>
      <numFmt numFmtId="0" formatCode="General"/>
    </odxf>
    <ndxf>
      <numFmt numFmtId="173" formatCode="0.0"/>
    </ndxf>
  </rcc>
  <rfmt sheetId="5" sqref="C126">
    <dxf>
      <numFmt numFmtId="176" formatCode="0.00000000"/>
    </dxf>
  </rfmt>
  <rfmt sheetId="5" sqref="C126">
    <dxf>
      <numFmt numFmtId="177" formatCode="0.0000000"/>
    </dxf>
  </rfmt>
  <rfmt sheetId="5" sqref="C126">
    <dxf>
      <numFmt numFmtId="178" formatCode="0.000000"/>
    </dxf>
  </rfmt>
  <rfmt sheetId="5" sqref="C126">
    <dxf>
      <numFmt numFmtId="170" formatCode="0.00000"/>
    </dxf>
  </rfmt>
  <rfmt sheetId="5" sqref="C126">
    <dxf>
      <numFmt numFmtId="171" formatCode="0.0000"/>
    </dxf>
  </rfmt>
  <rfmt sheetId="5" sqref="C126">
    <dxf>
      <numFmt numFmtId="172" formatCode="0.000"/>
    </dxf>
  </rfmt>
  <rfmt sheetId="5" sqref="C126">
    <dxf>
      <numFmt numFmtId="2" formatCode="0.00"/>
    </dxf>
  </rfmt>
  <rfmt sheetId="5" sqref="C126">
    <dxf>
      <numFmt numFmtId="173" formatCode="0.0"/>
    </dxf>
  </rfmt>
  <rcc rId="5713" sId="5" odxf="1" dxf="1">
    <oc r="C125">
      <f>(134+108)/200+(1060/300)*2</f>
    </oc>
    <nc r="C125">
      <f>(134+108)/200+(1060/300)*2</f>
    </nc>
    <odxf>
      <numFmt numFmtId="0" formatCode="General"/>
    </odxf>
    <ndxf>
      <numFmt numFmtId="173" formatCode="0.0"/>
    </ndxf>
  </rcc>
  <rcc rId="5714" sId="5" odxf="1" dxf="1">
    <oc r="C127">
      <f>(134+108)/200+(1060/300)*2</f>
    </oc>
    <nc r="C127">
      <f>(134+108)/200+(1060/300)*2</f>
    </nc>
    <odxf>
      <numFmt numFmtId="0" formatCode="General"/>
    </odxf>
    <ndxf>
      <numFmt numFmtId="173" formatCode="0.0"/>
    </ndxf>
  </rcc>
  <rcc rId="5715" sId="5" odxf="1" dxf="1">
    <oc r="C128">
      <f>(134+108)/200+(1060/300)*2</f>
    </oc>
    <nc r="C128">
      <f>(134+108)/200+(1060/300)*2</f>
    </nc>
    <odxf>
      <numFmt numFmtId="0" formatCode="General"/>
    </odxf>
    <ndxf>
      <numFmt numFmtId="173" formatCode="0.0"/>
    </ndxf>
  </rcc>
  <rcc rId="5716" sId="5" odxf="1" dxf="1">
    <oc r="C129">
      <f>(134+108)/200+(1060/300)*2</f>
    </oc>
    <nc r="C129">
      <f>(134+108)/200+(1060/300)*2</f>
    </nc>
    <odxf>
      <numFmt numFmtId="0" formatCode="General"/>
    </odxf>
    <ndxf>
      <numFmt numFmtId="173" formatCode="0.0"/>
    </ndxf>
  </rcc>
  <rcc rId="5717" sId="5" odxf="1" dxf="1">
    <oc r="C130">
      <f>(134+108)/200+(1060/300)*2</f>
    </oc>
    <nc r="C130">
      <f>(134+108)/200+(1060/300)*2</f>
    </nc>
    <odxf>
      <numFmt numFmtId="0" formatCode="General"/>
    </odxf>
    <ndxf>
      <numFmt numFmtId="173" formatCode="0.0"/>
    </ndxf>
  </rcc>
  <rcc rId="5718" sId="5" odxf="1" dxf="1">
    <oc r="C131">
      <f>(134+108)/200+(1060/300)*2</f>
    </oc>
    <nc r="C131">
      <f>(134+108)/200+(1060/300)*2</f>
    </nc>
    <odxf>
      <numFmt numFmtId="0" formatCode="General"/>
    </odxf>
    <ndxf>
      <numFmt numFmtId="173" formatCode="0.0"/>
    </ndxf>
  </rcc>
  <rcc rId="5719" sId="5" odxf="1" dxf="1">
    <oc r="C132">
      <f>(134+108)/200+(1060/300)*2</f>
    </oc>
    <nc r="C132">
      <f>(134+108)/200+(1060/300)*2</f>
    </nc>
    <odxf>
      <numFmt numFmtId="0" formatCode="General"/>
    </odxf>
    <ndxf>
      <numFmt numFmtId="173" formatCode="0.0"/>
    </ndxf>
  </rcc>
  <rcc rId="5720" sId="5" odxf="1" dxf="1">
    <oc r="C133">
      <f>(134+108)/200+(1060/300)*2</f>
    </oc>
    <nc r="C133">
      <f>(134+108)/200+(1060/300)*2</f>
    </nc>
    <odxf>
      <numFmt numFmtId="0" formatCode="General"/>
    </odxf>
    <ndxf>
      <numFmt numFmtId="173" formatCode="0.0"/>
    </ndxf>
  </rcc>
  <rcc rId="5721" sId="5" odxf="1" dxf="1">
    <oc r="C134">
      <f>(134+108)/200+(1060/300)*2</f>
    </oc>
    <nc r="C134">
      <f>(134+108)/200+(1060/300)*2</f>
    </nc>
    <odxf>
      <numFmt numFmtId="0" formatCode="General"/>
    </odxf>
    <ndxf>
      <numFmt numFmtId="173" formatCode="0.0"/>
    </ndxf>
  </rcc>
  <rcc rId="5722" sId="5" odxf="1" dxf="1">
    <oc r="C135">
      <f>(134+108)/200+(1060/300)*2</f>
    </oc>
    <nc r="C135">
      <f>(134+108)/200+(1060/300)*2</f>
    </nc>
    <odxf>
      <numFmt numFmtId="0" formatCode="General"/>
    </odxf>
    <ndxf>
      <numFmt numFmtId="173" formatCode="0.0"/>
    </ndxf>
  </rcc>
  <rcc rId="5723" sId="5" odxf="1" dxf="1">
    <oc r="C136">
      <f>(134+108)/200+(1060/300)*2</f>
    </oc>
    <nc r="C136">
      <f>(134+108)/200+(1060/300)*2</f>
    </nc>
    <odxf>
      <numFmt numFmtId="0" formatCode="General"/>
    </odxf>
    <ndxf>
      <numFmt numFmtId="173" formatCode="0.0"/>
    </ndxf>
  </rcc>
  <rcc rId="5724" sId="5">
    <nc r="E190">
      <v>25</v>
    </nc>
  </rcc>
  <rcc rId="5725" sId="5">
    <nc r="E191">
      <v>25</v>
    </nc>
  </rcc>
  <rcc rId="5726" sId="5">
    <nc r="E192">
      <v>10</v>
    </nc>
  </rcc>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D33">
    <dxf>
      <alignment horizontal="center" readingOrder="0"/>
    </dxf>
  </rfmt>
  <rfmt sheetId="6" sqref="C96">
    <dxf>
      <numFmt numFmtId="176" formatCode="0.00000000"/>
    </dxf>
  </rfmt>
  <rfmt sheetId="6" sqref="C96">
    <dxf>
      <numFmt numFmtId="177" formatCode="0.0000000"/>
    </dxf>
  </rfmt>
  <rfmt sheetId="6" sqref="C96">
    <dxf>
      <numFmt numFmtId="178" formatCode="0.000000"/>
    </dxf>
  </rfmt>
  <rfmt sheetId="6" sqref="C96">
    <dxf>
      <numFmt numFmtId="170" formatCode="0.00000"/>
    </dxf>
  </rfmt>
  <rfmt sheetId="6" sqref="C96">
    <dxf>
      <numFmt numFmtId="171" formatCode="0.0000"/>
    </dxf>
  </rfmt>
  <rfmt sheetId="6" sqref="C96">
    <dxf>
      <numFmt numFmtId="172" formatCode="0.000"/>
    </dxf>
  </rfmt>
  <rfmt sheetId="6" sqref="C96">
    <dxf>
      <numFmt numFmtId="2" formatCode="0.00"/>
    </dxf>
  </rfmt>
  <rfmt sheetId="6" sqref="C96">
    <dxf>
      <numFmt numFmtId="173" formatCode="0.0"/>
    </dxf>
  </rfmt>
  <rcc rId="5727" sId="6" odxf="1" dxf="1">
    <oc r="C97">
      <f>(278+290)/200+569/300</f>
    </oc>
    <nc r="C97">
      <f>(278+290)/200+569/300</f>
    </nc>
    <odxf>
      <numFmt numFmtId="0" formatCode="General"/>
    </odxf>
    <ndxf>
      <numFmt numFmtId="173" formatCode="0.0"/>
    </ndxf>
  </rcc>
  <rcc rId="5728" sId="6" odxf="1" dxf="1">
    <oc r="C98">
      <f>(278+290)/200+569/300</f>
    </oc>
    <nc r="C98">
      <f>(278+290)/200+569/300</f>
    </nc>
    <odxf>
      <numFmt numFmtId="0" formatCode="General"/>
    </odxf>
    <ndxf>
      <numFmt numFmtId="173" formatCode="0.0"/>
    </ndxf>
  </rcc>
  <rcc rId="5729" sId="6" odxf="1" dxf="1">
    <oc r="C99">
      <f>(278+290)/200+569/300</f>
    </oc>
    <nc r="C99">
      <f>(278+290)/200+569/300</f>
    </nc>
    <odxf>
      <numFmt numFmtId="0" formatCode="General"/>
    </odxf>
    <ndxf>
      <numFmt numFmtId="173" formatCode="0.0"/>
    </ndxf>
  </rcc>
  <rcc rId="5730" sId="6" odxf="1" dxf="1">
    <oc r="C100">
      <f>(278+290)/200+569/300</f>
    </oc>
    <nc r="C100">
      <f>(278+290)/200+569/300</f>
    </nc>
    <odxf>
      <numFmt numFmtId="0" formatCode="General"/>
    </odxf>
    <ndxf>
      <numFmt numFmtId="173" formatCode="0.0"/>
    </ndxf>
  </rcc>
  <rcc rId="5731" sId="6" odxf="1" dxf="1">
    <oc r="C101">
      <f>(278+290)/200+569/300</f>
    </oc>
    <nc r="C101">
      <f>(278+290)/200+569/300</f>
    </nc>
    <odxf>
      <numFmt numFmtId="0" formatCode="General"/>
    </odxf>
    <ndxf>
      <numFmt numFmtId="173" formatCode="0.0"/>
    </ndxf>
  </rcc>
  <rcc rId="5732" sId="6" odxf="1" dxf="1">
    <oc r="C102">
      <f>(278+290)/200+569/300</f>
    </oc>
    <nc r="C102">
      <f>(278+290)/200+569/300</f>
    </nc>
    <odxf>
      <numFmt numFmtId="0" formatCode="General"/>
    </odxf>
    <ndxf>
      <numFmt numFmtId="173" formatCode="0.0"/>
    </ndxf>
  </rcc>
  <rcc rId="5733" sId="6" odxf="1" dxf="1">
    <oc r="C103">
      <f>(278+290)/200+569/300</f>
    </oc>
    <nc r="C103">
      <f>(278+290)/200+569/300</f>
    </nc>
    <odxf>
      <numFmt numFmtId="0" formatCode="General"/>
    </odxf>
    <ndxf>
      <numFmt numFmtId="173" formatCode="0.0"/>
    </ndxf>
  </rcc>
  <rcc rId="5734" sId="6" odxf="1" dxf="1">
    <oc r="C104">
      <f>(278+290)/200+569/300</f>
    </oc>
    <nc r="C104">
      <f>(278+290)/200+569/300</f>
    </nc>
    <odxf>
      <numFmt numFmtId="0" formatCode="General"/>
    </odxf>
    <ndxf>
      <numFmt numFmtId="173" formatCode="0.0"/>
    </ndxf>
  </rcc>
  <rcc rId="5735" sId="6" odxf="1" dxf="1">
    <oc r="C105">
      <f>(278+290)/200+569/300</f>
    </oc>
    <nc r="C105">
      <f>(278+290)/200+569/300</f>
    </nc>
    <odxf>
      <numFmt numFmtId="0" formatCode="General"/>
    </odxf>
    <ndxf>
      <numFmt numFmtId="173" formatCode="0.0"/>
    </ndxf>
  </rcc>
  <rcc rId="5736" sId="6" odxf="1" dxf="1">
    <oc r="C106">
      <f>(278+290)/200+569/300</f>
    </oc>
    <nc r="C106">
      <f>(278+290)/200+569/300</f>
    </nc>
    <odxf>
      <numFmt numFmtId="0" formatCode="General"/>
    </odxf>
    <ndxf>
      <numFmt numFmtId="173" formatCode="0.0"/>
    </ndxf>
  </rcc>
  <rcc rId="5737" sId="6" odxf="1" dxf="1">
    <oc r="C107">
      <f>(278+290)/200+569/300</f>
    </oc>
    <nc r="C107">
      <f>(278+290)/200+569/300</f>
    </nc>
    <odxf>
      <numFmt numFmtId="0" formatCode="General"/>
    </odxf>
    <ndxf>
      <numFmt numFmtId="173" formatCode="0.0"/>
    </ndxf>
  </rcc>
  <rcc rId="5738" sId="6" odxf="1" dxf="1">
    <oc r="C108">
      <f>(278+290)/200+569/300</f>
    </oc>
    <nc r="C108">
      <f>(278+290)/200+569/300</f>
    </nc>
    <odxf>
      <numFmt numFmtId="0" formatCode="General"/>
    </odxf>
    <ndxf>
      <numFmt numFmtId="173" formatCode="0.0"/>
    </ndxf>
  </rcc>
  <rcc rId="5739" sId="6" odxf="1" dxf="1">
    <oc r="C109">
      <f>(278+290)/200+569/300</f>
    </oc>
    <nc r="C109">
      <f>(278+290)/200+569/300</f>
    </nc>
    <odxf>
      <numFmt numFmtId="0" formatCode="General"/>
    </odxf>
    <ndxf>
      <numFmt numFmtId="173" formatCode="0.0"/>
    </ndxf>
  </rcc>
  <rcc rId="5740" sId="6" odxf="1" dxf="1">
    <oc r="C110">
      <f>(278+290)/200+569/300</f>
    </oc>
    <nc r="C110">
      <f>(278+290)/200+569/300</f>
    </nc>
    <odxf>
      <numFmt numFmtId="0" formatCode="General"/>
    </odxf>
    <ndxf>
      <numFmt numFmtId="173" formatCode="0.0"/>
    </ndxf>
  </rcc>
  <rcc rId="5741" sId="6" odxf="1" dxf="1">
    <oc r="C111">
      <f>(278+290)/200+569/300</f>
    </oc>
    <nc r="C111">
      <f>(278+290)/200+569/300</f>
    </nc>
    <odxf>
      <numFmt numFmtId="0" formatCode="General"/>
    </odxf>
    <ndxf>
      <numFmt numFmtId="173" formatCode="0.0"/>
    </ndxf>
  </rcc>
  <rcc rId="5742" sId="6" odxf="1" dxf="1">
    <oc r="C112">
      <f>(278+290)/200+569/300</f>
    </oc>
    <nc r="C112">
      <f>(278+290)/200+569/300</f>
    </nc>
    <odxf>
      <numFmt numFmtId="0" formatCode="General"/>
    </odxf>
    <ndxf>
      <numFmt numFmtId="173" formatCode="0.0"/>
    </ndxf>
  </rcc>
  <rfmt sheetId="6" sqref="C114">
    <dxf>
      <numFmt numFmtId="176" formatCode="0.00000000"/>
    </dxf>
  </rfmt>
  <rfmt sheetId="6" sqref="C114">
    <dxf>
      <numFmt numFmtId="177" formatCode="0.0000000"/>
    </dxf>
  </rfmt>
  <rfmt sheetId="6" sqref="C114">
    <dxf>
      <numFmt numFmtId="178" formatCode="0.000000"/>
    </dxf>
  </rfmt>
  <rfmt sheetId="6" sqref="C114">
    <dxf>
      <numFmt numFmtId="170" formatCode="0.00000"/>
    </dxf>
  </rfmt>
  <rfmt sheetId="6" sqref="C114">
    <dxf>
      <numFmt numFmtId="171" formatCode="0.0000"/>
    </dxf>
  </rfmt>
  <rfmt sheetId="6" sqref="C114">
    <dxf>
      <numFmt numFmtId="172" formatCode="0.000"/>
    </dxf>
  </rfmt>
  <rfmt sheetId="6" sqref="C114">
    <dxf>
      <numFmt numFmtId="2" formatCode="0.00"/>
    </dxf>
  </rfmt>
  <rfmt sheetId="6" sqref="C114">
    <dxf>
      <numFmt numFmtId="173" formatCode="0.0"/>
    </dxf>
  </rfmt>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43" sId="6" odxf="1" dxf="1">
    <oc r="C115">
      <f>(278+290)/200+569/300*2</f>
    </oc>
    <nc r="C115">
      <f>(278+290)/200+569/300*2</f>
    </nc>
    <odxf>
      <numFmt numFmtId="0" formatCode="General"/>
    </odxf>
    <ndxf>
      <numFmt numFmtId="173" formatCode="0.0"/>
    </ndxf>
  </rcc>
  <rcc rId="5744" sId="6" odxf="1" dxf="1">
    <oc r="C116">
      <f>(278+290)/200+569/300*2</f>
    </oc>
    <nc r="C116">
      <f>(278+290)/200+569/300*2</f>
    </nc>
    <odxf>
      <numFmt numFmtId="0" formatCode="General"/>
    </odxf>
    <ndxf>
      <numFmt numFmtId="173" formatCode="0.0"/>
    </ndxf>
  </rcc>
  <rcc rId="5745" sId="6" odxf="1" dxf="1">
    <oc r="C117">
      <f>(278+290)/200+569/300*2</f>
    </oc>
    <nc r="C117">
      <f>(278+290)/200+569/300*2</f>
    </nc>
    <odxf>
      <numFmt numFmtId="0" formatCode="General"/>
    </odxf>
    <ndxf>
      <numFmt numFmtId="173" formatCode="0.0"/>
    </ndxf>
  </rcc>
  <rcc rId="5746" sId="6" odxf="1" dxf="1">
    <oc r="C118">
      <f>(278+290)/200+569/300*2</f>
    </oc>
    <nc r="C118">
      <f>(278+290)/200+569/300*2</f>
    </nc>
    <odxf>
      <numFmt numFmtId="0" formatCode="General"/>
    </odxf>
    <ndxf>
      <numFmt numFmtId="173" formatCode="0.0"/>
    </ndxf>
  </rcc>
  <rcc rId="5747" sId="6" odxf="1" dxf="1">
    <oc r="C119">
      <f>(278+290)/200+569/300*2</f>
    </oc>
    <nc r="C119">
      <f>(278+290)/200+569/300*2</f>
    </nc>
    <odxf>
      <numFmt numFmtId="0" formatCode="General"/>
    </odxf>
    <ndxf>
      <numFmt numFmtId="173" formatCode="0.0"/>
    </ndxf>
  </rcc>
  <rcc rId="5748" sId="6" odxf="1" dxf="1">
    <oc r="C120">
      <f>(278+290)/200+569/300*2</f>
    </oc>
    <nc r="C120">
      <f>(278+290)/200+569/300*2</f>
    </nc>
    <odxf>
      <numFmt numFmtId="0" formatCode="General"/>
    </odxf>
    <ndxf>
      <numFmt numFmtId="173" formatCode="0.0"/>
    </ndxf>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1" sId="2">
    <nc r="F53" t="inlineStr">
      <is>
        <t>SI</t>
      </is>
    </nc>
  </rcc>
  <rcc rId="102" sId="2" odxf="1" dxf="1">
    <nc r="B54" t="inlineStr">
      <is>
        <t>COLEGIO MUSICAL BRITANICO</t>
      </is>
    </nc>
    <odxf/>
    <ndxf/>
  </rcc>
  <rcc rId="103" sId="2" odxf="1" dxf="1">
    <nc r="C54" t="inlineStr">
      <is>
        <t>COLEGIO MUSICAL BRITANICO</t>
      </is>
    </nc>
    <odxf/>
    <ndxf/>
  </rcc>
  <rcc rId="104" sId="2">
    <nc r="D54" t="inlineStr">
      <is>
        <t>ICBF</t>
      </is>
    </nc>
  </rcc>
  <rcc rId="105" sId="2">
    <nc r="E54" t="inlineStr">
      <is>
        <t>373 - 2013%</t>
      </is>
    </nc>
  </rcc>
  <rcc rId="106" sId="2" odxf="1" dxf="1" numFmtId="19">
    <nc r="H54">
      <v>41530</v>
    </nc>
    <odxf>
      <numFmt numFmtId="0" formatCode="General"/>
    </odxf>
    <ndxf>
      <numFmt numFmtId="19" formatCode="dd/mm/yyyy"/>
    </ndxf>
  </rcc>
  <rcc rId="107" sId="2" numFmtId="20">
    <nc r="I54">
      <v>41912</v>
    </nc>
  </rcc>
  <rcc rId="108" sId="2" numFmtId="4">
    <nc r="M54">
      <v>404</v>
    </nc>
  </rcc>
  <rcc rId="109" sId="2">
    <nc r="R54" t="inlineStr">
      <is>
        <t>VERIFICAR JURIDICA</t>
      </is>
    </nc>
  </rcc>
  <rfmt sheetId="2" sqref="R54">
    <dxf>
      <fill>
        <patternFill patternType="solid">
          <bgColor rgb="FFFFFF00"/>
        </patternFill>
      </fill>
    </dxf>
  </rfmt>
  <rcc rId="110" sId="2" numFmtId="4">
    <nc r="N54">
      <v>404</v>
    </nc>
  </rcc>
  <rcc rId="111" sId="2">
    <oc r="L51" t="inlineStr">
      <is>
        <t>28 dias</t>
      </is>
    </oc>
    <nc r="L51"/>
  </rcc>
  <rcc rId="112" sId="2">
    <oc r="K51" t="inlineStr">
      <is>
        <t>4 meses y 14 dias</t>
      </is>
    </oc>
    <nc r="K51" t="inlineStr">
      <is>
        <t>6 meses y 13 dias</t>
      </is>
    </nc>
  </rcc>
  <rcc rId="113" sId="2">
    <nc r="K54" t="inlineStr">
      <is>
        <t>12 meses y 17 dias</t>
      </is>
    </nc>
  </rcc>
  <rcc rId="114" sId="2" numFmtId="34">
    <nc r="P54">
      <v>94</v>
    </nc>
  </rcc>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AFE0F707-F779-4457-8614-A9761FF0129B}" action="add"/>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49" sId="6">
    <nc r="E168">
      <v>25</v>
    </nc>
  </rcc>
  <rcc rId="5750" sId="6">
    <nc r="E169">
      <v>25</v>
    </nc>
  </rcc>
  <rcc rId="5751" sId="6">
    <nc r="E170">
      <v>10</v>
    </nc>
  </rcc>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52" sId="6">
    <nc r="I160" t="inlineStr">
      <is>
        <t>NO</t>
      </is>
    </nc>
  </rcc>
  <rcc rId="5753" sId="6">
    <nc r="I161" t="inlineStr">
      <is>
        <t>NO</t>
      </is>
    </nc>
  </rcc>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C33">
    <dxf>
      <alignment horizontal="center" readingOrder="0"/>
    </dxf>
  </rfmt>
  <rfmt sheetId="7" sqref="C90">
    <dxf>
      <numFmt numFmtId="176" formatCode="0.00000000"/>
    </dxf>
  </rfmt>
  <rfmt sheetId="7" sqref="C90">
    <dxf>
      <numFmt numFmtId="177" formatCode="0.0000000"/>
    </dxf>
  </rfmt>
  <rfmt sheetId="7" sqref="C90">
    <dxf>
      <numFmt numFmtId="178" formatCode="0.000000"/>
    </dxf>
  </rfmt>
  <rfmt sheetId="7" sqref="C90">
    <dxf>
      <numFmt numFmtId="170" formatCode="0.00000"/>
    </dxf>
  </rfmt>
  <rfmt sheetId="7" sqref="C90">
    <dxf>
      <numFmt numFmtId="171" formatCode="0.0000"/>
    </dxf>
  </rfmt>
  <rfmt sheetId="7" sqref="C90">
    <dxf>
      <numFmt numFmtId="172" formatCode="0.000"/>
    </dxf>
  </rfmt>
  <rfmt sheetId="7" sqref="C90">
    <dxf>
      <numFmt numFmtId="2" formatCode="0.00"/>
    </dxf>
  </rfmt>
  <rfmt sheetId="7" sqref="C90">
    <dxf>
      <numFmt numFmtId="173" formatCode="0.0"/>
    </dxf>
  </rfmt>
  <rcc rId="5754" sId="7" odxf="1" dxf="1">
    <oc r="C91">
      <f>(126+36)/200+985/300</f>
    </oc>
    <nc r="C91">
      <f>(126+36)/200+985/300</f>
    </nc>
    <odxf>
      <numFmt numFmtId="0" formatCode="General"/>
    </odxf>
    <ndxf>
      <numFmt numFmtId="173" formatCode="0.0"/>
    </ndxf>
  </rcc>
  <rcc rId="5755" sId="7" odxf="1" dxf="1">
    <oc r="C92">
      <f>(126+36)/200+985/300</f>
    </oc>
    <nc r="C92">
      <f>(126+36)/200+985/300</f>
    </nc>
    <odxf>
      <numFmt numFmtId="0" formatCode="General"/>
    </odxf>
    <ndxf>
      <numFmt numFmtId="173" formatCode="0.0"/>
    </ndxf>
  </rcc>
  <rcc rId="5756" sId="7" odxf="1" dxf="1">
    <oc r="C93">
      <f>(126+36)/200+985/300</f>
    </oc>
    <nc r="C93">
      <f>(126+36)/200+985/300</f>
    </nc>
    <odxf>
      <numFmt numFmtId="0" formatCode="General"/>
    </odxf>
    <ndxf>
      <numFmt numFmtId="173" formatCode="0.0"/>
    </ndxf>
  </rcc>
  <rcc rId="5757" sId="7" odxf="1" dxf="1">
    <oc r="C94">
      <f>(126+36)/200+985/300</f>
    </oc>
    <nc r="C94">
      <f>(126+36)/200+985/300</f>
    </nc>
    <odxf>
      <numFmt numFmtId="0" formatCode="General"/>
    </odxf>
    <ndxf>
      <numFmt numFmtId="173" formatCode="0.0"/>
    </ndxf>
  </rcc>
  <rcc rId="5758" sId="7" odxf="1" dxf="1">
    <oc r="C95">
      <f>(126+36)/200+985/300</f>
    </oc>
    <nc r="C95">
      <f>(126+36)/200+985/300</f>
    </nc>
    <odxf>
      <numFmt numFmtId="0" formatCode="General"/>
    </odxf>
    <ndxf>
      <numFmt numFmtId="173" formatCode="0.0"/>
    </ndxf>
  </rcc>
  <rcc rId="5759" sId="7" odxf="1" dxf="1">
    <oc r="C96">
      <f>(126+36)/200+985/300</f>
    </oc>
    <nc r="C96">
      <f>(126+36)/200+985/300</f>
    </nc>
    <odxf>
      <numFmt numFmtId="0" formatCode="General"/>
    </odxf>
    <ndxf>
      <numFmt numFmtId="173" formatCode="0.0"/>
    </ndxf>
  </rcc>
  <rfmt sheetId="7" sqref="C97">
    <dxf>
      <numFmt numFmtId="176" formatCode="0.00000000"/>
    </dxf>
  </rfmt>
  <rfmt sheetId="7" sqref="C97">
    <dxf>
      <numFmt numFmtId="177" formatCode="0.0000000"/>
    </dxf>
  </rfmt>
  <rfmt sheetId="7" sqref="C97">
    <dxf>
      <numFmt numFmtId="178" formatCode="0.000000"/>
    </dxf>
  </rfmt>
  <rfmt sheetId="7" sqref="C97">
    <dxf>
      <numFmt numFmtId="170" formatCode="0.00000"/>
    </dxf>
  </rfmt>
  <rfmt sheetId="7" sqref="C97">
    <dxf>
      <numFmt numFmtId="171" formatCode="0.0000"/>
    </dxf>
  </rfmt>
  <rfmt sheetId="7" sqref="C97">
    <dxf>
      <numFmt numFmtId="172" formatCode="0.000"/>
    </dxf>
  </rfmt>
  <rfmt sheetId="7" sqref="C97">
    <dxf>
      <numFmt numFmtId="2" formatCode="0.00"/>
    </dxf>
  </rfmt>
  <rfmt sheetId="7" sqref="C97">
    <dxf>
      <numFmt numFmtId="173" formatCode="0.0"/>
    </dxf>
  </rfmt>
  <rcc rId="5760" sId="7" odxf="1" dxf="1">
    <oc r="C98">
      <f>(126+36)/200+985/300*2</f>
    </oc>
    <nc r="C98">
      <f>(126+36)/200+985/300*2</f>
    </nc>
    <odxf>
      <numFmt numFmtId="0" formatCode="General"/>
    </odxf>
    <ndxf>
      <numFmt numFmtId="173" formatCode="0.0"/>
    </ndxf>
  </rcc>
  <rcc rId="5761" sId="7" odxf="1" dxf="1">
    <oc r="C99">
      <f>(126+36)/200+985/300*2</f>
    </oc>
    <nc r="C99">
      <f>(126+36)/200+985/300*2</f>
    </nc>
    <odxf>
      <numFmt numFmtId="0" formatCode="General"/>
    </odxf>
    <ndxf>
      <numFmt numFmtId="173" formatCode="0.0"/>
    </ndxf>
  </rcc>
  <rcc rId="5762" sId="7" odxf="1" dxf="1">
    <oc r="C100">
      <f>(126+36)/200+985/300*2</f>
    </oc>
    <nc r="C100">
      <f>(126+36)/200+985/300*2</f>
    </nc>
    <odxf>
      <numFmt numFmtId="0" formatCode="General"/>
    </odxf>
    <ndxf>
      <numFmt numFmtId="173" formatCode="0.0"/>
    </ndxf>
  </rcc>
  <rcc rId="5763" sId="7" odxf="1" dxf="1">
    <oc r="C101">
      <f>(126+36)/200+985/300*2</f>
    </oc>
    <nc r="C101">
      <f>(126+36)/200+985/300*2</f>
    </nc>
    <odxf>
      <numFmt numFmtId="0" formatCode="General"/>
    </odxf>
    <ndxf>
      <numFmt numFmtId="173" formatCode="0.0"/>
    </ndxf>
  </rcc>
  <rcc rId="5764" sId="7" odxf="1" dxf="1">
    <oc r="C102">
      <f>(126+36)/200+985/300*2</f>
    </oc>
    <nc r="C102">
      <f>(126+36)/200+985/300*2</f>
    </nc>
    <odxf>
      <numFmt numFmtId="0" formatCode="General"/>
    </odxf>
    <ndxf>
      <numFmt numFmtId="173" formatCode="0.0"/>
    </ndxf>
  </rcc>
  <rcc rId="5765" sId="7" odxf="1" dxf="1">
    <oc r="C103">
      <f>(126+36)/200+985/300*2</f>
    </oc>
    <nc r="C103">
      <f>(126+36)/200+985/300*2</f>
    </nc>
    <odxf>
      <numFmt numFmtId="0" formatCode="General"/>
    </odxf>
    <ndxf>
      <numFmt numFmtId="173" formatCode="0.0"/>
    </ndxf>
  </rcc>
  <rcc rId="5766" sId="7" odxf="1" dxf="1">
    <oc r="C104">
      <f>(126+36)/200+985/300*2</f>
    </oc>
    <nc r="C104">
      <f>(126+36)/200+985/300*2</f>
    </nc>
    <odxf>
      <numFmt numFmtId="0" formatCode="General"/>
    </odxf>
    <ndxf>
      <numFmt numFmtId="173" formatCode="0.0"/>
    </ndxf>
  </rcc>
  <rcc rId="5767" sId="7" odxf="1" dxf="1">
    <oc r="C105">
      <f>(126+36)/200+985/300*2</f>
    </oc>
    <nc r="C105">
      <f>(126+36)/200+985/300*2</f>
    </nc>
    <odxf>
      <numFmt numFmtId="0" formatCode="General"/>
    </odxf>
    <ndxf>
      <numFmt numFmtId="173" formatCode="0.0"/>
    </ndxf>
  </rcc>
  <rcc rId="5768" sId="7" odxf="1" dxf="1">
    <oc r="C106">
      <f>(126+36)/200+985/300*2</f>
    </oc>
    <nc r="C106">
      <f>(126+36)/200+985/300*2</f>
    </nc>
    <odxf>
      <numFmt numFmtId="0" formatCode="General"/>
    </odxf>
    <ndxf>
      <numFmt numFmtId="173" formatCode="0.0"/>
    </ndxf>
  </rcc>
  <rcc rId="5769" sId="7" odxf="1" dxf="1">
    <oc r="C107">
      <f>(126+36)/200+985/300*2</f>
    </oc>
    <nc r="C107">
      <f>(126+36)/200+985/300*2</f>
    </nc>
    <odxf>
      <numFmt numFmtId="0" formatCode="General"/>
    </odxf>
    <ndxf>
      <numFmt numFmtId="173" formatCode="0.0"/>
    </ndxf>
  </rcc>
  <rcc rId="5770" sId="7" odxf="1" dxf="1">
    <oc r="C108">
      <f>(126+36)/200+985/300*2</f>
    </oc>
    <nc r="C108">
      <f>(126+36)/200+985/300*2</f>
    </nc>
    <odxf>
      <numFmt numFmtId="0" formatCode="General"/>
    </odxf>
    <ndxf>
      <numFmt numFmtId="173" formatCode="0.0"/>
    </ndxf>
  </rcc>
  <rcc rId="5771" sId="7" odxf="1" dxf="1">
    <oc r="C109">
      <f>(126+36)/200+985/300*2</f>
    </oc>
    <nc r="C109">
      <f>(126+36)/200+985/300*2</f>
    </nc>
    <odxf>
      <numFmt numFmtId="0" formatCode="General"/>
    </odxf>
    <ndxf>
      <numFmt numFmtId="173" formatCode="0.0"/>
    </ndxf>
  </rcc>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72" sId="7">
    <oc r="N97" t="inlineStr">
      <is>
        <t>NO</t>
      </is>
    </oc>
    <nc r="N97" t="inlineStr">
      <is>
        <t>SI</t>
      </is>
    </nc>
  </rcc>
  <rcc rId="5773" sId="7">
    <oc r="N98" t="inlineStr">
      <is>
        <t>NO</t>
      </is>
    </oc>
    <nc r="N98" t="inlineStr">
      <is>
        <t>SI</t>
      </is>
    </nc>
  </rcc>
  <rcc rId="5774" sId="7">
    <oc r="N99" t="inlineStr">
      <is>
        <t>NO</t>
      </is>
    </oc>
    <nc r="N99" t="inlineStr">
      <is>
        <t>SI</t>
      </is>
    </nc>
  </rcc>
  <rcc rId="5775" sId="7">
    <oc r="P93" t="inlineStr">
      <is>
        <t>LAS EXPERIENCIAS QUE APORTA NO CUMPLEN CON EL PERFIL DEL CARGO</t>
      </is>
    </oc>
    <nc r="P93" t="inlineStr">
      <is>
        <t xml:space="preserve">LAS EXPERIENCIAS QUE APORTA  PARA EL PERFIL DEL CARGO NO CUMPLEN </t>
      </is>
    </nc>
  </rcc>
  <rcv guid="{CE061EA5-A85E-4ABA-BF79-3FA19E67983B}" action="delete"/>
  <rdn rId="0" localSheetId="2" customView="1" name="Z_CE061EA5_A85E_4ABA_BF79_3FA19E67983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CE061EA5_A85E_4ABA_BF79_3FA19E67983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CE061EA5_A85E_4ABA_BF79_3FA19E67983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CE061EA5_A85E_4ABA_BF79_3FA19E67983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CE061EA5_A85E_4ABA_BF79_3FA19E67983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CE061EA5_A85E_4ABA_BF79_3FA19E67983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CE061EA5_A85E_4ABA_BF79_3FA19E67983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CE061EA5-A85E-4ABA-BF79-3FA19E67983B}" action="add"/>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5783" sheetId="7" source="O94" destination="P94" sourceSheetId="7">
    <rfmt sheetId="7" sqref="P94" start="0" length="0">
      <dxf>
        <alignment horizontal="center" vertical="center" readingOrder="0"/>
        <border outline="0">
          <left style="thin">
            <color indexed="64"/>
          </left>
          <right style="thin">
            <color indexed="64"/>
          </right>
          <top style="thin">
            <color indexed="64"/>
          </top>
          <bottom style="thin">
            <color indexed="64"/>
          </bottom>
        </border>
      </dxf>
    </rfmt>
  </rm>
  <rcc rId="5784" sId="7">
    <nc r="O90" t="inlineStr">
      <is>
        <t>SI</t>
      </is>
    </nc>
  </rcc>
  <rcc rId="5785" sId="7">
    <nc r="O91" t="inlineStr">
      <is>
        <t>SI</t>
      </is>
    </nc>
  </rcc>
  <rcc rId="5786" sId="7">
    <nc r="O92" t="inlineStr">
      <is>
        <t>SI</t>
      </is>
    </nc>
  </rcc>
  <rcc rId="5787" sId="7">
    <nc r="O93" t="inlineStr">
      <is>
        <t>SI</t>
      </is>
    </nc>
  </rcc>
  <rcc rId="5788" sId="7" odxf="1" dxf="1">
    <nc r="O94" t="inlineStr">
      <is>
        <t>SI</t>
      </is>
    </nc>
    <odxf>
      <border outline="0">
        <left/>
        <right/>
        <top/>
        <bottom/>
      </border>
    </odxf>
    <ndxf>
      <border outline="0">
        <left style="thin">
          <color indexed="64"/>
        </left>
        <right style="thin">
          <color indexed="64"/>
        </right>
        <top style="thin">
          <color indexed="64"/>
        </top>
        <bottom style="thin">
          <color indexed="64"/>
        </bottom>
      </border>
    </ndxf>
  </rcc>
  <rcc rId="5789" sId="7">
    <nc r="O95" t="inlineStr">
      <is>
        <t>SI</t>
      </is>
    </nc>
  </rcc>
  <rcc rId="5790" sId="7">
    <nc r="O96" t="inlineStr">
      <is>
        <t>SI</t>
      </is>
    </nc>
  </rcc>
  <rcc rId="5791" sId="7">
    <nc r="O97" t="inlineStr">
      <is>
        <t>SI</t>
      </is>
    </nc>
  </rcc>
  <rcc rId="5792" sId="7">
    <nc r="O98" t="inlineStr">
      <is>
        <t>SI</t>
      </is>
    </nc>
  </rcc>
  <rcc rId="5793" sId="7">
    <nc r="O99" t="inlineStr">
      <is>
        <t>SI</t>
      </is>
    </nc>
  </rcc>
  <rcc rId="5794" sId="7">
    <nc r="O100" t="inlineStr">
      <is>
        <t>SI</t>
      </is>
    </nc>
  </rcc>
  <rcc rId="5795" sId="7">
    <nc r="O101" t="inlineStr">
      <is>
        <t>SI</t>
      </is>
    </nc>
  </rcc>
  <rcc rId="5796" sId="7">
    <nc r="O102" t="inlineStr">
      <is>
        <t>SI</t>
      </is>
    </nc>
  </rcc>
  <rcc rId="5797" sId="7">
    <nc r="O103" t="inlineStr">
      <is>
        <t>SI</t>
      </is>
    </nc>
  </rcc>
  <rcc rId="5798" sId="7">
    <nc r="O104" t="inlineStr">
      <is>
        <t>SI</t>
      </is>
    </nc>
  </rcc>
  <rcc rId="5799" sId="7">
    <nc r="O105" t="inlineStr">
      <is>
        <t>SI</t>
      </is>
    </nc>
  </rcc>
  <rcc rId="5800" sId="7">
    <oc r="O106" t="inlineStr">
      <is>
        <t>SE PRESENTA EN EL GRUPO 10</t>
      </is>
    </oc>
    <nc r="O106" t="inlineStr">
      <is>
        <t>SI</t>
      </is>
    </nc>
  </rcc>
  <rcc rId="5801" sId="7">
    <nc r="O107" t="inlineStr">
      <is>
        <t>SI</t>
      </is>
    </nc>
  </rcc>
  <rcc rId="5802" sId="7">
    <nc r="O108" t="inlineStr">
      <is>
        <t>SI</t>
      </is>
    </nc>
  </rcc>
  <rcc rId="5803" sId="7">
    <nc r="O109" t="inlineStr">
      <is>
        <t>SI</t>
      </is>
    </nc>
  </rcc>
  <rcv guid="{CE061EA5-A85E-4ABA-BF79-3FA19E67983B}" action="delete"/>
  <rdn rId="0" localSheetId="2" customView="1" name="Z_CE061EA5_A85E_4ABA_BF79_3FA19E67983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CE061EA5_A85E_4ABA_BF79_3FA19E67983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CE061EA5_A85E_4ABA_BF79_3FA19E67983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CE061EA5_A85E_4ABA_BF79_3FA19E67983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CE061EA5_A85E_4ABA_BF79_3FA19E67983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CE061EA5_A85E_4ABA_BF79_3FA19E67983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CE061EA5_A85E_4ABA_BF79_3FA19E67983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CE061EA5-A85E-4ABA-BF79-3FA19E67983B}" action="add"/>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11" sId="3">
    <oc r="O102" t="inlineStr">
      <is>
        <t>NO</t>
      </is>
    </oc>
    <nc r="O102" t="inlineStr">
      <is>
        <t>SI</t>
      </is>
    </nc>
  </rcc>
  <rcc rId="5812" sId="3">
    <oc r="O103" t="inlineStr">
      <is>
        <t>NO</t>
      </is>
    </oc>
    <nc r="O103" t="inlineStr">
      <is>
        <t>SI</t>
      </is>
    </nc>
  </rcc>
  <rcc rId="5813" sId="3" odxf="1" dxf="1">
    <oc r="O104" t="inlineStr">
      <is>
        <t>NO</t>
      </is>
    </oc>
    <nc r="O104" t="inlineStr">
      <is>
        <t>SI</t>
      </is>
    </nc>
    <odxf>
      <alignment wrapText="1" readingOrder="0"/>
    </odxf>
    <ndxf>
      <alignment wrapText="0" readingOrder="0"/>
    </ndxf>
  </rcc>
  <rcc rId="5814" sId="3" odxf="1" dxf="1">
    <oc r="O105" t="inlineStr">
      <is>
        <t>NO</t>
      </is>
    </oc>
    <nc r="O105" t="inlineStr">
      <is>
        <t>SI</t>
      </is>
    </nc>
    <odxf>
      <alignment wrapText="1" readingOrder="0"/>
    </odxf>
    <ndxf>
      <alignment wrapText="0" readingOrder="0"/>
    </ndxf>
  </rcc>
  <rcc rId="5815" sId="3" odxf="1" dxf="1">
    <oc r="O106" t="inlineStr">
      <is>
        <t>NO</t>
      </is>
    </oc>
    <nc r="O106" t="inlineStr">
      <is>
        <t>SI</t>
      </is>
    </nc>
    <odxf>
      <alignment wrapText="1" readingOrder="0"/>
    </odxf>
    <ndxf>
      <alignment wrapText="0" readingOrder="0"/>
    </ndxf>
  </rcc>
  <rcc rId="5816" sId="3" odxf="1" dxf="1">
    <oc r="O107" t="inlineStr">
      <is>
        <t>NO</t>
      </is>
    </oc>
    <nc r="O107" t="inlineStr">
      <is>
        <t>SI</t>
      </is>
    </nc>
    <odxf>
      <alignment wrapText="1" readingOrder="0"/>
    </odxf>
    <ndxf>
      <alignment wrapText="0" readingOrder="0"/>
    </ndxf>
  </rcc>
  <rcc rId="5817" sId="3" odxf="1" dxf="1">
    <oc r="O108" t="inlineStr">
      <is>
        <t>NO</t>
      </is>
    </oc>
    <nc r="O108" t="inlineStr">
      <is>
        <t>SI</t>
      </is>
    </nc>
    <odxf>
      <alignment wrapText="1" readingOrder="0"/>
    </odxf>
    <ndxf>
      <alignment wrapText="0" readingOrder="0"/>
    </ndxf>
  </rcc>
  <rcc rId="5818" sId="3" odxf="1" dxf="1">
    <oc r="O109" t="inlineStr">
      <is>
        <t>NO</t>
      </is>
    </oc>
    <nc r="O109" t="inlineStr">
      <is>
        <t>SI</t>
      </is>
    </nc>
    <odxf>
      <alignment wrapText="1" readingOrder="0"/>
    </odxf>
    <ndxf>
      <alignment wrapText="0" readingOrder="0"/>
    </ndxf>
  </rcc>
  <rcc rId="5819" sId="3" odxf="1" dxf="1">
    <oc r="O110" t="inlineStr">
      <is>
        <t>NO</t>
      </is>
    </oc>
    <nc r="O110" t="inlineStr">
      <is>
        <t>SI</t>
      </is>
    </nc>
    <odxf>
      <alignment wrapText="1" readingOrder="0"/>
    </odxf>
    <ndxf>
      <alignment wrapText="0" readingOrder="0"/>
    </ndxf>
  </rcc>
  <rcc rId="5820" sId="3" odxf="1" dxf="1">
    <oc r="O111" t="inlineStr">
      <is>
        <t>NO</t>
      </is>
    </oc>
    <nc r="O111" t="inlineStr">
      <is>
        <t>SI</t>
      </is>
    </nc>
    <odxf>
      <alignment wrapText="1" readingOrder="0"/>
    </odxf>
    <ndxf>
      <alignment wrapText="0" readingOrder="0"/>
    </ndxf>
  </rcc>
  <rcc rId="5821" sId="3" odxf="1" dxf="1">
    <oc r="O112" t="inlineStr">
      <is>
        <t>NO</t>
      </is>
    </oc>
    <nc r="O112" t="inlineStr">
      <is>
        <t>SI</t>
      </is>
    </nc>
    <odxf>
      <alignment wrapText="1" readingOrder="0"/>
    </odxf>
    <ndxf>
      <alignment wrapText="0" readingOrder="0"/>
    </ndxf>
  </rcc>
  <rcc rId="5822" sId="3" odxf="1" dxf="1">
    <oc r="O113" t="inlineStr">
      <is>
        <t>NO</t>
      </is>
    </oc>
    <nc r="O113" t="inlineStr">
      <is>
        <t>SI</t>
      </is>
    </nc>
    <odxf>
      <alignment wrapText="1" readingOrder="0"/>
    </odxf>
    <ndxf>
      <alignment wrapText="0" readingOrder="0"/>
    </ndxf>
  </rcc>
  <rcc rId="5823" sId="3" odxf="1" dxf="1">
    <oc r="O114" t="inlineStr">
      <is>
        <t>NO</t>
      </is>
    </oc>
    <nc r="O114" t="inlineStr">
      <is>
        <t>SI</t>
      </is>
    </nc>
    <odxf>
      <alignment wrapText="1" readingOrder="0"/>
    </odxf>
    <ndxf>
      <alignment wrapText="0" readingOrder="0"/>
    </ndxf>
  </rcc>
  <rcc rId="5824" sId="3" odxf="1" dxf="1">
    <oc r="O115" t="inlineStr">
      <is>
        <t>NO</t>
      </is>
    </oc>
    <nc r="O115" t="inlineStr">
      <is>
        <t>SI</t>
      </is>
    </nc>
    <odxf>
      <alignment wrapText="1" readingOrder="0"/>
    </odxf>
    <ndxf>
      <alignment wrapText="0" readingOrder="0"/>
    </ndxf>
  </rcc>
  <rcc rId="5825" sId="3" odxf="1" dxf="1">
    <oc r="O116" t="inlineStr">
      <is>
        <t>NO</t>
      </is>
    </oc>
    <nc r="O116" t="inlineStr">
      <is>
        <t>SI</t>
      </is>
    </nc>
    <odxf>
      <alignment wrapText="1" readingOrder="0"/>
    </odxf>
    <ndxf>
      <alignment wrapText="0" readingOrder="0"/>
    </ndxf>
  </rcc>
  <rcc rId="5826" sId="3" odxf="1" dxf="1">
    <oc r="O117" t="inlineStr">
      <is>
        <t>NO</t>
      </is>
    </oc>
    <nc r="O117" t="inlineStr">
      <is>
        <t>SI</t>
      </is>
    </nc>
    <odxf>
      <alignment wrapText="1" readingOrder="0"/>
    </odxf>
    <ndxf>
      <alignment wrapText="0" readingOrder="0"/>
    </ndxf>
  </rcc>
  <rcc rId="5827" sId="3" odxf="1" dxf="1">
    <oc r="O118" t="inlineStr">
      <is>
        <t>NO</t>
      </is>
    </oc>
    <nc r="O118" t="inlineStr">
      <is>
        <t>SI</t>
      </is>
    </nc>
    <odxf>
      <alignment wrapText="1" readingOrder="0"/>
    </odxf>
    <ndxf>
      <alignment wrapText="0" readingOrder="0"/>
    </ndxf>
  </rcc>
  <rcc rId="5828" sId="3" odxf="1" dxf="1">
    <oc r="O119" t="inlineStr">
      <is>
        <t>NO</t>
      </is>
    </oc>
    <nc r="O119" t="inlineStr">
      <is>
        <t>SI</t>
      </is>
    </nc>
    <odxf>
      <alignment wrapText="1" readingOrder="0"/>
    </odxf>
    <ndxf>
      <alignment wrapText="0" readingOrder="0"/>
    </ndxf>
  </rcc>
  <rcc rId="5829" sId="3" odxf="1" dxf="1">
    <oc r="O120" t="inlineStr">
      <is>
        <t>NO</t>
      </is>
    </oc>
    <nc r="O120" t="inlineStr">
      <is>
        <t>SI</t>
      </is>
    </nc>
    <odxf>
      <alignment wrapText="1" readingOrder="0"/>
    </odxf>
    <ndxf>
      <alignment wrapText="0" readingOrder="0"/>
    </ndxf>
  </rcc>
  <rcc rId="5830" sId="3" odxf="1" dxf="1">
    <oc r="O121" t="inlineStr">
      <is>
        <t>NO</t>
      </is>
    </oc>
    <nc r="O121" t="inlineStr">
      <is>
        <t>SI</t>
      </is>
    </nc>
    <odxf>
      <alignment wrapText="1" readingOrder="0"/>
    </odxf>
    <ndxf>
      <alignment wrapText="0" readingOrder="0"/>
    </ndxf>
  </rcc>
  <rfmt sheetId="8" sqref="D33">
    <dxf>
      <alignment horizontal="center" readingOrder="0"/>
    </dxf>
  </rfmt>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8" sqref="B95:B97" start="0" length="0">
    <dxf>
      <border>
        <left style="thin">
          <color indexed="64"/>
        </left>
      </border>
    </dxf>
  </rfmt>
  <rfmt sheetId="8" sqref="B95:B97">
    <dxf>
      <border>
        <left style="thin">
          <color indexed="64"/>
        </left>
        <right style="thin">
          <color indexed="64"/>
        </right>
        <top style="thin">
          <color indexed="64"/>
        </top>
        <bottom style="thin">
          <color indexed="64"/>
        </bottom>
        <vertical style="thin">
          <color indexed="64"/>
        </vertical>
        <horizontal style="thin">
          <color indexed="64"/>
        </horizontal>
      </border>
    </dxf>
  </rfmt>
  <rcc rId="5831" sId="8">
    <oc r="B96" t="inlineStr">
      <is>
        <t>COORDINADOR</t>
      </is>
    </oc>
    <nc r="B96"/>
  </rcc>
  <rcc rId="5832" sId="8">
    <oc r="B97" t="inlineStr">
      <is>
        <t>COORDINADOR</t>
      </is>
    </oc>
    <nc r="B97"/>
  </rcc>
  <rcc rId="5833" sId="8">
    <nc r="B95" t="inlineStr">
      <is>
        <t>PROFESIONAL DE APOYO PSICOSOCIAL</t>
      </is>
    </nc>
  </rcc>
  <rrc rId="5834" sId="8" ref="A97:XFD97" action="deleteRow">
    <undo index="124" exp="area" ref3D="1" dr="$WVG$1:$WVG$1048576" dn="Z_0231D664_53D3_4378_92FC_86BB75012D50_.wvu.Cols" sId="8"/>
    <undo index="122" exp="area" ref3D="1" dr="$WLK$1:$WLK$1048576" dn="Z_0231D664_53D3_4378_92FC_86BB75012D50_.wvu.Cols" sId="8"/>
    <undo index="120" exp="area" ref3D="1" dr="$WBO$1:$WBO$1048576" dn="Z_0231D664_53D3_4378_92FC_86BB75012D50_.wvu.Cols" sId="8"/>
    <undo index="118" exp="area" ref3D="1" dr="$VRS$1:$VRS$1048576" dn="Z_0231D664_53D3_4378_92FC_86BB75012D50_.wvu.Cols" sId="8"/>
    <undo index="116" exp="area" ref3D="1" dr="$VHW$1:$VHW$1048576" dn="Z_0231D664_53D3_4378_92FC_86BB75012D50_.wvu.Cols" sId="8"/>
    <undo index="114" exp="area" ref3D="1" dr="$UYA$1:$UYA$1048576" dn="Z_0231D664_53D3_4378_92FC_86BB75012D50_.wvu.Cols" sId="8"/>
    <undo index="112" exp="area" ref3D="1" dr="$UOE$1:$UOE$1048576" dn="Z_0231D664_53D3_4378_92FC_86BB75012D50_.wvu.Cols" sId="8"/>
    <undo index="110" exp="area" ref3D="1" dr="$UEI$1:$UEI$1048576" dn="Z_0231D664_53D3_4378_92FC_86BB75012D50_.wvu.Cols" sId="8"/>
    <undo index="108" exp="area" ref3D="1" dr="$TUM$1:$TUM$1048576" dn="Z_0231D664_53D3_4378_92FC_86BB75012D50_.wvu.Cols" sId="8"/>
    <undo index="106" exp="area" ref3D="1" dr="$TKQ$1:$TKQ$1048576" dn="Z_0231D664_53D3_4378_92FC_86BB75012D50_.wvu.Cols" sId="8"/>
    <undo index="104" exp="area" ref3D="1" dr="$TAU$1:$TAU$1048576" dn="Z_0231D664_53D3_4378_92FC_86BB75012D50_.wvu.Cols" sId="8"/>
    <undo index="102" exp="area" ref3D="1" dr="$SQY$1:$SQY$1048576" dn="Z_0231D664_53D3_4378_92FC_86BB75012D50_.wvu.Cols" sId="8"/>
    <undo index="100" exp="area" ref3D="1" dr="$SHC$1:$SHC$1048576" dn="Z_0231D664_53D3_4378_92FC_86BB75012D50_.wvu.Cols" sId="8"/>
    <undo index="98" exp="area" ref3D="1" dr="$RXG$1:$RXG$1048576" dn="Z_0231D664_53D3_4378_92FC_86BB75012D50_.wvu.Cols" sId="8"/>
    <undo index="96" exp="area" ref3D="1" dr="$RNK$1:$RNK$1048576" dn="Z_0231D664_53D3_4378_92FC_86BB75012D50_.wvu.Cols" sId="8"/>
    <undo index="94" exp="area" ref3D="1" dr="$RDO$1:$RDO$1048576" dn="Z_0231D664_53D3_4378_92FC_86BB75012D50_.wvu.Cols" sId="8"/>
    <undo index="92" exp="area" ref3D="1" dr="$QTS$1:$QTS$1048576" dn="Z_0231D664_53D3_4378_92FC_86BB75012D50_.wvu.Cols" sId="8"/>
    <undo index="90" exp="area" ref3D="1" dr="$QJW$1:$QJW$1048576" dn="Z_0231D664_53D3_4378_92FC_86BB75012D50_.wvu.Cols" sId="8"/>
    <undo index="88" exp="area" ref3D="1" dr="$QAA$1:$QAA$1048576" dn="Z_0231D664_53D3_4378_92FC_86BB75012D50_.wvu.Cols" sId="8"/>
    <undo index="86" exp="area" ref3D="1" dr="$PQE$1:$PQE$1048576" dn="Z_0231D664_53D3_4378_92FC_86BB75012D50_.wvu.Cols" sId="8"/>
    <undo index="84" exp="area" ref3D="1" dr="$PGI$1:$PGI$1048576" dn="Z_0231D664_53D3_4378_92FC_86BB75012D50_.wvu.Cols" sId="8"/>
    <undo index="82" exp="area" ref3D="1" dr="$OWM$1:$OWM$1048576" dn="Z_0231D664_53D3_4378_92FC_86BB75012D50_.wvu.Cols" sId="8"/>
    <undo index="80" exp="area" ref3D="1" dr="$OMQ$1:$OMQ$1048576" dn="Z_0231D664_53D3_4378_92FC_86BB75012D50_.wvu.Cols" sId="8"/>
    <undo index="78" exp="area" ref3D="1" dr="$OCU$1:$OCU$1048576" dn="Z_0231D664_53D3_4378_92FC_86BB75012D50_.wvu.Cols" sId="8"/>
    <undo index="76" exp="area" ref3D="1" dr="$NSY$1:$NSY$1048576" dn="Z_0231D664_53D3_4378_92FC_86BB75012D50_.wvu.Cols" sId="8"/>
    <undo index="74" exp="area" ref3D="1" dr="$NJC$1:$NJC$1048576" dn="Z_0231D664_53D3_4378_92FC_86BB75012D50_.wvu.Cols" sId="8"/>
    <undo index="72" exp="area" ref3D="1" dr="$MZG$1:$MZG$1048576" dn="Z_0231D664_53D3_4378_92FC_86BB75012D50_.wvu.Cols" sId="8"/>
    <undo index="70" exp="area" ref3D="1" dr="$MPK$1:$MPK$1048576" dn="Z_0231D664_53D3_4378_92FC_86BB75012D50_.wvu.Cols" sId="8"/>
    <undo index="68" exp="area" ref3D="1" dr="$MFO$1:$MFO$1048576" dn="Z_0231D664_53D3_4378_92FC_86BB75012D50_.wvu.Cols" sId="8"/>
    <undo index="66" exp="area" ref3D="1" dr="$LVS$1:$LVS$1048576" dn="Z_0231D664_53D3_4378_92FC_86BB75012D50_.wvu.Cols" sId="8"/>
    <undo index="64" exp="area" ref3D="1" dr="$LLW$1:$LLW$1048576" dn="Z_0231D664_53D3_4378_92FC_86BB75012D50_.wvu.Cols" sId="8"/>
    <undo index="62" exp="area" ref3D="1" dr="$LCA$1:$LCA$1048576" dn="Z_0231D664_53D3_4378_92FC_86BB75012D50_.wvu.Cols" sId="8"/>
    <undo index="60" exp="area" ref3D="1" dr="$KSE$1:$KSE$1048576" dn="Z_0231D664_53D3_4378_92FC_86BB75012D50_.wvu.Cols" sId="8"/>
    <undo index="58" exp="area" ref3D="1" dr="$KII$1:$KII$1048576" dn="Z_0231D664_53D3_4378_92FC_86BB75012D50_.wvu.Cols" sId="8"/>
    <undo index="56" exp="area" ref3D="1" dr="$JYM$1:$JYM$1048576" dn="Z_0231D664_53D3_4378_92FC_86BB75012D50_.wvu.Cols" sId="8"/>
    <undo index="54" exp="area" ref3D="1" dr="$JOQ$1:$JOQ$1048576" dn="Z_0231D664_53D3_4378_92FC_86BB75012D50_.wvu.Cols" sId="8"/>
    <undo index="52" exp="area" ref3D="1" dr="$JEU$1:$JEU$1048576" dn="Z_0231D664_53D3_4378_92FC_86BB75012D50_.wvu.Cols" sId="8"/>
    <undo index="50" exp="area" ref3D="1" dr="$IUY$1:$IUY$1048576" dn="Z_0231D664_53D3_4378_92FC_86BB75012D50_.wvu.Cols" sId="8"/>
    <undo index="48" exp="area" ref3D="1" dr="$ILC$1:$ILC$1048576" dn="Z_0231D664_53D3_4378_92FC_86BB75012D50_.wvu.Cols" sId="8"/>
    <undo index="46" exp="area" ref3D="1" dr="$IBG$1:$IBG$1048576" dn="Z_0231D664_53D3_4378_92FC_86BB75012D50_.wvu.Cols" sId="8"/>
    <undo index="44" exp="area" ref3D="1" dr="$HRK$1:$HRK$1048576" dn="Z_0231D664_53D3_4378_92FC_86BB75012D50_.wvu.Cols" sId="8"/>
    <undo index="42" exp="area" ref3D="1" dr="$HHO$1:$HHO$1048576" dn="Z_0231D664_53D3_4378_92FC_86BB75012D50_.wvu.Cols" sId="8"/>
    <undo index="40" exp="area" ref3D="1" dr="$GXS$1:$GXS$1048576" dn="Z_0231D664_53D3_4378_92FC_86BB75012D50_.wvu.Cols" sId="8"/>
    <undo index="38" exp="area" ref3D="1" dr="$GNW$1:$GNW$1048576" dn="Z_0231D664_53D3_4378_92FC_86BB75012D50_.wvu.Cols" sId="8"/>
    <undo index="36" exp="area" ref3D="1" dr="$GEA$1:$GEA$1048576" dn="Z_0231D664_53D3_4378_92FC_86BB75012D50_.wvu.Cols" sId="8"/>
    <undo index="34" exp="area" ref3D="1" dr="$FUE$1:$FUE$1048576" dn="Z_0231D664_53D3_4378_92FC_86BB75012D50_.wvu.Cols" sId="8"/>
    <undo index="32" exp="area" ref3D="1" dr="$FKI$1:$FKI$1048576" dn="Z_0231D664_53D3_4378_92FC_86BB75012D50_.wvu.Cols" sId="8"/>
    <undo index="30" exp="area" ref3D="1" dr="$FAM$1:$FAM$1048576" dn="Z_0231D664_53D3_4378_92FC_86BB75012D50_.wvu.Cols" sId="8"/>
    <undo index="28" exp="area" ref3D="1" dr="$EQQ$1:$EQQ$1048576" dn="Z_0231D664_53D3_4378_92FC_86BB75012D50_.wvu.Cols" sId="8"/>
    <undo index="26" exp="area" ref3D="1" dr="$EGU$1:$EGU$1048576" dn="Z_0231D664_53D3_4378_92FC_86BB75012D50_.wvu.Cols" sId="8"/>
    <undo index="24" exp="area" ref3D="1" dr="$DWY$1:$DWY$1048576" dn="Z_0231D664_53D3_4378_92FC_86BB75012D50_.wvu.Cols" sId="8"/>
    <undo index="22" exp="area" ref3D="1" dr="$DNC$1:$DNC$1048576" dn="Z_0231D664_53D3_4378_92FC_86BB75012D50_.wvu.Cols" sId="8"/>
    <undo index="20" exp="area" ref3D="1" dr="$DDG$1:$DDG$1048576" dn="Z_0231D664_53D3_4378_92FC_86BB75012D50_.wvu.Cols" sId="8"/>
    <undo index="18" exp="area" ref3D="1" dr="$CTK$1:$CTK$1048576" dn="Z_0231D664_53D3_4378_92FC_86BB75012D50_.wvu.Cols" sId="8"/>
    <undo index="16" exp="area" ref3D="1" dr="$CJO$1:$CJO$1048576" dn="Z_0231D664_53D3_4378_92FC_86BB75012D50_.wvu.Cols" sId="8"/>
    <undo index="14" exp="area" ref3D="1" dr="$BZS$1:$BZS$1048576" dn="Z_0231D664_53D3_4378_92FC_86BB75012D50_.wvu.Cols" sId="8"/>
    <undo index="12" exp="area" ref3D="1" dr="$BPW$1:$BPW$1048576" dn="Z_0231D664_53D3_4378_92FC_86BB75012D50_.wvu.Cols" sId="8"/>
    <undo index="10" exp="area" ref3D="1" dr="$BGA$1:$BGA$1048576" dn="Z_0231D664_53D3_4378_92FC_86BB75012D50_.wvu.Cols" sId="8"/>
    <undo index="8" exp="area" ref3D="1" dr="$AWE$1:$AWE$1048576" dn="Z_0231D664_53D3_4378_92FC_86BB75012D50_.wvu.Cols" sId="8"/>
    <undo index="6" exp="area" ref3D="1" dr="$AMI$1:$AMI$1048576" dn="Z_0231D664_53D3_4378_92FC_86BB75012D50_.wvu.Cols" sId="8"/>
    <undo index="4" exp="area" ref3D="1" dr="$ACM$1:$ACM$1048576" dn="Z_0231D664_53D3_4378_92FC_86BB75012D50_.wvu.Cols" sId="8"/>
    <undo index="2" exp="area" ref3D="1" dr="$SQ$1:$SQ$1048576" dn="Z_0231D664_53D3_4378_92FC_86BB75012D50_.wvu.Cols" sId="8"/>
    <undo index="1" exp="area" ref3D="1" dr="$IU$1:$IU$1048576" dn="Z_0231D664_53D3_4378_92FC_86BB75012D50_.wvu.Cols" sId="8"/>
    <undo index="124" exp="area" ref3D="1" dr="$WVG$1:$WVG$1048576" dn="Z_AFE0F707_F779_4457_8614_A9761FF0129B_.wvu.Cols" sId="8"/>
    <undo index="122" exp="area" ref3D="1" dr="$WLK$1:$WLK$1048576" dn="Z_AFE0F707_F779_4457_8614_A9761FF0129B_.wvu.Cols" sId="8"/>
    <undo index="120" exp="area" ref3D="1" dr="$WBO$1:$WBO$1048576" dn="Z_AFE0F707_F779_4457_8614_A9761FF0129B_.wvu.Cols" sId="8"/>
    <undo index="118" exp="area" ref3D="1" dr="$VRS$1:$VRS$1048576" dn="Z_AFE0F707_F779_4457_8614_A9761FF0129B_.wvu.Cols" sId="8"/>
    <undo index="116" exp="area" ref3D="1" dr="$VHW$1:$VHW$1048576" dn="Z_AFE0F707_F779_4457_8614_A9761FF0129B_.wvu.Cols" sId="8"/>
    <undo index="114" exp="area" ref3D="1" dr="$UYA$1:$UYA$1048576" dn="Z_AFE0F707_F779_4457_8614_A9761FF0129B_.wvu.Cols" sId="8"/>
    <undo index="112" exp="area" ref3D="1" dr="$UOE$1:$UOE$1048576" dn="Z_AFE0F707_F779_4457_8614_A9761FF0129B_.wvu.Cols" sId="8"/>
    <undo index="110" exp="area" ref3D="1" dr="$UEI$1:$UEI$1048576" dn="Z_AFE0F707_F779_4457_8614_A9761FF0129B_.wvu.Cols" sId="8"/>
    <undo index="108" exp="area" ref3D="1" dr="$TUM$1:$TUM$1048576" dn="Z_AFE0F707_F779_4457_8614_A9761FF0129B_.wvu.Cols" sId="8"/>
    <undo index="106" exp="area" ref3D="1" dr="$TKQ$1:$TKQ$1048576" dn="Z_AFE0F707_F779_4457_8614_A9761FF0129B_.wvu.Cols" sId="8"/>
    <undo index="104" exp="area" ref3D="1" dr="$TAU$1:$TAU$1048576" dn="Z_AFE0F707_F779_4457_8614_A9761FF0129B_.wvu.Cols" sId="8"/>
    <undo index="102" exp="area" ref3D="1" dr="$SQY$1:$SQY$1048576" dn="Z_AFE0F707_F779_4457_8614_A9761FF0129B_.wvu.Cols" sId="8"/>
    <undo index="100" exp="area" ref3D="1" dr="$SHC$1:$SHC$1048576" dn="Z_AFE0F707_F779_4457_8614_A9761FF0129B_.wvu.Cols" sId="8"/>
    <undo index="98" exp="area" ref3D="1" dr="$RXG$1:$RXG$1048576" dn="Z_AFE0F707_F779_4457_8614_A9761FF0129B_.wvu.Cols" sId="8"/>
    <undo index="96" exp="area" ref3D="1" dr="$RNK$1:$RNK$1048576" dn="Z_AFE0F707_F779_4457_8614_A9761FF0129B_.wvu.Cols" sId="8"/>
    <undo index="94" exp="area" ref3D="1" dr="$RDO$1:$RDO$1048576" dn="Z_AFE0F707_F779_4457_8614_A9761FF0129B_.wvu.Cols" sId="8"/>
    <undo index="92" exp="area" ref3D="1" dr="$QTS$1:$QTS$1048576" dn="Z_AFE0F707_F779_4457_8614_A9761FF0129B_.wvu.Cols" sId="8"/>
    <undo index="90" exp="area" ref3D="1" dr="$QJW$1:$QJW$1048576" dn="Z_AFE0F707_F779_4457_8614_A9761FF0129B_.wvu.Cols" sId="8"/>
    <undo index="88" exp="area" ref3D="1" dr="$QAA$1:$QAA$1048576" dn="Z_AFE0F707_F779_4457_8614_A9761FF0129B_.wvu.Cols" sId="8"/>
    <undo index="86" exp="area" ref3D="1" dr="$PQE$1:$PQE$1048576" dn="Z_AFE0F707_F779_4457_8614_A9761FF0129B_.wvu.Cols" sId="8"/>
    <undo index="84" exp="area" ref3D="1" dr="$PGI$1:$PGI$1048576" dn="Z_AFE0F707_F779_4457_8614_A9761FF0129B_.wvu.Cols" sId="8"/>
    <undo index="82" exp="area" ref3D="1" dr="$OWM$1:$OWM$1048576" dn="Z_AFE0F707_F779_4457_8614_A9761FF0129B_.wvu.Cols" sId="8"/>
    <undo index="80" exp="area" ref3D="1" dr="$OMQ$1:$OMQ$1048576" dn="Z_AFE0F707_F779_4457_8614_A9761FF0129B_.wvu.Cols" sId="8"/>
    <undo index="78" exp="area" ref3D="1" dr="$OCU$1:$OCU$1048576" dn="Z_AFE0F707_F779_4457_8614_A9761FF0129B_.wvu.Cols" sId="8"/>
    <undo index="76" exp="area" ref3D="1" dr="$NSY$1:$NSY$1048576" dn="Z_AFE0F707_F779_4457_8614_A9761FF0129B_.wvu.Cols" sId="8"/>
    <undo index="74" exp="area" ref3D="1" dr="$NJC$1:$NJC$1048576" dn="Z_AFE0F707_F779_4457_8614_A9761FF0129B_.wvu.Cols" sId="8"/>
    <undo index="72" exp="area" ref3D="1" dr="$MZG$1:$MZG$1048576" dn="Z_AFE0F707_F779_4457_8614_A9761FF0129B_.wvu.Cols" sId="8"/>
    <undo index="70" exp="area" ref3D="1" dr="$MPK$1:$MPK$1048576" dn="Z_AFE0F707_F779_4457_8614_A9761FF0129B_.wvu.Cols" sId="8"/>
    <undo index="68" exp="area" ref3D="1" dr="$MFO$1:$MFO$1048576" dn="Z_AFE0F707_F779_4457_8614_A9761FF0129B_.wvu.Cols" sId="8"/>
    <undo index="66" exp="area" ref3D="1" dr="$LVS$1:$LVS$1048576" dn="Z_AFE0F707_F779_4457_8614_A9761FF0129B_.wvu.Cols" sId="8"/>
    <undo index="64" exp="area" ref3D="1" dr="$LLW$1:$LLW$1048576" dn="Z_AFE0F707_F779_4457_8614_A9761FF0129B_.wvu.Cols" sId="8"/>
    <undo index="62" exp="area" ref3D="1" dr="$LCA$1:$LCA$1048576" dn="Z_AFE0F707_F779_4457_8614_A9761FF0129B_.wvu.Cols" sId="8"/>
    <undo index="60" exp="area" ref3D="1" dr="$KSE$1:$KSE$1048576" dn="Z_AFE0F707_F779_4457_8614_A9761FF0129B_.wvu.Cols" sId="8"/>
    <undo index="58" exp="area" ref3D="1" dr="$KII$1:$KII$1048576" dn="Z_AFE0F707_F779_4457_8614_A9761FF0129B_.wvu.Cols" sId="8"/>
    <undo index="56" exp="area" ref3D="1" dr="$JYM$1:$JYM$1048576" dn="Z_AFE0F707_F779_4457_8614_A9761FF0129B_.wvu.Cols" sId="8"/>
    <undo index="54" exp="area" ref3D="1" dr="$JOQ$1:$JOQ$1048576" dn="Z_AFE0F707_F779_4457_8614_A9761FF0129B_.wvu.Cols" sId="8"/>
    <undo index="52" exp="area" ref3D="1" dr="$JEU$1:$JEU$1048576" dn="Z_AFE0F707_F779_4457_8614_A9761FF0129B_.wvu.Cols" sId="8"/>
    <undo index="50" exp="area" ref3D="1" dr="$IUY$1:$IUY$1048576" dn="Z_AFE0F707_F779_4457_8614_A9761FF0129B_.wvu.Cols" sId="8"/>
    <undo index="48" exp="area" ref3D="1" dr="$ILC$1:$ILC$1048576" dn="Z_AFE0F707_F779_4457_8614_A9761FF0129B_.wvu.Cols" sId="8"/>
    <undo index="46" exp="area" ref3D="1" dr="$IBG$1:$IBG$1048576" dn="Z_AFE0F707_F779_4457_8614_A9761FF0129B_.wvu.Cols" sId="8"/>
    <undo index="44" exp="area" ref3D="1" dr="$HRK$1:$HRK$1048576" dn="Z_AFE0F707_F779_4457_8614_A9761FF0129B_.wvu.Cols" sId="8"/>
    <undo index="42" exp="area" ref3D="1" dr="$HHO$1:$HHO$1048576" dn="Z_AFE0F707_F779_4457_8614_A9761FF0129B_.wvu.Cols" sId="8"/>
    <undo index="40" exp="area" ref3D="1" dr="$GXS$1:$GXS$1048576" dn="Z_AFE0F707_F779_4457_8614_A9761FF0129B_.wvu.Cols" sId="8"/>
    <undo index="38" exp="area" ref3D="1" dr="$GNW$1:$GNW$1048576" dn="Z_AFE0F707_F779_4457_8614_A9761FF0129B_.wvu.Cols" sId="8"/>
    <undo index="36" exp="area" ref3D="1" dr="$GEA$1:$GEA$1048576" dn="Z_AFE0F707_F779_4457_8614_A9761FF0129B_.wvu.Cols" sId="8"/>
    <undo index="34" exp="area" ref3D="1" dr="$FUE$1:$FUE$1048576" dn="Z_AFE0F707_F779_4457_8614_A9761FF0129B_.wvu.Cols" sId="8"/>
    <undo index="32" exp="area" ref3D="1" dr="$FKI$1:$FKI$1048576" dn="Z_AFE0F707_F779_4457_8614_A9761FF0129B_.wvu.Cols" sId="8"/>
    <undo index="30" exp="area" ref3D="1" dr="$FAM$1:$FAM$1048576" dn="Z_AFE0F707_F779_4457_8614_A9761FF0129B_.wvu.Cols" sId="8"/>
    <undo index="28" exp="area" ref3D="1" dr="$EQQ$1:$EQQ$1048576" dn="Z_AFE0F707_F779_4457_8614_A9761FF0129B_.wvu.Cols" sId="8"/>
    <undo index="26" exp="area" ref3D="1" dr="$EGU$1:$EGU$1048576" dn="Z_AFE0F707_F779_4457_8614_A9761FF0129B_.wvu.Cols" sId="8"/>
    <undo index="24" exp="area" ref3D="1" dr="$DWY$1:$DWY$1048576" dn="Z_AFE0F707_F779_4457_8614_A9761FF0129B_.wvu.Cols" sId="8"/>
    <undo index="22" exp="area" ref3D="1" dr="$DNC$1:$DNC$1048576" dn="Z_AFE0F707_F779_4457_8614_A9761FF0129B_.wvu.Cols" sId="8"/>
    <undo index="20" exp="area" ref3D="1" dr="$DDG$1:$DDG$1048576" dn="Z_AFE0F707_F779_4457_8614_A9761FF0129B_.wvu.Cols" sId="8"/>
    <undo index="18" exp="area" ref3D="1" dr="$CTK$1:$CTK$1048576" dn="Z_AFE0F707_F779_4457_8614_A9761FF0129B_.wvu.Cols" sId="8"/>
    <undo index="16" exp="area" ref3D="1" dr="$CJO$1:$CJO$1048576" dn="Z_AFE0F707_F779_4457_8614_A9761FF0129B_.wvu.Cols" sId="8"/>
    <undo index="14" exp="area" ref3D="1" dr="$BZS$1:$BZS$1048576" dn="Z_AFE0F707_F779_4457_8614_A9761FF0129B_.wvu.Cols" sId="8"/>
    <undo index="12" exp="area" ref3D="1" dr="$BPW$1:$BPW$1048576" dn="Z_AFE0F707_F779_4457_8614_A9761FF0129B_.wvu.Cols" sId="8"/>
    <undo index="10" exp="area" ref3D="1" dr="$BGA$1:$BGA$1048576" dn="Z_AFE0F707_F779_4457_8614_A9761FF0129B_.wvu.Cols" sId="8"/>
    <undo index="8" exp="area" ref3D="1" dr="$AWE$1:$AWE$1048576" dn="Z_AFE0F707_F779_4457_8614_A9761FF0129B_.wvu.Cols" sId="8"/>
    <undo index="6" exp="area" ref3D="1" dr="$AMI$1:$AMI$1048576" dn="Z_AFE0F707_F779_4457_8614_A9761FF0129B_.wvu.Cols" sId="8"/>
    <undo index="4" exp="area" ref3D="1" dr="$ACM$1:$ACM$1048576" dn="Z_AFE0F707_F779_4457_8614_A9761FF0129B_.wvu.Cols" sId="8"/>
    <undo index="2" exp="area" ref3D="1" dr="$SQ$1:$SQ$1048576" dn="Z_AFE0F707_F779_4457_8614_A9761FF0129B_.wvu.Cols" sId="8"/>
    <undo index="1" exp="area" ref3D="1" dr="$IU$1:$IU$1048576" dn="Z_AFE0F707_F779_4457_8614_A9761FF0129B_.wvu.Cols" sId="8"/>
    <undo index="124" exp="area" ref3D="1" dr="$WVG$1:$WVG$1048576" dn="Z_A2E15FCF_BF07_4F75_BC8B_D1F713E64E37_.wvu.Cols" sId="8"/>
    <undo index="122" exp="area" ref3D="1" dr="$WLK$1:$WLK$1048576" dn="Z_A2E15FCF_BF07_4F75_BC8B_D1F713E64E37_.wvu.Cols" sId="8"/>
    <undo index="120" exp="area" ref3D="1" dr="$WBO$1:$WBO$1048576" dn="Z_A2E15FCF_BF07_4F75_BC8B_D1F713E64E37_.wvu.Cols" sId="8"/>
    <undo index="118" exp="area" ref3D="1" dr="$VRS$1:$VRS$1048576" dn="Z_A2E15FCF_BF07_4F75_BC8B_D1F713E64E37_.wvu.Cols" sId="8"/>
    <undo index="116" exp="area" ref3D="1" dr="$VHW$1:$VHW$1048576" dn="Z_A2E15FCF_BF07_4F75_BC8B_D1F713E64E37_.wvu.Cols" sId="8"/>
    <undo index="114" exp="area" ref3D="1" dr="$UYA$1:$UYA$1048576" dn="Z_A2E15FCF_BF07_4F75_BC8B_D1F713E64E37_.wvu.Cols" sId="8"/>
    <undo index="112" exp="area" ref3D="1" dr="$UOE$1:$UOE$1048576" dn="Z_A2E15FCF_BF07_4F75_BC8B_D1F713E64E37_.wvu.Cols" sId="8"/>
    <undo index="110" exp="area" ref3D="1" dr="$UEI$1:$UEI$1048576" dn="Z_A2E15FCF_BF07_4F75_BC8B_D1F713E64E37_.wvu.Cols" sId="8"/>
    <undo index="108" exp="area" ref3D="1" dr="$TUM$1:$TUM$1048576" dn="Z_A2E15FCF_BF07_4F75_BC8B_D1F713E64E37_.wvu.Cols" sId="8"/>
    <undo index="106" exp="area" ref3D="1" dr="$TKQ$1:$TKQ$1048576" dn="Z_A2E15FCF_BF07_4F75_BC8B_D1F713E64E37_.wvu.Cols" sId="8"/>
    <undo index="104" exp="area" ref3D="1" dr="$TAU$1:$TAU$1048576" dn="Z_A2E15FCF_BF07_4F75_BC8B_D1F713E64E37_.wvu.Cols" sId="8"/>
    <undo index="102" exp="area" ref3D="1" dr="$SQY$1:$SQY$1048576" dn="Z_A2E15FCF_BF07_4F75_BC8B_D1F713E64E37_.wvu.Cols" sId="8"/>
    <undo index="100" exp="area" ref3D="1" dr="$SHC$1:$SHC$1048576" dn="Z_A2E15FCF_BF07_4F75_BC8B_D1F713E64E37_.wvu.Cols" sId="8"/>
    <undo index="98" exp="area" ref3D="1" dr="$RXG$1:$RXG$1048576" dn="Z_A2E15FCF_BF07_4F75_BC8B_D1F713E64E37_.wvu.Cols" sId="8"/>
    <undo index="96" exp="area" ref3D="1" dr="$RNK$1:$RNK$1048576" dn="Z_A2E15FCF_BF07_4F75_BC8B_D1F713E64E37_.wvu.Cols" sId="8"/>
    <undo index="94" exp="area" ref3D="1" dr="$RDO$1:$RDO$1048576" dn="Z_A2E15FCF_BF07_4F75_BC8B_D1F713E64E37_.wvu.Cols" sId="8"/>
    <undo index="92" exp="area" ref3D="1" dr="$QTS$1:$QTS$1048576" dn="Z_A2E15FCF_BF07_4F75_BC8B_D1F713E64E37_.wvu.Cols" sId="8"/>
    <undo index="90" exp="area" ref3D="1" dr="$QJW$1:$QJW$1048576" dn="Z_A2E15FCF_BF07_4F75_BC8B_D1F713E64E37_.wvu.Cols" sId="8"/>
    <undo index="88" exp="area" ref3D="1" dr="$QAA$1:$QAA$1048576" dn="Z_A2E15FCF_BF07_4F75_BC8B_D1F713E64E37_.wvu.Cols" sId="8"/>
    <undo index="86" exp="area" ref3D="1" dr="$PQE$1:$PQE$1048576" dn="Z_A2E15FCF_BF07_4F75_BC8B_D1F713E64E37_.wvu.Cols" sId="8"/>
    <undo index="84" exp="area" ref3D="1" dr="$PGI$1:$PGI$1048576" dn="Z_A2E15FCF_BF07_4F75_BC8B_D1F713E64E37_.wvu.Cols" sId="8"/>
    <undo index="82" exp="area" ref3D="1" dr="$OWM$1:$OWM$1048576" dn="Z_A2E15FCF_BF07_4F75_BC8B_D1F713E64E37_.wvu.Cols" sId="8"/>
    <undo index="80" exp="area" ref3D="1" dr="$OMQ$1:$OMQ$1048576" dn="Z_A2E15FCF_BF07_4F75_BC8B_D1F713E64E37_.wvu.Cols" sId="8"/>
    <undo index="78" exp="area" ref3D="1" dr="$OCU$1:$OCU$1048576" dn="Z_A2E15FCF_BF07_4F75_BC8B_D1F713E64E37_.wvu.Cols" sId="8"/>
    <undo index="76" exp="area" ref3D="1" dr="$NSY$1:$NSY$1048576" dn="Z_A2E15FCF_BF07_4F75_BC8B_D1F713E64E37_.wvu.Cols" sId="8"/>
    <undo index="74" exp="area" ref3D="1" dr="$NJC$1:$NJC$1048576" dn="Z_A2E15FCF_BF07_4F75_BC8B_D1F713E64E37_.wvu.Cols" sId="8"/>
    <undo index="72" exp="area" ref3D="1" dr="$MZG$1:$MZG$1048576" dn="Z_A2E15FCF_BF07_4F75_BC8B_D1F713E64E37_.wvu.Cols" sId="8"/>
    <undo index="70" exp="area" ref3D="1" dr="$MPK$1:$MPK$1048576" dn="Z_A2E15FCF_BF07_4F75_BC8B_D1F713E64E37_.wvu.Cols" sId="8"/>
    <undo index="68" exp="area" ref3D="1" dr="$MFO$1:$MFO$1048576" dn="Z_A2E15FCF_BF07_4F75_BC8B_D1F713E64E37_.wvu.Cols" sId="8"/>
    <undo index="66" exp="area" ref3D="1" dr="$LVS$1:$LVS$1048576" dn="Z_A2E15FCF_BF07_4F75_BC8B_D1F713E64E37_.wvu.Cols" sId="8"/>
    <undo index="64" exp="area" ref3D="1" dr="$LLW$1:$LLW$1048576" dn="Z_A2E15FCF_BF07_4F75_BC8B_D1F713E64E37_.wvu.Cols" sId="8"/>
    <undo index="62" exp="area" ref3D="1" dr="$LCA$1:$LCA$1048576" dn="Z_A2E15FCF_BF07_4F75_BC8B_D1F713E64E37_.wvu.Cols" sId="8"/>
    <undo index="60" exp="area" ref3D="1" dr="$KSE$1:$KSE$1048576" dn="Z_A2E15FCF_BF07_4F75_BC8B_D1F713E64E37_.wvu.Cols" sId="8"/>
    <undo index="58" exp="area" ref3D="1" dr="$KII$1:$KII$1048576" dn="Z_A2E15FCF_BF07_4F75_BC8B_D1F713E64E37_.wvu.Cols" sId="8"/>
    <undo index="56" exp="area" ref3D="1" dr="$JYM$1:$JYM$1048576" dn="Z_A2E15FCF_BF07_4F75_BC8B_D1F713E64E37_.wvu.Cols" sId="8"/>
    <undo index="54" exp="area" ref3D="1" dr="$JOQ$1:$JOQ$1048576" dn="Z_A2E15FCF_BF07_4F75_BC8B_D1F713E64E37_.wvu.Cols" sId="8"/>
    <undo index="52" exp="area" ref3D="1" dr="$JEU$1:$JEU$1048576" dn="Z_A2E15FCF_BF07_4F75_BC8B_D1F713E64E37_.wvu.Cols" sId="8"/>
    <undo index="50" exp="area" ref3D="1" dr="$IUY$1:$IUY$1048576" dn="Z_A2E15FCF_BF07_4F75_BC8B_D1F713E64E37_.wvu.Cols" sId="8"/>
    <undo index="48" exp="area" ref3D="1" dr="$ILC$1:$ILC$1048576" dn="Z_A2E15FCF_BF07_4F75_BC8B_D1F713E64E37_.wvu.Cols" sId="8"/>
    <undo index="46" exp="area" ref3D="1" dr="$IBG$1:$IBG$1048576" dn="Z_A2E15FCF_BF07_4F75_BC8B_D1F713E64E37_.wvu.Cols" sId="8"/>
    <undo index="44" exp="area" ref3D="1" dr="$HRK$1:$HRK$1048576" dn="Z_A2E15FCF_BF07_4F75_BC8B_D1F713E64E37_.wvu.Cols" sId="8"/>
    <undo index="42" exp="area" ref3D="1" dr="$HHO$1:$HHO$1048576" dn="Z_A2E15FCF_BF07_4F75_BC8B_D1F713E64E37_.wvu.Cols" sId="8"/>
    <undo index="40" exp="area" ref3D="1" dr="$GXS$1:$GXS$1048576" dn="Z_A2E15FCF_BF07_4F75_BC8B_D1F713E64E37_.wvu.Cols" sId="8"/>
    <undo index="38" exp="area" ref3D="1" dr="$GNW$1:$GNW$1048576" dn="Z_A2E15FCF_BF07_4F75_BC8B_D1F713E64E37_.wvu.Cols" sId="8"/>
    <undo index="36" exp="area" ref3D="1" dr="$GEA$1:$GEA$1048576" dn="Z_A2E15FCF_BF07_4F75_BC8B_D1F713E64E37_.wvu.Cols" sId="8"/>
    <undo index="34" exp="area" ref3D="1" dr="$FUE$1:$FUE$1048576" dn="Z_A2E15FCF_BF07_4F75_BC8B_D1F713E64E37_.wvu.Cols" sId="8"/>
    <undo index="32" exp="area" ref3D="1" dr="$FKI$1:$FKI$1048576" dn="Z_A2E15FCF_BF07_4F75_BC8B_D1F713E64E37_.wvu.Cols" sId="8"/>
    <undo index="30" exp="area" ref3D="1" dr="$FAM$1:$FAM$1048576" dn="Z_A2E15FCF_BF07_4F75_BC8B_D1F713E64E37_.wvu.Cols" sId="8"/>
    <undo index="28" exp="area" ref3D="1" dr="$EQQ$1:$EQQ$1048576" dn="Z_A2E15FCF_BF07_4F75_BC8B_D1F713E64E37_.wvu.Cols" sId="8"/>
    <undo index="26" exp="area" ref3D="1" dr="$EGU$1:$EGU$1048576" dn="Z_A2E15FCF_BF07_4F75_BC8B_D1F713E64E37_.wvu.Cols" sId="8"/>
    <undo index="24" exp="area" ref3D="1" dr="$DWY$1:$DWY$1048576" dn="Z_A2E15FCF_BF07_4F75_BC8B_D1F713E64E37_.wvu.Cols" sId="8"/>
    <undo index="22" exp="area" ref3D="1" dr="$DNC$1:$DNC$1048576" dn="Z_A2E15FCF_BF07_4F75_BC8B_D1F713E64E37_.wvu.Cols" sId="8"/>
    <undo index="20" exp="area" ref3D="1" dr="$DDG$1:$DDG$1048576" dn="Z_A2E15FCF_BF07_4F75_BC8B_D1F713E64E37_.wvu.Cols" sId="8"/>
    <undo index="18" exp="area" ref3D="1" dr="$CTK$1:$CTK$1048576" dn="Z_A2E15FCF_BF07_4F75_BC8B_D1F713E64E37_.wvu.Cols" sId="8"/>
    <undo index="16" exp="area" ref3D="1" dr="$CJO$1:$CJO$1048576" dn="Z_A2E15FCF_BF07_4F75_BC8B_D1F713E64E37_.wvu.Cols" sId="8"/>
    <undo index="14" exp="area" ref3D="1" dr="$BZS$1:$BZS$1048576" dn="Z_A2E15FCF_BF07_4F75_BC8B_D1F713E64E37_.wvu.Cols" sId="8"/>
    <undo index="12" exp="area" ref3D="1" dr="$BPW$1:$BPW$1048576" dn="Z_A2E15FCF_BF07_4F75_BC8B_D1F713E64E37_.wvu.Cols" sId="8"/>
    <undo index="10" exp="area" ref3D="1" dr="$BGA$1:$BGA$1048576" dn="Z_A2E15FCF_BF07_4F75_BC8B_D1F713E64E37_.wvu.Cols" sId="8"/>
    <undo index="8" exp="area" ref3D="1" dr="$AWE$1:$AWE$1048576" dn="Z_A2E15FCF_BF07_4F75_BC8B_D1F713E64E37_.wvu.Cols" sId="8"/>
    <undo index="6" exp="area" ref3D="1" dr="$AMI$1:$AMI$1048576" dn="Z_A2E15FCF_BF07_4F75_BC8B_D1F713E64E37_.wvu.Cols" sId="8"/>
    <undo index="4" exp="area" ref3D="1" dr="$ACM$1:$ACM$1048576" dn="Z_A2E15FCF_BF07_4F75_BC8B_D1F713E64E37_.wvu.Cols" sId="8"/>
    <undo index="2" exp="area" ref3D="1" dr="$SQ$1:$SQ$1048576" dn="Z_A2E15FCF_BF07_4F75_BC8B_D1F713E64E37_.wvu.Cols" sId="8"/>
    <undo index="1" exp="area" ref3D="1" dr="$IU$1:$IU$1048576" dn="Z_A2E15FCF_BF07_4F75_BC8B_D1F713E64E37_.wvu.Cols" sId="8"/>
    <undo index="124" exp="area" ref3D="1" dr="$WVG$1:$WVG$1048576" dn="Z_2CECA098_183A_404B_AD72_5EEAC4BDA970_.wvu.Cols" sId="8"/>
    <undo index="122" exp="area" ref3D="1" dr="$WLK$1:$WLK$1048576" dn="Z_2CECA098_183A_404B_AD72_5EEAC4BDA970_.wvu.Cols" sId="8"/>
    <undo index="120" exp="area" ref3D="1" dr="$WBO$1:$WBO$1048576" dn="Z_2CECA098_183A_404B_AD72_5EEAC4BDA970_.wvu.Cols" sId="8"/>
    <undo index="118" exp="area" ref3D="1" dr="$VRS$1:$VRS$1048576" dn="Z_2CECA098_183A_404B_AD72_5EEAC4BDA970_.wvu.Cols" sId="8"/>
    <undo index="116" exp="area" ref3D="1" dr="$VHW$1:$VHW$1048576" dn="Z_2CECA098_183A_404B_AD72_5EEAC4BDA970_.wvu.Cols" sId="8"/>
    <undo index="114" exp="area" ref3D="1" dr="$UYA$1:$UYA$1048576" dn="Z_2CECA098_183A_404B_AD72_5EEAC4BDA970_.wvu.Cols" sId="8"/>
    <undo index="112" exp="area" ref3D="1" dr="$UOE$1:$UOE$1048576" dn="Z_2CECA098_183A_404B_AD72_5EEAC4BDA970_.wvu.Cols" sId="8"/>
    <undo index="110" exp="area" ref3D="1" dr="$UEI$1:$UEI$1048576" dn="Z_2CECA098_183A_404B_AD72_5EEAC4BDA970_.wvu.Cols" sId="8"/>
    <undo index="108" exp="area" ref3D="1" dr="$TUM$1:$TUM$1048576" dn="Z_2CECA098_183A_404B_AD72_5EEAC4BDA970_.wvu.Cols" sId="8"/>
    <undo index="106" exp="area" ref3D="1" dr="$TKQ$1:$TKQ$1048576" dn="Z_2CECA098_183A_404B_AD72_5EEAC4BDA970_.wvu.Cols" sId="8"/>
    <undo index="104" exp="area" ref3D="1" dr="$TAU$1:$TAU$1048576" dn="Z_2CECA098_183A_404B_AD72_5EEAC4BDA970_.wvu.Cols" sId="8"/>
    <undo index="102" exp="area" ref3D="1" dr="$SQY$1:$SQY$1048576" dn="Z_2CECA098_183A_404B_AD72_5EEAC4BDA970_.wvu.Cols" sId="8"/>
    <undo index="100" exp="area" ref3D="1" dr="$SHC$1:$SHC$1048576" dn="Z_2CECA098_183A_404B_AD72_5EEAC4BDA970_.wvu.Cols" sId="8"/>
    <undo index="98" exp="area" ref3D="1" dr="$RXG$1:$RXG$1048576" dn="Z_2CECA098_183A_404B_AD72_5EEAC4BDA970_.wvu.Cols" sId="8"/>
    <undo index="96" exp="area" ref3D="1" dr="$RNK$1:$RNK$1048576" dn="Z_2CECA098_183A_404B_AD72_5EEAC4BDA970_.wvu.Cols" sId="8"/>
    <undo index="94" exp="area" ref3D="1" dr="$RDO$1:$RDO$1048576" dn="Z_2CECA098_183A_404B_AD72_5EEAC4BDA970_.wvu.Cols" sId="8"/>
    <undo index="92" exp="area" ref3D="1" dr="$QTS$1:$QTS$1048576" dn="Z_2CECA098_183A_404B_AD72_5EEAC4BDA970_.wvu.Cols" sId="8"/>
    <undo index="90" exp="area" ref3D="1" dr="$QJW$1:$QJW$1048576" dn="Z_2CECA098_183A_404B_AD72_5EEAC4BDA970_.wvu.Cols" sId="8"/>
    <undo index="88" exp="area" ref3D="1" dr="$QAA$1:$QAA$1048576" dn="Z_2CECA098_183A_404B_AD72_5EEAC4BDA970_.wvu.Cols" sId="8"/>
    <undo index="86" exp="area" ref3D="1" dr="$PQE$1:$PQE$1048576" dn="Z_2CECA098_183A_404B_AD72_5EEAC4BDA970_.wvu.Cols" sId="8"/>
    <undo index="84" exp="area" ref3D="1" dr="$PGI$1:$PGI$1048576" dn="Z_2CECA098_183A_404B_AD72_5EEAC4BDA970_.wvu.Cols" sId="8"/>
    <undo index="82" exp="area" ref3D="1" dr="$OWM$1:$OWM$1048576" dn="Z_2CECA098_183A_404B_AD72_5EEAC4BDA970_.wvu.Cols" sId="8"/>
    <undo index="80" exp="area" ref3D="1" dr="$OMQ$1:$OMQ$1048576" dn="Z_2CECA098_183A_404B_AD72_5EEAC4BDA970_.wvu.Cols" sId="8"/>
    <undo index="78" exp="area" ref3D="1" dr="$OCU$1:$OCU$1048576" dn="Z_2CECA098_183A_404B_AD72_5EEAC4BDA970_.wvu.Cols" sId="8"/>
    <undo index="76" exp="area" ref3D="1" dr="$NSY$1:$NSY$1048576" dn="Z_2CECA098_183A_404B_AD72_5EEAC4BDA970_.wvu.Cols" sId="8"/>
    <undo index="74" exp="area" ref3D="1" dr="$NJC$1:$NJC$1048576" dn="Z_2CECA098_183A_404B_AD72_5EEAC4BDA970_.wvu.Cols" sId="8"/>
    <undo index="72" exp="area" ref3D="1" dr="$MZG$1:$MZG$1048576" dn="Z_2CECA098_183A_404B_AD72_5EEAC4BDA970_.wvu.Cols" sId="8"/>
    <undo index="70" exp="area" ref3D="1" dr="$MPK$1:$MPK$1048576" dn="Z_2CECA098_183A_404B_AD72_5EEAC4BDA970_.wvu.Cols" sId="8"/>
    <undo index="68" exp="area" ref3D="1" dr="$MFO$1:$MFO$1048576" dn="Z_2CECA098_183A_404B_AD72_5EEAC4BDA970_.wvu.Cols" sId="8"/>
    <undo index="66" exp="area" ref3D="1" dr="$LVS$1:$LVS$1048576" dn="Z_2CECA098_183A_404B_AD72_5EEAC4BDA970_.wvu.Cols" sId="8"/>
    <undo index="64" exp="area" ref3D="1" dr="$LLW$1:$LLW$1048576" dn="Z_2CECA098_183A_404B_AD72_5EEAC4BDA970_.wvu.Cols" sId="8"/>
    <undo index="62" exp="area" ref3D="1" dr="$LCA$1:$LCA$1048576" dn="Z_2CECA098_183A_404B_AD72_5EEAC4BDA970_.wvu.Cols" sId="8"/>
    <undo index="60" exp="area" ref3D="1" dr="$KSE$1:$KSE$1048576" dn="Z_2CECA098_183A_404B_AD72_5EEAC4BDA970_.wvu.Cols" sId="8"/>
    <undo index="58" exp="area" ref3D="1" dr="$KII$1:$KII$1048576" dn="Z_2CECA098_183A_404B_AD72_5EEAC4BDA970_.wvu.Cols" sId="8"/>
    <undo index="56" exp="area" ref3D="1" dr="$JYM$1:$JYM$1048576" dn="Z_2CECA098_183A_404B_AD72_5EEAC4BDA970_.wvu.Cols" sId="8"/>
    <undo index="54" exp="area" ref3D="1" dr="$JOQ$1:$JOQ$1048576" dn="Z_2CECA098_183A_404B_AD72_5EEAC4BDA970_.wvu.Cols" sId="8"/>
    <undo index="52" exp="area" ref3D="1" dr="$JEU$1:$JEU$1048576" dn="Z_2CECA098_183A_404B_AD72_5EEAC4BDA970_.wvu.Cols" sId="8"/>
    <undo index="50" exp="area" ref3D="1" dr="$IUY$1:$IUY$1048576" dn="Z_2CECA098_183A_404B_AD72_5EEAC4BDA970_.wvu.Cols" sId="8"/>
    <undo index="48" exp="area" ref3D="1" dr="$ILC$1:$ILC$1048576" dn="Z_2CECA098_183A_404B_AD72_5EEAC4BDA970_.wvu.Cols" sId="8"/>
    <undo index="46" exp="area" ref3D="1" dr="$IBG$1:$IBG$1048576" dn="Z_2CECA098_183A_404B_AD72_5EEAC4BDA970_.wvu.Cols" sId="8"/>
    <undo index="44" exp="area" ref3D="1" dr="$HRK$1:$HRK$1048576" dn="Z_2CECA098_183A_404B_AD72_5EEAC4BDA970_.wvu.Cols" sId="8"/>
    <undo index="42" exp="area" ref3D="1" dr="$HHO$1:$HHO$1048576" dn="Z_2CECA098_183A_404B_AD72_5EEAC4BDA970_.wvu.Cols" sId="8"/>
    <undo index="40" exp="area" ref3D="1" dr="$GXS$1:$GXS$1048576" dn="Z_2CECA098_183A_404B_AD72_5EEAC4BDA970_.wvu.Cols" sId="8"/>
    <undo index="38" exp="area" ref3D="1" dr="$GNW$1:$GNW$1048576" dn="Z_2CECA098_183A_404B_AD72_5EEAC4BDA970_.wvu.Cols" sId="8"/>
    <undo index="36" exp="area" ref3D="1" dr="$GEA$1:$GEA$1048576" dn="Z_2CECA098_183A_404B_AD72_5EEAC4BDA970_.wvu.Cols" sId="8"/>
    <undo index="34" exp="area" ref3D="1" dr="$FUE$1:$FUE$1048576" dn="Z_2CECA098_183A_404B_AD72_5EEAC4BDA970_.wvu.Cols" sId="8"/>
    <undo index="32" exp="area" ref3D="1" dr="$FKI$1:$FKI$1048576" dn="Z_2CECA098_183A_404B_AD72_5EEAC4BDA970_.wvu.Cols" sId="8"/>
    <undo index="30" exp="area" ref3D="1" dr="$FAM$1:$FAM$1048576" dn="Z_2CECA098_183A_404B_AD72_5EEAC4BDA970_.wvu.Cols" sId="8"/>
    <undo index="28" exp="area" ref3D="1" dr="$EQQ$1:$EQQ$1048576" dn="Z_2CECA098_183A_404B_AD72_5EEAC4BDA970_.wvu.Cols" sId="8"/>
    <undo index="26" exp="area" ref3D="1" dr="$EGU$1:$EGU$1048576" dn="Z_2CECA098_183A_404B_AD72_5EEAC4BDA970_.wvu.Cols" sId="8"/>
    <undo index="24" exp="area" ref3D="1" dr="$DWY$1:$DWY$1048576" dn="Z_2CECA098_183A_404B_AD72_5EEAC4BDA970_.wvu.Cols" sId="8"/>
    <undo index="22" exp="area" ref3D="1" dr="$DNC$1:$DNC$1048576" dn="Z_2CECA098_183A_404B_AD72_5EEAC4BDA970_.wvu.Cols" sId="8"/>
    <undo index="20" exp="area" ref3D="1" dr="$DDG$1:$DDG$1048576" dn="Z_2CECA098_183A_404B_AD72_5EEAC4BDA970_.wvu.Cols" sId="8"/>
    <undo index="18" exp="area" ref3D="1" dr="$CTK$1:$CTK$1048576" dn="Z_2CECA098_183A_404B_AD72_5EEAC4BDA970_.wvu.Cols" sId="8"/>
    <undo index="16" exp="area" ref3D="1" dr="$CJO$1:$CJO$1048576" dn="Z_2CECA098_183A_404B_AD72_5EEAC4BDA970_.wvu.Cols" sId="8"/>
    <undo index="14" exp="area" ref3D="1" dr="$BZS$1:$BZS$1048576" dn="Z_2CECA098_183A_404B_AD72_5EEAC4BDA970_.wvu.Cols" sId="8"/>
    <undo index="12" exp="area" ref3D="1" dr="$BPW$1:$BPW$1048576" dn="Z_2CECA098_183A_404B_AD72_5EEAC4BDA970_.wvu.Cols" sId="8"/>
    <undo index="10" exp="area" ref3D="1" dr="$BGA$1:$BGA$1048576" dn="Z_2CECA098_183A_404B_AD72_5EEAC4BDA970_.wvu.Cols" sId="8"/>
    <undo index="8" exp="area" ref3D="1" dr="$AWE$1:$AWE$1048576" dn="Z_2CECA098_183A_404B_AD72_5EEAC4BDA970_.wvu.Cols" sId="8"/>
    <undo index="6" exp="area" ref3D="1" dr="$AMI$1:$AMI$1048576" dn="Z_2CECA098_183A_404B_AD72_5EEAC4BDA970_.wvu.Cols" sId="8"/>
    <undo index="4" exp="area" ref3D="1" dr="$ACM$1:$ACM$1048576" dn="Z_2CECA098_183A_404B_AD72_5EEAC4BDA970_.wvu.Cols" sId="8"/>
    <undo index="2" exp="area" ref3D="1" dr="$SQ$1:$SQ$1048576" dn="Z_2CECA098_183A_404B_AD72_5EEAC4BDA970_.wvu.Cols" sId="8"/>
    <undo index="1" exp="area" ref3D="1" dr="$IU$1:$IU$1048576" dn="Z_2CECA098_183A_404B_AD72_5EEAC4BDA970_.wvu.Cols" sId="8"/>
    <undo index="124" exp="area" ref3D="1" dr="$WVG$1:$WVG$1048576" dn="Z_CE061EA5_A85E_4ABA_BF79_3FA19E67983B_.wvu.Cols" sId="8"/>
    <undo index="122" exp="area" ref3D="1" dr="$WLK$1:$WLK$1048576" dn="Z_CE061EA5_A85E_4ABA_BF79_3FA19E67983B_.wvu.Cols" sId="8"/>
    <undo index="120" exp="area" ref3D="1" dr="$WBO$1:$WBO$1048576" dn="Z_CE061EA5_A85E_4ABA_BF79_3FA19E67983B_.wvu.Cols" sId="8"/>
    <undo index="118" exp="area" ref3D="1" dr="$VRS$1:$VRS$1048576" dn="Z_CE061EA5_A85E_4ABA_BF79_3FA19E67983B_.wvu.Cols" sId="8"/>
    <undo index="116" exp="area" ref3D="1" dr="$VHW$1:$VHW$1048576" dn="Z_CE061EA5_A85E_4ABA_BF79_3FA19E67983B_.wvu.Cols" sId="8"/>
    <undo index="114" exp="area" ref3D="1" dr="$UYA$1:$UYA$1048576" dn="Z_CE061EA5_A85E_4ABA_BF79_3FA19E67983B_.wvu.Cols" sId="8"/>
    <undo index="112" exp="area" ref3D="1" dr="$UOE$1:$UOE$1048576" dn="Z_CE061EA5_A85E_4ABA_BF79_3FA19E67983B_.wvu.Cols" sId="8"/>
    <undo index="110" exp="area" ref3D="1" dr="$UEI$1:$UEI$1048576" dn="Z_CE061EA5_A85E_4ABA_BF79_3FA19E67983B_.wvu.Cols" sId="8"/>
    <undo index="108" exp="area" ref3D="1" dr="$TUM$1:$TUM$1048576" dn="Z_CE061EA5_A85E_4ABA_BF79_3FA19E67983B_.wvu.Cols" sId="8"/>
    <undo index="106" exp="area" ref3D="1" dr="$TKQ$1:$TKQ$1048576" dn="Z_CE061EA5_A85E_4ABA_BF79_3FA19E67983B_.wvu.Cols" sId="8"/>
    <undo index="104" exp="area" ref3D="1" dr="$TAU$1:$TAU$1048576" dn="Z_CE061EA5_A85E_4ABA_BF79_3FA19E67983B_.wvu.Cols" sId="8"/>
    <undo index="102" exp="area" ref3D="1" dr="$SQY$1:$SQY$1048576" dn="Z_CE061EA5_A85E_4ABA_BF79_3FA19E67983B_.wvu.Cols" sId="8"/>
    <undo index="100" exp="area" ref3D="1" dr="$SHC$1:$SHC$1048576" dn="Z_CE061EA5_A85E_4ABA_BF79_3FA19E67983B_.wvu.Cols" sId="8"/>
    <undo index="98" exp="area" ref3D="1" dr="$RXG$1:$RXG$1048576" dn="Z_CE061EA5_A85E_4ABA_BF79_3FA19E67983B_.wvu.Cols" sId="8"/>
    <undo index="96" exp="area" ref3D="1" dr="$RNK$1:$RNK$1048576" dn="Z_CE061EA5_A85E_4ABA_BF79_3FA19E67983B_.wvu.Cols" sId="8"/>
    <undo index="94" exp="area" ref3D="1" dr="$RDO$1:$RDO$1048576" dn="Z_CE061EA5_A85E_4ABA_BF79_3FA19E67983B_.wvu.Cols" sId="8"/>
    <undo index="92" exp="area" ref3D="1" dr="$QTS$1:$QTS$1048576" dn="Z_CE061EA5_A85E_4ABA_BF79_3FA19E67983B_.wvu.Cols" sId="8"/>
    <undo index="90" exp="area" ref3D="1" dr="$QJW$1:$QJW$1048576" dn="Z_CE061EA5_A85E_4ABA_BF79_3FA19E67983B_.wvu.Cols" sId="8"/>
    <undo index="88" exp="area" ref3D="1" dr="$QAA$1:$QAA$1048576" dn="Z_CE061EA5_A85E_4ABA_BF79_3FA19E67983B_.wvu.Cols" sId="8"/>
    <undo index="86" exp="area" ref3D="1" dr="$PQE$1:$PQE$1048576" dn="Z_CE061EA5_A85E_4ABA_BF79_3FA19E67983B_.wvu.Cols" sId="8"/>
    <undo index="84" exp="area" ref3D="1" dr="$PGI$1:$PGI$1048576" dn="Z_CE061EA5_A85E_4ABA_BF79_3FA19E67983B_.wvu.Cols" sId="8"/>
    <undo index="82" exp="area" ref3D="1" dr="$OWM$1:$OWM$1048576" dn="Z_CE061EA5_A85E_4ABA_BF79_3FA19E67983B_.wvu.Cols" sId="8"/>
    <undo index="80" exp="area" ref3D="1" dr="$OMQ$1:$OMQ$1048576" dn="Z_CE061EA5_A85E_4ABA_BF79_3FA19E67983B_.wvu.Cols" sId="8"/>
    <undo index="78" exp="area" ref3D="1" dr="$OCU$1:$OCU$1048576" dn="Z_CE061EA5_A85E_4ABA_BF79_3FA19E67983B_.wvu.Cols" sId="8"/>
    <undo index="76" exp="area" ref3D="1" dr="$NSY$1:$NSY$1048576" dn="Z_CE061EA5_A85E_4ABA_BF79_3FA19E67983B_.wvu.Cols" sId="8"/>
    <undo index="74" exp="area" ref3D="1" dr="$NJC$1:$NJC$1048576" dn="Z_CE061EA5_A85E_4ABA_BF79_3FA19E67983B_.wvu.Cols" sId="8"/>
    <undo index="72" exp="area" ref3D="1" dr="$MZG$1:$MZG$1048576" dn="Z_CE061EA5_A85E_4ABA_BF79_3FA19E67983B_.wvu.Cols" sId="8"/>
    <undo index="70" exp="area" ref3D="1" dr="$MPK$1:$MPK$1048576" dn="Z_CE061EA5_A85E_4ABA_BF79_3FA19E67983B_.wvu.Cols" sId="8"/>
    <undo index="68" exp="area" ref3D="1" dr="$MFO$1:$MFO$1048576" dn="Z_CE061EA5_A85E_4ABA_BF79_3FA19E67983B_.wvu.Cols" sId="8"/>
    <undo index="66" exp="area" ref3D="1" dr="$LVS$1:$LVS$1048576" dn="Z_CE061EA5_A85E_4ABA_BF79_3FA19E67983B_.wvu.Cols" sId="8"/>
    <undo index="64" exp="area" ref3D="1" dr="$LLW$1:$LLW$1048576" dn="Z_CE061EA5_A85E_4ABA_BF79_3FA19E67983B_.wvu.Cols" sId="8"/>
    <undo index="62" exp="area" ref3D="1" dr="$LCA$1:$LCA$1048576" dn="Z_CE061EA5_A85E_4ABA_BF79_3FA19E67983B_.wvu.Cols" sId="8"/>
    <undo index="60" exp="area" ref3D="1" dr="$KSE$1:$KSE$1048576" dn="Z_CE061EA5_A85E_4ABA_BF79_3FA19E67983B_.wvu.Cols" sId="8"/>
    <undo index="58" exp="area" ref3D="1" dr="$KII$1:$KII$1048576" dn="Z_CE061EA5_A85E_4ABA_BF79_3FA19E67983B_.wvu.Cols" sId="8"/>
    <undo index="56" exp="area" ref3D="1" dr="$JYM$1:$JYM$1048576" dn="Z_CE061EA5_A85E_4ABA_BF79_3FA19E67983B_.wvu.Cols" sId="8"/>
    <undo index="54" exp="area" ref3D="1" dr="$JOQ$1:$JOQ$1048576" dn="Z_CE061EA5_A85E_4ABA_BF79_3FA19E67983B_.wvu.Cols" sId="8"/>
    <undo index="52" exp="area" ref3D="1" dr="$JEU$1:$JEU$1048576" dn="Z_CE061EA5_A85E_4ABA_BF79_3FA19E67983B_.wvu.Cols" sId="8"/>
    <undo index="50" exp="area" ref3D="1" dr="$IUY$1:$IUY$1048576" dn="Z_CE061EA5_A85E_4ABA_BF79_3FA19E67983B_.wvu.Cols" sId="8"/>
    <undo index="48" exp="area" ref3D="1" dr="$ILC$1:$ILC$1048576" dn="Z_CE061EA5_A85E_4ABA_BF79_3FA19E67983B_.wvu.Cols" sId="8"/>
    <undo index="46" exp="area" ref3D="1" dr="$IBG$1:$IBG$1048576" dn="Z_CE061EA5_A85E_4ABA_BF79_3FA19E67983B_.wvu.Cols" sId="8"/>
    <undo index="44" exp="area" ref3D="1" dr="$HRK$1:$HRK$1048576" dn="Z_CE061EA5_A85E_4ABA_BF79_3FA19E67983B_.wvu.Cols" sId="8"/>
    <undo index="42" exp="area" ref3D="1" dr="$HHO$1:$HHO$1048576" dn="Z_CE061EA5_A85E_4ABA_BF79_3FA19E67983B_.wvu.Cols" sId="8"/>
    <undo index="40" exp="area" ref3D="1" dr="$GXS$1:$GXS$1048576" dn="Z_CE061EA5_A85E_4ABA_BF79_3FA19E67983B_.wvu.Cols" sId="8"/>
    <undo index="38" exp="area" ref3D="1" dr="$GNW$1:$GNW$1048576" dn="Z_CE061EA5_A85E_4ABA_BF79_3FA19E67983B_.wvu.Cols" sId="8"/>
    <undo index="36" exp="area" ref3D="1" dr="$GEA$1:$GEA$1048576" dn="Z_CE061EA5_A85E_4ABA_BF79_3FA19E67983B_.wvu.Cols" sId="8"/>
    <undo index="34" exp="area" ref3D="1" dr="$FUE$1:$FUE$1048576" dn="Z_CE061EA5_A85E_4ABA_BF79_3FA19E67983B_.wvu.Cols" sId="8"/>
    <undo index="32" exp="area" ref3D="1" dr="$FKI$1:$FKI$1048576" dn="Z_CE061EA5_A85E_4ABA_BF79_3FA19E67983B_.wvu.Cols" sId="8"/>
    <undo index="30" exp="area" ref3D="1" dr="$FAM$1:$FAM$1048576" dn="Z_CE061EA5_A85E_4ABA_BF79_3FA19E67983B_.wvu.Cols" sId="8"/>
    <undo index="28" exp="area" ref3D="1" dr="$EQQ$1:$EQQ$1048576" dn="Z_CE061EA5_A85E_4ABA_BF79_3FA19E67983B_.wvu.Cols" sId="8"/>
    <undo index="26" exp="area" ref3D="1" dr="$EGU$1:$EGU$1048576" dn="Z_CE061EA5_A85E_4ABA_BF79_3FA19E67983B_.wvu.Cols" sId="8"/>
    <undo index="24" exp="area" ref3D="1" dr="$DWY$1:$DWY$1048576" dn="Z_CE061EA5_A85E_4ABA_BF79_3FA19E67983B_.wvu.Cols" sId="8"/>
    <undo index="22" exp="area" ref3D="1" dr="$DNC$1:$DNC$1048576" dn="Z_CE061EA5_A85E_4ABA_BF79_3FA19E67983B_.wvu.Cols" sId="8"/>
    <undo index="20" exp="area" ref3D="1" dr="$DDG$1:$DDG$1048576" dn="Z_CE061EA5_A85E_4ABA_BF79_3FA19E67983B_.wvu.Cols" sId="8"/>
    <undo index="18" exp="area" ref3D="1" dr="$CTK$1:$CTK$1048576" dn="Z_CE061EA5_A85E_4ABA_BF79_3FA19E67983B_.wvu.Cols" sId="8"/>
    <undo index="16" exp="area" ref3D="1" dr="$CJO$1:$CJO$1048576" dn="Z_CE061EA5_A85E_4ABA_BF79_3FA19E67983B_.wvu.Cols" sId="8"/>
    <undo index="14" exp="area" ref3D="1" dr="$BZS$1:$BZS$1048576" dn="Z_CE061EA5_A85E_4ABA_BF79_3FA19E67983B_.wvu.Cols" sId="8"/>
    <undo index="12" exp="area" ref3D="1" dr="$BPW$1:$BPW$1048576" dn="Z_CE061EA5_A85E_4ABA_BF79_3FA19E67983B_.wvu.Cols" sId="8"/>
    <undo index="10" exp="area" ref3D="1" dr="$BGA$1:$BGA$1048576" dn="Z_CE061EA5_A85E_4ABA_BF79_3FA19E67983B_.wvu.Cols" sId="8"/>
    <undo index="8" exp="area" ref3D="1" dr="$AWE$1:$AWE$1048576" dn="Z_CE061EA5_A85E_4ABA_BF79_3FA19E67983B_.wvu.Cols" sId="8"/>
    <undo index="6" exp="area" ref3D="1" dr="$AMI$1:$AMI$1048576" dn="Z_CE061EA5_A85E_4ABA_BF79_3FA19E67983B_.wvu.Cols" sId="8"/>
    <undo index="4" exp="area" ref3D="1" dr="$ACM$1:$ACM$1048576" dn="Z_CE061EA5_A85E_4ABA_BF79_3FA19E67983B_.wvu.Cols" sId="8"/>
    <undo index="2" exp="area" ref3D="1" dr="$SQ$1:$SQ$1048576" dn="Z_CE061EA5_A85E_4ABA_BF79_3FA19E67983B_.wvu.Cols" sId="8"/>
    <undo index="1" exp="area" ref3D="1" dr="$IU$1:$IU$1048576" dn="Z_CE061EA5_A85E_4ABA_BF79_3FA19E67983B_.wvu.Cols" sId="8"/>
    <rfmt sheetId="8" xfDxf="1" sqref="A97:XFD97" start="0" length="0">
      <dxf>
        <alignment vertical="center" readingOrder="0"/>
      </dxf>
    </rfmt>
    <rfmt sheetId="8" sqref="B97" start="0" length="0">
      <dxf>
        <alignment vertical="top" wrapText="1" readingOrder="0"/>
        <border outline="0">
          <left style="thin">
            <color indexed="64"/>
          </left>
          <right style="thin">
            <color indexed="64"/>
          </right>
          <top style="thin">
            <color indexed="64"/>
          </top>
          <bottom style="thin">
            <color indexed="64"/>
          </bottom>
        </border>
      </dxf>
    </rfmt>
    <rfmt sheetId="8" sqref="C97" start="0" length="0">
      <dxf>
        <alignment vertical="top" wrapText="1" readingOrder="0"/>
        <border outline="0">
          <left style="thin">
            <color indexed="64"/>
          </left>
          <right style="thin">
            <color indexed="64"/>
          </right>
          <top style="thin">
            <color indexed="64"/>
          </top>
          <bottom style="thin">
            <color indexed="64"/>
          </bottom>
        </border>
      </dxf>
    </rfmt>
  </rrc>
  <rfmt sheetId="8" sqref="D95:V95" start="0" length="0">
    <dxf>
      <border>
        <top style="thin">
          <color indexed="64"/>
        </top>
      </border>
    </dxf>
  </rfmt>
  <rfmt sheetId="8" sqref="V95:V96" start="0" length="0">
    <dxf>
      <border>
        <right style="thin">
          <color indexed="64"/>
        </right>
      </border>
    </dxf>
  </rfmt>
  <rfmt sheetId="8" sqref="D96:V96" start="0" length="0">
    <dxf>
      <border>
        <bottom style="thin">
          <color indexed="64"/>
        </bottom>
      </border>
    </dxf>
  </rfmt>
  <rfmt sheetId="8" sqref="D95:V96">
    <dxf>
      <border>
        <left style="thin">
          <color indexed="64"/>
        </left>
        <right style="thin">
          <color indexed="64"/>
        </right>
        <top style="thin">
          <color indexed="64"/>
        </top>
        <bottom style="thin">
          <color indexed="64"/>
        </bottom>
        <vertical style="thin">
          <color indexed="64"/>
        </vertical>
        <horizontal style="thin">
          <color indexed="64"/>
        </horizontal>
      </border>
    </dxf>
  </rfmt>
  <rcc rId="5835" sId="8">
    <nc r="P95" t="inlineStr">
      <is>
        <t>NO ADJUNTAN JI EL ANEXO 8 NI  HOJAS DE VIIDA PAE¿RA PROFESIONAL DE APOYO PSICOSOCIAL</t>
      </is>
    </nc>
  </rcc>
</revisions>
</file>

<file path=xl/revisions/revisionLog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36" sId="8">
    <oc r="P135" t="inlineStr">
      <is>
        <t>LA EXPERIENCIA LABORAL COMO COORDINADORA NO CUMPLE CON LOS REQUERIMIENTOS</t>
      </is>
    </oc>
    <nc r="P135" t="inlineStr">
      <is>
        <t>LA EXPERIENCIA LABORAL COMO COORDINADORA NO PERMITE CUMPLIR  CON ESE REQUERIMIENTOS</t>
      </is>
    </nc>
  </rcc>
  <rcc rId="5837" sId="8" odxf="1" dxf="1">
    <oc r="P136" t="inlineStr">
      <is>
        <t>LA EXPERIENCIA LABORAL COMO COORDINADORA NO CUMPLE CON LOS REQUERIMIENTOS</t>
      </is>
    </oc>
    <nc r="P136" t="inlineStr">
      <is>
        <t>LA EXPERIENCIA LABORAL COMO COORDINADORA NO PERMITE CUMPLIR  CON ESE REQUERIMIENTOS</t>
      </is>
    </nc>
    <odxf/>
    <ndxf/>
  </rcc>
  <rfmt sheetId="8" sqref="Q136" start="0" length="0">
    <dxf/>
  </rfmt>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38" sId="8">
    <nc r="E143">
      <v>0</v>
    </nc>
  </rcc>
  <rcc rId="5839" sId="8">
    <nc r="E144">
      <v>0</v>
    </nc>
  </rcc>
  <rcc rId="5840" sId="8">
    <nc r="E145">
      <v>10</v>
    </nc>
  </rcc>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41" sId="7">
    <oc r="K148" t="inlineStr">
      <is>
        <t>9/09/2013  ACTUALMENTE</t>
      </is>
    </oc>
    <nc r="K148" t="inlineStr">
      <is>
        <t>9/09/2013  30/11/2014</t>
      </is>
    </nc>
  </rcc>
  <rcc rId="5842" sId="7">
    <oc r="P148" t="inlineStr">
      <is>
        <t>NO CUMPLE CON EL PERFIL</t>
      </is>
    </oc>
    <nc r="P148"/>
  </rcc>
  <rcc rId="5843" sId="7">
    <oc r="N148" t="inlineStr">
      <is>
        <t>NO</t>
      </is>
    </oc>
    <nc r="N148" t="inlineStr">
      <is>
        <t>SI</t>
      </is>
    </nc>
  </rcc>
  <rcc rId="5844" sId="7">
    <oc r="N149" t="inlineStr">
      <is>
        <t>NO</t>
      </is>
    </oc>
    <nc r="N149" t="inlineStr">
      <is>
        <t>SI</t>
      </is>
    </nc>
  </rcc>
  <rcc rId="5845" sId="7">
    <nc r="E157">
      <v>25</v>
    </nc>
  </rcc>
  <rcc rId="5846" sId="7">
    <nc r="E159">
      <v>10</v>
    </nc>
  </rcc>
  <rcc rId="5847" sId="7">
    <nc r="E158">
      <v>25</v>
    </nc>
  </rcc>
  <rcv guid="{CE061EA5-A85E-4ABA-BF79-3FA19E67983B}" action="delete"/>
  <rdn rId="0" localSheetId="2" customView="1" name="Z_CE061EA5_A85E_4ABA_BF79_3FA19E67983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CE061EA5_A85E_4ABA_BF79_3FA19E67983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CE061EA5_A85E_4ABA_BF79_3FA19E67983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CE061EA5_A85E_4ABA_BF79_3FA19E67983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CE061EA5_A85E_4ABA_BF79_3FA19E67983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CE061EA5_A85E_4ABA_BF79_3FA19E67983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CE061EA5_A85E_4ABA_BF79_3FA19E67983B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CE061EA5-A85E-4ABA-BF79-3FA19E67983B}"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2" sId="2" numFmtId="4">
    <oc r="M57">
      <f>SUM(M49:M56)</f>
    </oc>
    <nc r="M57">
      <v>4843</v>
    </nc>
  </rcc>
  <rcc rId="123" sId="2" odxf="1" dxf="1" numFmtId="4">
    <oc r="N57">
      <f>SUM(N49:N56)</f>
    </oc>
    <nc r="N57">
      <v>4843</v>
    </nc>
    <odxf>
      <numFmt numFmtId="30" formatCode="@"/>
    </odxf>
    <ndxf>
      <numFmt numFmtId="2" formatCode="0.00"/>
    </ndxf>
  </rcc>
  <rcc rId="124" sId="2">
    <nc r="C30" t="inlineStr">
      <is>
        <t>X</t>
      </is>
    </nc>
  </rcc>
  <rcc rId="125" sId="2">
    <nc r="C31" t="inlineStr">
      <is>
        <t>X</t>
      </is>
    </nc>
  </rcc>
  <rcc rId="126" sId="2">
    <oc r="R54" t="inlineStr">
      <is>
        <t>VERIFICAR JURIDICA</t>
      </is>
    </oc>
    <nc r="R54"/>
  </rcc>
  <rfmt sheetId="2" sqref="R54">
    <dxf>
      <fill>
        <patternFill patternType="none">
          <bgColor auto="1"/>
        </patternFill>
      </fill>
    </dxf>
  </rfmt>
  <rcc rId="127" sId="2">
    <oc r="K57">
      <f>SUM(K49:K56)</f>
    </oc>
    <nc r="K57" t="inlineStr">
      <is>
        <t>52 meses</t>
      </is>
    </nc>
  </rcc>
  <rcc rId="128" sId="2" numFmtId="34">
    <oc r="P54">
      <v>94</v>
    </oc>
    <nc r="P54">
      <v>139</v>
    </nc>
  </rcc>
  <rcc rId="129" sId="2" numFmtId="34">
    <nc r="O54">
      <v>1395923342</v>
    </nc>
  </rcc>
  <rcc rId="130" sId="2">
    <nc r="D61" t="inlineStr">
      <is>
        <t>X</t>
      </is>
    </nc>
  </rcc>
  <rcc rId="131" sId="2">
    <nc r="D62" t="inlineStr">
      <is>
        <t>X</t>
      </is>
    </nc>
  </rcc>
  <rfmt sheetId="2" sqref="D61:E62">
    <dxf>
      <alignment horizontal="center" readingOrder="0"/>
    </dxf>
  </rfmt>
  <rfmt sheetId="2" sqref="C30:D31">
    <dxf>
      <alignment horizontal="center" readingOrder="0"/>
    </dxf>
  </rfmt>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AFE0F707-F779-4457-8614-A9761FF0129B}" action="add"/>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55" sId="8">
    <oc r="P135" t="inlineStr">
      <is>
        <t>LA EXPERIENCIA LABORAL COMO COORDINADORA NO PERMITE CUMPLIR  CON ESE REQUERIMIENTOS</t>
      </is>
    </oc>
    <nc r="P135" t="inlineStr">
      <is>
        <t>NO CUMPLE CON LA TOTALIDAD DE LA EXPERIENCIA REQUERIDA</t>
      </is>
    </nc>
  </rcc>
  <rcc rId="5856" sId="8" odxf="1" dxf="1">
    <oc r="P136" t="inlineStr">
      <is>
        <t>LA EXPERIENCIA LABORAL COMO COORDINADORA NO PERMITE CUMPLIR  CON ESE REQUERIMIENTOS</t>
      </is>
    </oc>
    <nc r="P136" t="inlineStr">
      <is>
        <t>NO CUMPLE CON LA TOTALIDAD DE LA EXPERIENCIA REQUERIDA</t>
      </is>
    </nc>
    <odxf/>
    <ndxf/>
  </rcc>
  <rfmt sheetId="8" sqref="Q136" start="0" length="0">
    <dxf/>
  </rfmt>
  <rcc rId="5857" sId="8" odxf="1" dxf="1">
    <nc r="P137" t="inlineStr">
      <is>
        <t>NO CUMPLE CON LA TOTALIDAD DE LA EXPERIENCIA REQUERIDA</t>
      </is>
    </nc>
    <odxf/>
    <ndxf/>
  </rcc>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58" sId="2">
    <oc r="D41">
      <f>+F167</f>
    </oc>
    <nc r="D41">
      <v>60</v>
    </nc>
  </rcc>
  <rcc rId="5859" sId="4">
    <oc r="D41">
      <f>+F198</f>
    </oc>
    <nc r="D41">
      <v>60</v>
    </nc>
  </rcc>
  <rcc rId="5860" sId="5">
    <oc r="D41">
      <f>+F200</f>
    </oc>
    <nc r="D41">
      <v>60</v>
    </nc>
  </rcc>
  <rcc rId="5861" sId="6">
    <oc r="D41">
      <f>+F178</f>
    </oc>
    <nc r="D41">
      <v>60</v>
    </nc>
  </rcc>
  <rcc rId="5862" sId="7">
    <oc r="D41">
      <f>+F167</f>
    </oc>
    <nc r="D41">
      <v>60</v>
    </nc>
  </rcc>
  <rcv guid="{0231D664-53D3-4378-92FC-86BB75012D50}" action="delete"/>
  <rdn rId="0" localSheetId="2" customView="1" name="Z_0231D664_53D3_4378_92FC_86BB75012D5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0231D664_53D3_4378_92FC_86BB75012D5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0231D664_53D3_4378_92FC_86BB75012D5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0231D664_53D3_4378_92FC_86BB75012D5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0231D664_53D3_4378_92FC_86BB75012D5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0231D664_53D3_4378_92FC_86BB75012D5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0231D664_53D3_4378_92FC_86BB75012D50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0231D664-53D3-4378-92FC-86BB75012D50}" action="add"/>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70" sId="1" odxf="1" dxf="1">
    <oc r="H36" t="inlineStr">
      <is>
        <r>
          <rPr>
            <b/>
            <sz val="9"/>
            <color theme="1"/>
            <rFont val="Arial Narrow"/>
            <family val="2"/>
          </rPr>
          <t>SUB</t>
        </r>
        <r>
          <rPr>
            <sz val="9"/>
            <color theme="1"/>
            <rFont val="Arial Narrow"/>
            <family val="2"/>
          </rPr>
          <t xml:space="preserve">. El proponente debe allegar  el acto administrativo que otorga personeria juridica, toda vez que no lo presenta con la propuesta </t>
        </r>
      </is>
    </oc>
    <nc r="H36" t="inlineStr">
      <is>
        <t>Se debe verificar si el proponente se encuentra en las excepciones de personeria juridica.</t>
      </is>
    </nc>
    <odxf>
      <font>
        <sz val="9"/>
        <name val="Arial Narrow"/>
        <scheme val="none"/>
      </font>
    </odxf>
    <ndxf>
      <font>
        <sz val="9"/>
        <name val="Arial Narrow"/>
        <scheme val="none"/>
      </font>
    </ndxf>
  </rcc>
  <rfmt sheetId="1" sqref="H37" start="0" length="0">
    <dxf>
      <font>
        <sz val="9"/>
        <name val="Arial Narrow"/>
        <scheme val="none"/>
      </font>
    </dxf>
  </rfmt>
  <rcv guid="{0231D664-53D3-4378-92FC-86BB75012D50}" action="delete"/>
  <rdn rId="0" localSheetId="2" customView="1" name="Z_0231D664_53D3_4378_92FC_86BB75012D50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0231D664_53D3_4378_92FC_86BB75012D50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0231D664_53D3_4378_92FC_86BB75012D50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0231D664_53D3_4378_92FC_86BB75012D50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0231D664_53D3_4378_92FC_86BB75012D50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0231D664_53D3_4378_92FC_86BB75012D50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0231D664_53D3_4378_92FC_86BB75012D50_.wvu.Cols" hidden="1" oldHidden="1">
    <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formula>
    <oldFormula>'TECNICA (38)'!$IU:$IU,'TECNICA (38)'!$SQ:$SQ,'TECNICA (38)'!$ACM:$ACM,'TECNICA (38)'!$AMI:$AMI,'TECNICA (38)'!$AWE:$AWE,'TECNICA (38)'!$BGA:$BGA,'TECNICA (38)'!$BPW:$BPW,'TECNICA (38)'!$BZS:$BZS,'TECNICA (38)'!$CJO:$CJO,'TECNICA (38)'!$CTK:$CTK,'TECNICA (38)'!$DDG:$DDG,'TECNICA (38)'!$DNC:$DNC,'TECNICA (38)'!$DWY:$DWY,'TECNICA (38)'!$EGU:$EGU,'TECNICA (38)'!$EQQ:$EQQ,'TECNICA (38)'!$FAM:$FAM,'TECNICA (38)'!$FKI:$FKI,'TECNICA (38)'!$FUE:$FUE,'TECNICA (38)'!$GEA:$GEA,'TECNICA (38)'!$GNW:$GNW,'TECNICA (38)'!$GXS:$GXS,'TECNICA (38)'!$HHO:$HHO,'TECNICA (38)'!$HRK:$HRK,'TECNICA (38)'!$IBG:$IBG,'TECNICA (38)'!$ILC:$ILC,'TECNICA (38)'!$IUY:$IUY,'TECNICA (38)'!$JEU:$JEU,'TECNICA (38)'!$JOQ:$JOQ,'TECNICA (38)'!$JYM:$JYM,'TECNICA (38)'!$KII:$KII,'TECNICA (38)'!$KSE:$KSE,'TECNICA (38)'!$LCA:$LCA,'TECNICA (38)'!$LLW:$LLW,'TECNICA (38)'!$LVS:$LVS,'TECNICA (38)'!$MFO:$MFO,'TECNICA (38)'!$MPK:$MPK,'TECNICA (38)'!$MZG:$MZG,'TECNICA (38)'!$NJC:$NJC,'TECNICA (38)'!$NSY:$NSY,'TECNICA (38)'!$OCU:$OCU,'TECNICA (38)'!$OMQ:$OMQ,'TECNICA (38)'!$OWM:$OWM,'TECNICA (38)'!$PGI:$PGI,'TECNICA (38)'!$PQE:$PQE,'TECNICA (38)'!$QAA:$QAA,'TECNICA (38)'!$QJW:$QJW,'TECNICA (38)'!$QTS:$QTS,'TECNICA (38)'!$RDO:$RDO,'TECNICA (38)'!$RNK:$RNK,'TECNICA (38)'!$RXG:$RXG,'TECNICA (38)'!$SHC:$SHC,'TECNICA (38)'!$SQY:$SQY,'TECNICA (38)'!$TAU:$TAU,'TECNICA (38)'!$TKQ:$TKQ,'TECNICA (38)'!$TUM:$TUM,'TECNICA (38)'!$UEI:$UEI,'TECNICA (38)'!$UOE:$UOE,'TECNICA (38)'!$UYA:$UYA,'TECNICA (38)'!$VHW:$VHW,'TECNICA (38)'!$VRS:$VRS,'TECNICA (38)'!$WBO:$WBO,'TECNICA (38)'!$WLK:$WLK,'TECNICA (38)'!$WVG:$WVG</oldFormula>
  </rdn>
  <rcv guid="{0231D664-53D3-4378-92FC-86BB75012D50}"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9" sId="3">
    <oc r="D16">
      <v>2</v>
    </oc>
    <nc r="D16"/>
  </rcc>
  <rcc rId="140" sId="3">
    <oc r="D17">
      <v>3</v>
    </oc>
    <nc r="D17"/>
  </rcc>
  <rcc rId="141" sId="3">
    <oc r="D18">
      <v>4</v>
    </oc>
    <nc r="D18"/>
  </rcc>
  <rcc rId="142" sId="3">
    <oc r="D19">
      <v>5</v>
    </oc>
    <nc r="D19"/>
  </rcc>
  <rcc rId="143" sId="3">
    <oc r="D20">
      <v>6</v>
    </oc>
    <nc r="D20"/>
  </rcc>
  <rcc rId="144" sId="3">
    <oc r="D21">
      <v>7</v>
    </oc>
    <nc r="D21"/>
  </rcc>
  <rcc rId="145" sId="3">
    <oc r="D15">
      <v>1</v>
    </oc>
    <nc r="D15">
      <v>2</v>
    </nc>
  </rcc>
  <rcc rId="146" sId="3" numFmtId="11">
    <nc r="E15">
      <v>1044140500</v>
    </nc>
  </rcc>
  <rcc rId="147" sId="3" numFmtId="11">
    <nc r="F15">
      <v>500</v>
    </nc>
  </rcc>
  <rcc rId="148" sId="3">
    <oc r="E24">
      <f>E22</f>
    </oc>
    <nc r="E24">
      <f>E15</f>
    </nc>
  </rcc>
  <rcc rId="149" sId="3">
    <oc r="C24">
      <f>+F22</f>
    </oc>
    <nc r="C24">
      <f>+F15*80%</f>
    </nc>
  </rcc>
  <rcc rId="150" sId="3">
    <nc r="B49" t="inlineStr">
      <is>
        <t>COLEGIO MUSICAL BRITANICO</t>
      </is>
    </nc>
  </rcc>
  <rcc rId="151" sId="3">
    <nc r="C49" t="inlineStr">
      <is>
        <t>COLEGIO MUSICAL BRITANICO</t>
      </is>
    </nc>
  </rcc>
  <rcc rId="152" sId="3">
    <nc r="D49" t="inlineStr">
      <is>
        <t>MINISTERIO DE EDUCACION NACIONAL</t>
      </is>
    </nc>
  </rcc>
  <rcc rId="153" sId="3">
    <nc r="E49" t="inlineStr">
      <is>
        <t>FPI-52-071 - 2009</t>
      </is>
    </nc>
  </rcc>
  <rcc rId="154" sId="3">
    <nc r="F49" t="inlineStr">
      <is>
        <t>SI</t>
      </is>
    </nc>
  </rcc>
  <rcc rId="155" sId="3" numFmtId="19">
    <nc r="H49">
      <v>40210</v>
    </nc>
  </rcc>
  <rcc rId="156" sId="3" numFmtId="20">
    <nc r="I49">
      <v>40527</v>
    </nc>
  </rcc>
  <rcc rId="157" sId="3" numFmtId="4">
    <nc r="M49">
      <v>4843</v>
    </nc>
  </rcc>
  <rcc rId="158" sId="3" numFmtId="4">
    <oc r="N49">
      <f>+M49*G49</f>
    </oc>
    <nc r="N49">
      <v>4843</v>
    </nc>
  </rcc>
  <rcc rId="159" sId="3" numFmtId="34">
    <nc r="O49">
      <v>3505781081</v>
    </nc>
  </rcc>
  <rcc rId="160" sId="3" numFmtId="34">
    <nc r="P49">
      <v>216</v>
    </nc>
  </rcc>
  <rcc rId="161" sId="3">
    <nc r="L49" t="inlineStr">
      <is>
        <t>10 meses y 15 dias</t>
      </is>
    </nc>
  </rcc>
  <rcc rId="162" sId="3">
    <nc r="Q49" t="inlineStr">
      <is>
        <t>PRESENTA CERTIFICACION PARA EL GRUPO 1</t>
      </is>
    </nc>
  </rcc>
  <rcc rId="163" sId="3">
    <nc r="B50" t="inlineStr">
      <is>
        <t>COLEGIO MUSICAL BRITANICO</t>
      </is>
    </nc>
  </rcc>
  <rcc rId="164" sId="3">
    <nc r="C50" t="inlineStr">
      <is>
        <t>COLEGIO MUSICAL BRITANICO</t>
      </is>
    </nc>
  </rcc>
  <rcc rId="165" sId="3">
    <nc r="D50" t="inlineStr">
      <is>
        <t>MINISTERIO DE EUDCACION NACIONAL</t>
      </is>
    </nc>
  </rcc>
  <rcc rId="166" sId="3">
    <nc r="E50" t="inlineStr">
      <is>
        <t>FPI-52-377 - 2010</t>
      </is>
    </nc>
  </rcc>
  <rcc rId="167" sId="3">
    <nc r="F50" t="inlineStr">
      <is>
        <t>SI</t>
      </is>
    </nc>
  </rcc>
  <rcc rId="168" sId="3" odxf="1" dxf="1" numFmtId="19">
    <nc r="H50">
      <v>40557</v>
    </nc>
    <odxf>
      <numFmt numFmtId="0" formatCode="General"/>
    </odxf>
    <ndxf>
      <numFmt numFmtId="19" formatCode="dd/mm/yyyy"/>
    </ndxf>
  </rcc>
  <rcc rId="169" sId="3" numFmtId="20">
    <nc r="I50">
      <v>40844</v>
    </nc>
  </rcc>
  <rcc rId="170" sId="3">
    <nc r="K50" t="inlineStr">
      <is>
        <t>8 meses y 18 dias</t>
      </is>
    </nc>
  </rcc>
  <rcc rId="171" sId="3" numFmtId="34">
    <nc r="O50">
      <v>139488716</v>
    </nc>
  </rcc>
  <rcc rId="172" sId="3" numFmtId="34">
    <nc r="P50">
      <v>207</v>
    </nc>
  </rcc>
  <rcc rId="173" sId="2">
    <nc r="Q50" t="inlineStr">
      <is>
        <t>ES NECESARIO ACLARA LOS CUPOS QUE SE CERTIFICAN, TODA VEZ, QUE LA CERTIFICACION EXPEDIDA POR EL MEN DICE 135 CUPOS Y EN EL FORMATO 6 DEL ICBF DISCRIMINA 25 CUPOS</t>
      </is>
    </nc>
  </rcc>
  <rcc rId="174" sId="2" odxf="1" dxf="1">
    <nc r="L50" t="inlineStr">
      <is>
        <t>8 meses y 18 dias</t>
      </is>
    </nc>
    <odxf/>
    <ndxf/>
  </rcc>
  <rcc rId="175" sId="2">
    <oc r="K50" t="inlineStr">
      <is>
        <t>8 meses y 18 dias</t>
      </is>
    </oc>
    <nc r="K50"/>
  </rcc>
  <rfmt sheetId="2" sqref="U54">
    <dxf>
      <numFmt numFmtId="172" formatCode="0.0"/>
    </dxf>
  </rfmt>
  <rfmt sheetId="2" sqref="U54">
    <dxf>
      <numFmt numFmtId="2" formatCode="0.00"/>
    </dxf>
  </rfmt>
  <rcc rId="176" sId="2">
    <oc r="L57">
      <f>SUM(L49:L56)</f>
    </oc>
    <nc r="L57" t="inlineStr">
      <is>
        <t>8 meses y 18 dias</t>
      </is>
    </nc>
  </rcc>
  <rcc rId="177" sId="3" numFmtId="4">
    <nc r="M50">
      <v>135</v>
    </nc>
  </rcc>
  <rcc rId="178" sId="3" numFmtId="4">
    <nc r="N50">
      <v>135</v>
    </nc>
  </rcc>
  <rcc rId="179" sId="3">
    <nc r="Q50" t="inlineStr">
      <is>
        <t>LA CERTIFICACION SE HACE VALIDA PARA EL GRUPO 2, MAS NO PARA EL GRUPO 1</t>
      </is>
    </nc>
  </rcc>
  <rcc rId="180" sId="3">
    <nc r="B51" t="inlineStr">
      <is>
        <t>COLEGIO MUSICAL BRITANICO</t>
      </is>
    </nc>
  </rcc>
  <rcc rId="181" sId="3">
    <nc r="C51" t="inlineStr">
      <is>
        <t>COLEGIO MUSICAL BRITANICO</t>
      </is>
    </nc>
  </rcc>
  <rcc rId="182" sId="3">
    <nc r="D51" t="inlineStr">
      <is>
        <t>MINISTERIO DE EUDCACION NACIONAL - FONADE</t>
      </is>
    </nc>
  </rcc>
  <rcc rId="183" sId="3">
    <nc r="E51" t="inlineStr">
      <is>
        <t>2111709 - 2011</t>
      </is>
    </nc>
  </rcc>
  <rcc rId="184" sId="3">
    <nc r="F51" t="inlineStr">
      <is>
        <t>SI</t>
      </is>
    </nc>
  </rcc>
  <rcc rId="185" sId="3" odxf="1" dxf="1" numFmtId="19">
    <nc r="H51">
      <v>40816</v>
    </nc>
    <odxf>
      <numFmt numFmtId="0" formatCode="General"/>
    </odxf>
    <ndxf>
      <numFmt numFmtId="19" formatCode="dd/mm/yyyy"/>
    </ndxf>
  </rcc>
  <rcc rId="186" sId="3" numFmtId="20">
    <nc r="I51">
      <v>40969</v>
    </nc>
  </rcc>
  <rcc rId="187" sId="3" numFmtId="4">
    <nc r="M51">
      <v>631</v>
    </nc>
  </rcc>
  <rcc rId="188" sId="3" numFmtId="4">
    <nc r="N51">
      <v>631</v>
    </nc>
  </rcc>
  <rcc rId="189" sId="3" numFmtId="34">
    <nc r="O51">
      <v>520385195</v>
    </nc>
  </rcc>
  <rcc rId="190" sId="3">
    <nc r="P51" t="inlineStr">
      <is>
        <t>175 y 176</t>
      </is>
    </nc>
  </rcc>
  <rcc rId="191" sId="3">
    <nc r="L51" t="inlineStr">
      <is>
        <t>6 meses y 13 dias</t>
      </is>
    </nc>
  </rcc>
  <rcc rId="192" sId="3">
    <nc r="Q51" t="inlineStr">
      <is>
        <t>LA CERTIFICACION SE PRESENTA PARA EL GRUPO 1, SE HACE VALIDA PARA EL GRUPO 1</t>
      </is>
    </nc>
  </rcc>
  <rcc rId="193" sId="3">
    <nc r="B52" t="inlineStr">
      <is>
        <t>COLEGIO MUSICAL BRITANICO</t>
      </is>
    </nc>
  </rcc>
  <rcc rId="194" sId="3">
    <nc r="C52" t="inlineStr">
      <is>
        <t>COLEGIO MUSICAL BRITANICO</t>
      </is>
    </nc>
  </rcc>
  <rcc rId="195" sId="3">
    <nc r="D52" t="inlineStr">
      <is>
        <t>MINISTERIO DE EUDCACION NACIONAL - FONADE</t>
      </is>
    </nc>
  </rcc>
  <rcc rId="196" sId="3">
    <nc r="E52" t="inlineStr">
      <is>
        <t>2120965 - 2011</t>
      </is>
    </nc>
  </rcc>
  <rcc rId="197" sId="3">
    <nc r="F52" t="inlineStr">
      <is>
        <t>SI</t>
      </is>
    </nc>
  </rcc>
  <rcc rId="198" sId="3" odxf="1" dxf="1" numFmtId="19">
    <nc r="H52">
      <v>41008</v>
    </nc>
    <odxf>
      <numFmt numFmtId="0" formatCode="General"/>
    </odxf>
    <ndxf>
      <numFmt numFmtId="19" formatCode="dd/mm/yyyy"/>
    </ndxf>
  </rcc>
  <rcc rId="199" sId="3" numFmtId="20">
    <nc r="I52">
      <v>41182</v>
    </nc>
  </rcc>
  <rcc rId="200" sId="3">
    <nc r="K52" t="inlineStr">
      <is>
        <t>5 meses y 21 dias</t>
      </is>
    </nc>
  </rcc>
  <rcc rId="201" sId="3" numFmtId="4">
    <nc r="M52">
      <v>631</v>
    </nc>
  </rcc>
  <rcc rId="202" sId="3" numFmtId="4">
    <nc r="N52">
      <v>631</v>
    </nc>
  </rcc>
  <rcc rId="203" sId="3" numFmtId="34">
    <nc r="O52">
      <v>175114368</v>
    </nc>
  </rcc>
  <rcc rId="204" sId="3" numFmtId="34">
    <nc r="P52">
      <v>142</v>
    </nc>
  </rcc>
  <rcc rId="205" sId="3">
    <nc r="L52" t="inlineStr">
      <is>
        <t>5 meses y 21 dias</t>
      </is>
    </nc>
  </rcc>
  <rcc rId="206" sId="3">
    <nc r="Q52" t="inlineStr">
      <is>
        <t>LA CERTIFICACION SE PRESENTA PARA EL GRUPO 1, SE HACE VALIDA PARA EL GRUPO 1</t>
      </is>
    </nc>
  </rcc>
  <rcc rId="207" sId="3">
    <nc r="B53" t="inlineStr">
      <is>
        <t>COLEGIO MUSICAL BRITANICO</t>
      </is>
    </nc>
  </rcc>
  <rcc rId="208" sId="3">
    <nc r="C53" t="inlineStr">
      <is>
        <t>COLEGIO MUSICAL BRITANICO</t>
      </is>
    </nc>
  </rcc>
  <rcc rId="209" sId="3">
    <nc r="D53" t="inlineStr">
      <is>
        <t>MINISTERIO DE EUDCACION NACIONAL - FONADE</t>
      </is>
    </nc>
  </rcc>
  <rcc rId="210" sId="3">
    <nc r="E53" t="inlineStr">
      <is>
        <t>522078 - 2012</t>
      </is>
    </nc>
  </rcc>
  <rcc rId="211" sId="3">
    <nc r="F53" t="inlineStr">
      <is>
        <t>SI</t>
      </is>
    </nc>
  </rcc>
  <rcc rId="212" sId="3" odxf="1" dxf="1" numFmtId="19">
    <nc r="H53">
      <v>41204</v>
    </nc>
    <odxf>
      <numFmt numFmtId="0" formatCode="General"/>
    </odxf>
    <ndxf>
      <numFmt numFmtId="19" formatCode="dd/mm/yyyy"/>
    </ndxf>
  </rcc>
  <rcc rId="213" sId="3" numFmtId="20">
    <nc r="I53">
      <v>41453</v>
    </nc>
  </rcc>
  <rcc rId="214" sId="3" numFmtId="4">
    <nc r="M53">
      <v>495</v>
    </nc>
  </rcc>
  <rcc rId="215" sId="3" numFmtId="4">
    <nc r="N53">
      <v>495</v>
    </nc>
  </rcc>
  <rcc rId="216" sId="3" numFmtId="34">
    <nc r="O53">
      <v>480053046</v>
    </nc>
  </rcc>
  <rcc rId="217" sId="3">
    <nc r="P53" t="inlineStr">
      <is>
        <t>146 al 150</t>
      </is>
    </nc>
  </rcc>
  <rcc rId="218" sId="3">
    <nc r="L53" t="inlineStr">
      <is>
        <t>8 meses y 6 dias</t>
      </is>
    </nc>
  </rcc>
  <rcc rId="219" sId="3">
    <nc r="Q53" t="inlineStr">
      <is>
        <t>LA CERTIFICACION SE PRESENTA PARA EL GRUPO 1, SE HACE VALIDA PARA EL GRUPO 1</t>
      </is>
    </nc>
  </rcc>
  <rcc rId="220" sId="2" odxf="1" dxf="1">
    <nc r="F54" t="inlineStr">
      <is>
        <t>SI</t>
      </is>
    </nc>
    <odxf/>
    <ndxf/>
  </rcc>
  <rcc rId="221" sId="2" numFmtId="19">
    <oc r="H54">
      <v>41530</v>
    </oc>
    <nc r="H54">
      <v>41512</v>
    </nc>
  </rcc>
  <rcc rId="222" sId="2">
    <nc r="I61">
      <v>4</v>
    </nc>
  </rcc>
  <rcc rId="223" sId="2">
    <oc r="K54" t="inlineStr">
      <is>
        <t>12 meses y 17 dias</t>
      </is>
    </oc>
    <nc r="K54" t="inlineStr">
      <is>
        <t>13 meses y 4 dias</t>
      </is>
    </nc>
  </rcc>
  <rcc rId="224" sId="2">
    <oc r="K57" t="inlineStr">
      <is>
        <t>52 meses</t>
      </is>
    </oc>
    <nc r="K57" t="inlineStr">
      <is>
        <t>43 meses y 29 dias</t>
      </is>
    </nc>
  </rcc>
  <rcv guid="{AFE0F707-F779-4457-8614-A9761FF0129B}" action="delete"/>
  <rdn rId="0" localSheetId="2" customView="1" name="Z_AFE0F707_F779_4457_8614_A9761FF0129B_.wvu.Cols" hidden="1" oldHidden="1">
    <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formula>
    <oldFormula>'TECNICA 1'!$IU:$IU,'TECNICA 1'!$SQ:$SQ,'TECNICA 1'!$ACM:$ACM,'TECNICA 1'!$AMI:$AMI,'TECNICA 1'!$AWE:$AWE,'TECNICA 1'!$BGA:$BGA,'TECNICA 1'!$BPW:$BPW,'TECNICA 1'!$BZS:$BZS,'TECNICA 1'!$CJO:$CJO,'TECNICA 1'!$CTK:$CTK,'TECNICA 1'!$DDG:$DDG,'TECNICA 1'!$DNC:$DNC,'TECNICA 1'!$DWY:$DWY,'TECNICA 1'!$EGU:$EGU,'TECNICA 1'!$EQQ:$EQQ,'TECNICA 1'!$FAM:$FAM,'TECNICA 1'!$FKI:$FKI,'TECNICA 1'!$FUE:$FUE,'TECNICA 1'!$GEA:$GEA,'TECNICA 1'!$GNW:$GNW,'TECNICA 1'!$GXS:$GXS,'TECNICA 1'!$HHO:$HHO,'TECNICA 1'!$HRK:$HRK,'TECNICA 1'!$IBG:$IBG,'TECNICA 1'!$ILC:$ILC,'TECNICA 1'!$IUY:$IUY,'TECNICA 1'!$JEU:$JEU,'TECNICA 1'!$JOQ:$JOQ,'TECNICA 1'!$JYM:$JYM,'TECNICA 1'!$KII:$KII,'TECNICA 1'!$KSE:$KSE,'TECNICA 1'!$LCA:$LCA,'TECNICA 1'!$LLW:$LLW,'TECNICA 1'!$LVS:$LVS,'TECNICA 1'!$MFO:$MFO,'TECNICA 1'!$MPK:$MPK,'TECNICA 1'!$MZG:$MZG,'TECNICA 1'!$NJC:$NJC,'TECNICA 1'!$NSY:$NSY,'TECNICA 1'!$OCU:$OCU,'TECNICA 1'!$OMQ:$OMQ,'TECNICA 1'!$OWM:$OWM,'TECNICA 1'!$PGI:$PGI,'TECNICA 1'!$PQE:$PQE,'TECNICA 1'!$QAA:$QAA,'TECNICA 1'!$QJW:$QJW,'TECNICA 1'!$QTS:$QTS,'TECNICA 1'!$RDO:$RDO,'TECNICA 1'!$RNK:$RNK,'TECNICA 1'!$RXG:$RXG,'TECNICA 1'!$SHC:$SHC,'TECNICA 1'!$SQY:$SQY,'TECNICA 1'!$TAU:$TAU,'TECNICA 1'!$TKQ:$TKQ,'TECNICA 1'!$TUM:$TUM,'TECNICA 1'!$UEI:$UEI,'TECNICA 1'!$UOE:$UOE,'TECNICA 1'!$UYA:$UYA,'TECNICA 1'!$VHW:$VHW,'TECNICA 1'!$VRS:$VRS,'TECNICA 1'!$WBO:$WBO,'TECNICA 1'!$WLK:$WLK,'TECNICA 1'!$WVG:$WVG</oldFormula>
  </rdn>
  <rdn rId="0" localSheetId="3" customView="1" name="Z_AFE0F707_F779_4457_8614_A9761FF0129B_.wvu.Cols" hidden="1" oldHidden="1">
    <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formula>
    <oldFormula>'TECNICA 2'!$IU:$IU,'TECNICA 2'!$SQ:$SQ,'TECNICA 2'!$ACM:$ACM,'TECNICA 2'!$AMI:$AMI,'TECNICA 2'!$AWE:$AWE,'TECNICA 2'!$BGA:$BGA,'TECNICA 2'!$BPW:$BPW,'TECNICA 2'!$BZS:$BZS,'TECNICA 2'!$CJO:$CJO,'TECNICA 2'!$CTK:$CTK,'TECNICA 2'!$DDG:$DDG,'TECNICA 2'!$DNC:$DNC,'TECNICA 2'!$DWY:$DWY,'TECNICA 2'!$EGU:$EGU,'TECNICA 2'!$EQQ:$EQQ,'TECNICA 2'!$FAM:$FAM,'TECNICA 2'!$FKI:$FKI,'TECNICA 2'!$FUE:$FUE,'TECNICA 2'!$GEA:$GEA,'TECNICA 2'!$GNW:$GNW,'TECNICA 2'!$GXS:$GXS,'TECNICA 2'!$HHO:$HHO,'TECNICA 2'!$HRK:$HRK,'TECNICA 2'!$IBG:$IBG,'TECNICA 2'!$ILC:$ILC,'TECNICA 2'!$IUY:$IUY,'TECNICA 2'!$JEU:$JEU,'TECNICA 2'!$JOQ:$JOQ,'TECNICA 2'!$JYM:$JYM,'TECNICA 2'!$KII:$KII,'TECNICA 2'!$KSE:$KSE,'TECNICA 2'!$LCA:$LCA,'TECNICA 2'!$LLW:$LLW,'TECNICA 2'!$LVS:$LVS,'TECNICA 2'!$MFO:$MFO,'TECNICA 2'!$MPK:$MPK,'TECNICA 2'!$MZG:$MZG,'TECNICA 2'!$NJC:$NJC,'TECNICA 2'!$NSY:$NSY,'TECNICA 2'!$OCU:$OCU,'TECNICA 2'!$OMQ:$OMQ,'TECNICA 2'!$OWM:$OWM,'TECNICA 2'!$PGI:$PGI,'TECNICA 2'!$PQE:$PQE,'TECNICA 2'!$QAA:$QAA,'TECNICA 2'!$QJW:$QJW,'TECNICA 2'!$QTS:$QTS,'TECNICA 2'!$RDO:$RDO,'TECNICA 2'!$RNK:$RNK,'TECNICA 2'!$RXG:$RXG,'TECNICA 2'!$SHC:$SHC,'TECNICA 2'!$SQY:$SQY,'TECNICA 2'!$TAU:$TAU,'TECNICA 2'!$TKQ:$TKQ,'TECNICA 2'!$TUM:$TUM,'TECNICA 2'!$UEI:$UEI,'TECNICA 2'!$UOE:$UOE,'TECNICA 2'!$UYA:$UYA,'TECNICA 2'!$VHW:$VHW,'TECNICA 2'!$VRS:$VRS,'TECNICA 2'!$WBO:$WBO,'TECNICA 2'!$WLK:$WLK,'TECNICA 2'!$WVG:$WVG</oldFormula>
  </rdn>
  <rdn rId="0" localSheetId="4" customView="1" name="Z_AFE0F707_F779_4457_8614_A9761FF0129B_.wvu.Cols" hidden="1" oldHidden="1">
    <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formula>
    <oldFormula>'TECNICA 14'!$IU:$IU,'TECNICA 14'!$SQ:$SQ,'TECNICA 14'!$ACM:$ACM,'TECNICA 14'!$AMI:$AMI,'TECNICA 14'!$AWE:$AWE,'TECNICA 14'!$BGA:$BGA,'TECNICA 14'!$BPW:$BPW,'TECNICA 14'!$BZS:$BZS,'TECNICA 14'!$CJO:$CJO,'TECNICA 14'!$CTK:$CTK,'TECNICA 14'!$DDG:$DDG,'TECNICA 14'!$DNC:$DNC,'TECNICA 14'!$DWY:$DWY,'TECNICA 14'!$EGU:$EGU,'TECNICA 14'!$EQQ:$EQQ,'TECNICA 14'!$FAM:$FAM,'TECNICA 14'!$FKI:$FKI,'TECNICA 14'!$FUE:$FUE,'TECNICA 14'!$GEA:$GEA,'TECNICA 14'!$GNW:$GNW,'TECNICA 14'!$GXS:$GXS,'TECNICA 14'!$HHO:$HHO,'TECNICA 14'!$HRK:$HRK,'TECNICA 14'!$IBG:$IBG,'TECNICA 14'!$ILC:$ILC,'TECNICA 14'!$IUY:$IUY,'TECNICA 14'!$JEU:$JEU,'TECNICA 14'!$JOQ:$JOQ,'TECNICA 14'!$JYM:$JYM,'TECNICA 14'!$KII:$KII,'TECNICA 14'!$KSE:$KSE,'TECNICA 14'!$LCA:$LCA,'TECNICA 14'!$LLW:$LLW,'TECNICA 14'!$LVS:$LVS,'TECNICA 14'!$MFO:$MFO,'TECNICA 14'!$MPK:$MPK,'TECNICA 14'!$MZG:$MZG,'TECNICA 14'!$NJC:$NJC,'TECNICA 14'!$NSY:$NSY,'TECNICA 14'!$OCU:$OCU,'TECNICA 14'!$OMQ:$OMQ,'TECNICA 14'!$OWM:$OWM,'TECNICA 14'!$PGI:$PGI,'TECNICA 14'!$PQE:$PQE,'TECNICA 14'!$QAA:$QAA,'TECNICA 14'!$QJW:$QJW,'TECNICA 14'!$QTS:$QTS,'TECNICA 14'!$RDO:$RDO,'TECNICA 14'!$RNK:$RNK,'TECNICA 14'!$RXG:$RXG,'TECNICA 14'!$SHC:$SHC,'TECNICA 14'!$SQY:$SQY,'TECNICA 14'!$TAU:$TAU,'TECNICA 14'!$TKQ:$TKQ,'TECNICA 14'!$TUM:$TUM,'TECNICA 14'!$UEI:$UEI,'TECNICA 14'!$UOE:$UOE,'TECNICA 14'!$UYA:$UYA,'TECNICA 14'!$VHW:$VHW,'TECNICA 14'!$VRS:$VRS,'TECNICA 14'!$WBO:$WBO,'TECNICA 14'!$WLK:$WLK,'TECNICA 14'!$WVG:$WVG</oldFormula>
  </rdn>
  <rdn rId="0" localSheetId="5" customView="1" name="Z_AFE0F707_F779_4457_8614_A9761FF0129B_.wvu.Cols" hidden="1" oldHidden="1">
    <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formula>
    <oldFormula>'TECNICA (17)'!$IU:$IU,'TECNICA (17)'!$SQ:$SQ,'TECNICA (17)'!$ACM:$ACM,'TECNICA (17)'!$AMI:$AMI,'TECNICA (17)'!$AWE:$AWE,'TECNICA (17)'!$BGA:$BGA,'TECNICA (17)'!$BPW:$BPW,'TECNICA (17)'!$BZS:$BZS,'TECNICA (17)'!$CJO:$CJO,'TECNICA (17)'!$CTK:$CTK,'TECNICA (17)'!$DDG:$DDG,'TECNICA (17)'!$DNC:$DNC,'TECNICA (17)'!$DWY:$DWY,'TECNICA (17)'!$EGU:$EGU,'TECNICA (17)'!$EQQ:$EQQ,'TECNICA (17)'!$FAM:$FAM,'TECNICA (17)'!$FKI:$FKI,'TECNICA (17)'!$FUE:$FUE,'TECNICA (17)'!$GEA:$GEA,'TECNICA (17)'!$GNW:$GNW,'TECNICA (17)'!$GXS:$GXS,'TECNICA (17)'!$HHO:$HHO,'TECNICA (17)'!$HRK:$HRK,'TECNICA (17)'!$IBG:$IBG,'TECNICA (17)'!$ILC:$ILC,'TECNICA (17)'!$IUY:$IUY,'TECNICA (17)'!$JEU:$JEU,'TECNICA (17)'!$JOQ:$JOQ,'TECNICA (17)'!$JYM:$JYM,'TECNICA (17)'!$KII:$KII,'TECNICA (17)'!$KSE:$KSE,'TECNICA (17)'!$LCA:$LCA,'TECNICA (17)'!$LLW:$LLW,'TECNICA (17)'!$LVS:$LVS,'TECNICA (17)'!$MFO:$MFO,'TECNICA (17)'!$MPK:$MPK,'TECNICA (17)'!$MZG:$MZG,'TECNICA (17)'!$NJC:$NJC,'TECNICA (17)'!$NSY:$NSY,'TECNICA (17)'!$OCU:$OCU,'TECNICA (17)'!$OMQ:$OMQ,'TECNICA (17)'!$OWM:$OWM,'TECNICA (17)'!$PGI:$PGI,'TECNICA (17)'!$PQE:$PQE,'TECNICA (17)'!$QAA:$QAA,'TECNICA (17)'!$QJW:$QJW,'TECNICA (17)'!$QTS:$QTS,'TECNICA (17)'!$RDO:$RDO,'TECNICA (17)'!$RNK:$RNK,'TECNICA (17)'!$RXG:$RXG,'TECNICA (17)'!$SHC:$SHC,'TECNICA (17)'!$SQY:$SQY,'TECNICA (17)'!$TAU:$TAU,'TECNICA (17)'!$TKQ:$TKQ,'TECNICA (17)'!$TUM:$TUM,'TECNICA (17)'!$UEI:$UEI,'TECNICA (17)'!$UOE:$UOE,'TECNICA (17)'!$UYA:$UYA,'TECNICA (17)'!$VHW:$VHW,'TECNICA (17)'!$VRS:$VRS,'TECNICA (17)'!$WBO:$WBO,'TECNICA (17)'!$WLK:$WLK,'TECNICA (17)'!$WVG:$WVG</oldFormula>
  </rdn>
  <rdn rId="0" localSheetId="6" customView="1" name="Z_AFE0F707_F779_4457_8614_A9761FF0129B_.wvu.Cols" hidden="1" oldHidden="1">
    <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formula>
    <oldFormula>'TECNICA (22)'!$IU:$IU,'TECNICA (22)'!$SQ:$SQ,'TECNICA (22)'!$ACM:$ACM,'TECNICA (22)'!$AMI:$AMI,'TECNICA (22)'!$AWE:$AWE,'TECNICA (22)'!$BGA:$BGA,'TECNICA (22)'!$BPW:$BPW,'TECNICA (22)'!$BZS:$BZS,'TECNICA (22)'!$CJO:$CJO,'TECNICA (22)'!$CTK:$CTK,'TECNICA (22)'!$DDG:$DDG,'TECNICA (22)'!$DNC:$DNC,'TECNICA (22)'!$DWY:$DWY,'TECNICA (22)'!$EGU:$EGU,'TECNICA (22)'!$EQQ:$EQQ,'TECNICA (22)'!$FAM:$FAM,'TECNICA (22)'!$FKI:$FKI,'TECNICA (22)'!$FUE:$FUE,'TECNICA (22)'!$GEA:$GEA,'TECNICA (22)'!$GNW:$GNW,'TECNICA (22)'!$GXS:$GXS,'TECNICA (22)'!$HHO:$HHO,'TECNICA (22)'!$HRK:$HRK,'TECNICA (22)'!$IBG:$IBG,'TECNICA (22)'!$ILC:$ILC,'TECNICA (22)'!$IUY:$IUY,'TECNICA (22)'!$JEU:$JEU,'TECNICA (22)'!$JOQ:$JOQ,'TECNICA (22)'!$JYM:$JYM,'TECNICA (22)'!$KII:$KII,'TECNICA (22)'!$KSE:$KSE,'TECNICA (22)'!$LCA:$LCA,'TECNICA (22)'!$LLW:$LLW,'TECNICA (22)'!$LVS:$LVS,'TECNICA (22)'!$MFO:$MFO,'TECNICA (22)'!$MPK:$MPK,'TECNICA (22)'!$MZG:$MZG,'TECNICA (22)'!$NJC:$NJC,'TECNICA (22)'!$NSY:$NSY,'TECNICA (22)'!$OCU:$OCU,'TECNICA (22)'!$OMQ:$OMQ,'TECNICA (22)'!$OWM:$OWM,'TECNICA (22)'!$PGI:$PGI,'TECNICA (22)'!$PQE:$PQE,'TECNICA (22)'!$QAA:$QAA,'TECNICA (22)'!$QJW:$QJW,'TECNICA (22)'!$QTS:$QTS,'TECNICA (22)'!$RDO:$RDO,'TECNICA (22)'!$RNK:$RNK,'TECNICA (22)'!$RXG:$RXG,'TECNICA (22)'!$SHC:$SHC,'TECNICA (22)'!$SQY:$SQY,'TECNICA (22)'!$TAU:$TAU,'TECNICA (22)'!$TKQ:$TKQ,'TECNICA (22)'!$TUM:$TUM,'TECNICA (22)'!$UEI:$UEI,'TECNICA (22)'!$UOE:$UOE,'TECNICA (22)'!$UYA:$UYA,'TECNICA (22)'!$VHW:$VHW,'TECNICA (22)'!$VRS:$VRS,'TECNICA (22)'!$WBO:$WBO,'TECNICA (22)'!$WLK:$WLK,'TECNICA (22)'!$WVG:$WVG</oldFormula>
  </rdn>
  <rdn rId="0" localSheetId="7" customView="1" name="Z_AFE0F707_F779_4457_8614_A9761FF0129B_.wvu.Cols" hidden="1" oldHidden="1">
    <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formula>
    <oldFormula>'TECNICA (23)'!$IU:$IU,'TECNICA (23)'!$SQ:$SQ,'TECNICA (23)'!$ACM:$ACM,'TECNICA (23)'!$AMI:$AMI,'TECNICA (23)'!$AWE:$AWE,'TECNICA (23)'!$BGA:$BGA,'TECNICA (23)'!$BPW:$BPW,'TECNICA (23)'!$BZS:$BZS,'TECNICA (23)'!$CJO:$CJO,'TECNICA (23)'!$CTK:$CTK,'TECNICA (23)'!$DDG:$DDG,'TECNICA (23)'!$DNC:$DNC,'TECNICA (23)'!$DWY:$DWY,'TECNICA (23)'!$EGU:$EGU,'TECNICA (23)'!$EQQ:$EQQ,'TECNICA (23)'!$FAM:$FAM,'TECNICA (23)'!$FKI:$FKI,'TECNICA (23)'!$FUE:$FUE,'TECNICA (23)'!$GEA:$GEA,'TECNICA (23)'!$GNW:$GNW,'TECNICA (23)'!$GXS:$GXS,'TECNICA (23)'!$HHO:$HHO,'TECNICA (23)'!$HRK:$HRK,'TECNICA (23)'!$IBG:$IBG,'TECNICA (23)'!$ILC:$ILC,'TECNICA (23)'!$IUY:$IUY,'TECNICA (23)'!$JEU:$JEU,'TECNICA (23)'!$JOQ:$JOQ,'TECNICA (23)'!$JYM:$JYM,'TECNICA (23)'!$KII:$KII,'TECNICA (23)'!$KSE:$KSE,'TECNICA (23)'!$LCA:$LCA,'TECNICA (23)'!$LLW:$LLW,'TECNICA (23)'!$LVS:$LVS,'TECNICA (23)'!$MFO:$MFO,'TECNICA (23)'!$MPK:$MPK,'TECNICA (23)'!$MZG:$MZG,'TECNICA (23)'!$NJC:$NJC,'TECNICA (23)'!$NSY:$NSY,'TECNICA (23)'!$OCU:$OCU,'TECNICA (23)'!$OMQ:$OMQ,'TECNICA (23)'!$OWM:$OWM,'TECNICA (23)'!$PGI:$PGI,'TECNICA (23)'!$PQE:$PQE,'TECNICA (23)'!$QAA:$QAA,'TECNICA (23)'!$QJW:$QJW,'TECNICA (23)'!$QTS:$QTS,'TECNICA (23)'!$RDO:$RDO,'TECNICA (23)'!$RNK:$RNK,'TECNICA (23)'!$RXG:$RXG,'TECNICA (23)'!$SHC:$SHC,'TECNICA (23)'!$SQY:$SQY,'TECNICA (23)'!$TAU:$TAU,'TECNICA (23)'!$TKQ:$TKQ,'TECNICA (23)'!$TUM:$TUM,'TECNICA (23)'!$UEI:$UEI,'TECNICA (23)'!$UOE:$UOE,'TECNICA (23)'!$UYA:$UYA,'TECNICA (23)'!$VHW:$VHW,'TECNICA (23)'!$VRS:$VRS,'TECNICA (23)'!$WBO:$WBO,'TECNICA (23)'!$WLK:$WLK,'TECNICA (23)'!$WVG:$WVG</oldFormula>
  </rdn>
  <rdn rId="0" localSheetId="8" customView="1" name="Z_AFE0F707_F779_4457_8614_A9761FF0129B_.wvu.Cols" hidden="1" oldHidden="1">
    <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formula>
    <oldFormula>'TECNICA (28)'!$IU:$IU,'TECNICA (28)'!$SQ:$SQ,'TECNICA (28)'!$ACM:$ACM,'TECNICA (28)'!$AMI:$AMI,'TECNICA (28)'!$AWE:$AWE,'TECNICA (28)'!$BGA:$BGA,'TECNICA (28)'!$BPW:$BPW,'TECNICA (28)'!$BZS:$BZS,'TECNICA (28)'!$CJO:$CJO,'TECNICA (28)'!$CTK:$CTK,'TECNICA (28)'!$DDG:$DDG,'TECNICA (28)'!$DNC:$DNC,'TECNICA (28)'!$DWY:$DWY,'TECNICA (28)'!$EGU:$EGU,'TECNICA (28)'!$EQQ:$EQQ,'TECNICA (28)'!$FAM:$FAM,'TECNICA (28)'!$FKI:$FKI,'TECNICA (28)'!$FUE:$FUE,'TECNICA (28)'!$GEA:$GEA,'TECNICA (28)'!$GNW:$GNW,'TECNICA (28)'!$GXS:$GXS,'TECNICA (28)'!$HHO:$HHO,'TECNICA (28)'!$HRK:$HRK,'TECNICA (28)'!$IBG:$IBG,'TECNICA (28)'!$ILC:$ILC,'TECNICA (28)'!$IUY:$IUY,'TECNICA (28)'!$JEU:$JEU,'TECNICA (28)'!$JOQ:$JOQ,'TECNICA (28)'!$JYM:$JYM,'TECNICA (28)'!$KII:$KII,'TECNICA (28)'!$KSE:$KSE,'TECNICA (28)'!$LCA:$LCA,'TECNICA (28)'!$LLW:$LLW,'TECNICA (28)'!$LVS:$LVS,'TECNICA (28)'!$MFO:$MFO,'TECNICA (28)'!$MPK:$MPK,'TECNICA (28)'!$MZG:$MZG,'TECNICA (28)'!$NJC:$NJC,'TECNICA (28)'!$NSY:$NSY,'TECNICA (28)'!$OCU:$OCU,'TECNICA (28)'!$OMQ:$OMQ,'TECNICA (28)'!$OWM:$OWM,'TECNICA (28)'!$PGI:$PGI,'TECNICA (28)'!$PQE:$PQE,'TECNICA (28)'!$QAA:$QAA,'TECNICA (28)'!$QJW:$QJW,'TECNICA (28)'!$QTS:$QTS,'TECNICA (28)'!$RDO:$RDO,'TECNICA (28)'!$RNK:$RNK,'TECNICA (28)'!$RXG:$RXG,'TECNICA (28)'!$SHC:$SHC,'TECNICA (28)'!$SQY:$SQY,'TECNICA (28)'!$TAU:$TAU,'TECNICA (28)'!$TKQ:$TKQ,'TECNICA (28)'!$TUM:$TUM,'TECNICA (28)'!$UEI:$UEI,'TECNICA (28)'!$UOE:$UOE,'TECNICA (28)'!$UYA:$UYA,'TECNICA (28)'!$VHW:$VHW,'TECNICA (28)'!$VRS:$VRS,'TECNICA (28)'!$WBO:$WBO,'TECNICA (28)'!$WLK:$WLK,'TECNICA (28)'!$WVG:$WVG</oldFormula>
  </rdn>
  <rcv guid="{AFE0F707-F779-4457-8614-A9761FF0129B}"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76F5FC6-8E35-4AB9-9A2A-C38310D48B57}" name="John Fredy Martinez Cespedes" id="-340458518" dateTime="2014-12-04T15:58:46"/>
</user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printerSettings" Target="../printerSettings/printerSettings54.bin"/><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abSelected="1" topLeftCell="B27" workbookViewId="0">
      <selection activeCell="H34" sqref="H34:L3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57" t="s">
        <v>91</v>
      </c>
      <c r="B2" s="257"/>
      <c r="C2" s="257"/>
      <c r="D2" s="257"/>
      <c r="E2" s="257"/>
      <c r="F2" s="257"/>
      <c r="G2" s="257"/>
      <c r="H2" s="257"/>
      <c r="I2" s="257"/>
      <c r="J2" s="257"/>
      <c r="K2" s="257"/>
      <c r="L2" s="257"/>
    </row>
    <row r="4" spans="1:12" ht="16.5" x14ac:dyDescent="0.25">
      <c r="A4" s="259" t="s">
        <v>65</v>
      </c>
      <c r="B4" s="259"/>
      <c r="C4" s="259"/>
      <c r="D4" s="259"/>
      <c r="E4" s="259"/>
      <c r="F4" s="259"/>
      <c r="G4" s="259"/>
      <c r="H4" s="259"/>
      <c r="I4" s="259"/>
      <c r="J4" s="259"/>
      <c r="K4" s="259"/>
      <c r="L4" s="259"/>
    </row>
    <row r="5" spans="1:12" ht="16.5" x14ac:dyDescent="0.25">
      <c r="A5" s="80"/>
    </row>
    <row r="6" spans="1:12" ht="16.5" x14ac:dyDescent="0.25">
      <c r="A6" s="259" t="s">
        <v>566</v>
      </c>
      <c r="B6" s="259"/>
      <c r="C6" s="259"/>
      <c r="D6" s="259"/>
      <c r="E6" s="259"/>
      <c r="F6" s="259"/>
      <c r="G6" s="259"/>
      <c r="H6" s="259"/>
      <c r="I6" s="259"/>
      <c r="J6" s="259"/>
      <c r="K6" s="259"/>
      <c r="L6" s="259"/>
    </row>
    <row r="7" spans="1:12" ht="16.5" x14ac:dyDescent="0.25">
      <c r="A7" s="81"/>
    </row>
    <row r="8" spans="1:12" ht="109.5" customHeight="1" x14ac:dyDescent="0.25">
      <c r="A8" s="260" t="s">
        <v>134</v>
      </c>
      <c r="B8" s="260"/>
      <c r="C8" s="260"/>
      <c r="D8" s="260"/>
      <c r="E8" s="260"/>
      <c r="F8" s="260"/>
      <c r="G8" s="260"/>
      <c r="H8" s="260"/>
      <c r="I8" s="260"/>
      <c r="J8" s="260"/>
      <c r="K8" s="260"/>
      <c r="L8" s="260"/>
    </row>
    <row r="9" spans="1:12" ht="45.75" customHeight="1" x14ac:dyDescent="0.25">
      <c r="A9" s="260"/>
      <c r="B9" s="260"/>
      <c r="C9" s="260"/>
      <c r="D9" s="260"/>
      <c r="E9" s="260"/>
      <c r="F9" s="260"/>
      <c r="G9" s="260"/>
      <c r="H9" s="260"/>
      <c r="I9" s="260"/>
      <c r="J9" s="260"/>
      <c r="K9" s="260"/>
      <c r="L9" s="260"/>
    </row>
    <row r="10" spans="1:12" ht="28.5" customHeight="1" x14ac:dyDescent="0.25">
      <c r="A10" s="260" t="s">
        <v>94</v>
      </c>
      <c r="B10" s="260"/>
      <c r="C10" s="260"/>
      <c r="D10" s="260"/>
      <c r="E10" s="260"/>
      <c r="F10" s="260"/>
      <c r="G10" s="260"/>
      <c r="H10" s="260"/>
      <c r="I10" s="260"/>
      <c r="J10" s="260"/>
      <c r="K10" s="260"/>
      <c r="L10" s="260"/>
    </row>
    <row r="11" spans="1:12" ht="28.5" customHeight="1" x14ac:dyDescent="0.25">
      <c r="A11" s="260"/>
      <c r="B11" s="260"/>
      <c r="C11" s="260"/>
      <c r="D11" s="260"/>
      <c r="E11" s="260"/>
      <c r="F11" s="260"/>
      <c r="G11" s="260"/>
      <c r="H11" s="260"/>
      <c r="I11" s="260"/>
      <c r="J11" s="260"/>
      <c r="K11" s="260"/>
      <c r="L11" s="260"/>
    </row>
    <row r="12" spans="1:12" ht="15.75" thickBot="1" x14ac:dyDescent="0.3"/>
    <row r="13" spans="1:12" ht="15.75" thickBot="1" x14ac:dyDescent="0.3">
      <c r="A13" s="82" t="s">
        <v>66</v>
      </c>
      <c r="B13" s="261" t="s">
        <v>90</v>
      </c>
      <c r="C13" s="262"/>
      <c r="D13" s="262"/>
      <c r="E13" s="262"/>
      <c r="F13" s="262"/>
      <c r="G13" s="262"/>
      <c r="H13" s="262"/>
      <c r="I13" s="262"/>
      <c r="J13" s="262"/>
      <c r="K13" s="262"/>
      <c r="L13" s="262"/>
    </row>
    <row r="14" spans="1:12" ht="15.75" thickBot="1" x14ac:dyDescent="0.3">
      <c r="A14" s="83">
        <v>1</v>
      </c>
      <c r="B14" s="258"/>
      <c r="C14" s="258"/>
      <c r="D14" s="258"/>
      <c r="E14" s="258"/>
      <c r="F14" s="258"/>
      <c r="G14" s="258"/>
      <c r="H14" s="258"/>
      <c r="I14" s="258"/>
      <c r="J14" s="258"/>
      <c r="K14" s="258"/>
      <c r="L14" s="258"/>
    </row>
    <row r="15" spans="1:12" ht="15.75" thickBot="1" x14ac:dyDescent="0.3">
      <c r="A15" s="83">
        <v>2</v>
      </c>
      <c r="B15" s="258"/>
      <c r="C15" s="258"/>
      <c r="D15" s="258"/>
      <c r="E15" s="258"/>
      <c r="F15" s="258"/>
      <c r="G15" s="258"/>
      <c r="H15" s="258"/>
      <c r="I15" s="258"/>
      <c r="J15" s="258"/>
      <c r="K15" s="258"/>
      <c r="L15" s="258"/>
    </row>
    <row r="16" spans="1:12" ht="15.75" thickBot="1" x14ac:dyDescent="0.3">
      <c r="A16" s="83">
        <v>3</v>
      </c>
      <c r="B16" s="258"/>
      <c r="C16" s="258"/>
      <c r="D16" s="258"/>
      <c r="E16" s="258"/>
      <c r="F16" s="258"/>
      <c r="G16" s="258"/>
      <c r="H16" s="258"/>
      <c r="I16" s="258"/>
      <c r="J16" s="258"/>
      <c r="K16" s="258"/>
      <c r="L16" s="258"/>
    </row>
    <row r="17" spans="1:12" ht="15.75" thickBot="1" x14ac:dyDescent="0.3">
      <c r="A17" s="83">
        <v>4</v>
      </c>
      <c r="B17" s="258"/>
      <c r="C17" s="258"/>
      <c r="D17" s="258"/>
      <c r="E17" s="258"/>
      <c r="F17" s="258"/>
      <c r="G17" s="258"/>
      <c r="H17" s="258"/>
      <c r="I17" s="258"/>
      <c r="J17" s="258"/>
      <c r="K17" s="258"/>
      <c r="L17" s="258"/>
    </row>
    <row r="18" spans="1:12" ht="15.75" thickBot="1" x14ac:dyDescent="0.3">
      <c r="A18" s="83">
        <v>5</v>
      </c>
      <c r="B18" s="258"/>
      <c r="C18" s="258"/>
      <c r="D18" s="258"/>
      <c r="E18" s="258"/>
      <c r="F18" s="258"/>
      <c r="G18" s="258"/>
      <c r="H18" s="258"/>
      <c r="I18" s="258"/>
      <c r="J18" s="258"/>
      <c r="K18" s="258"/>
      <c r="L18" s="258"/>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50" t="s">
        <v>570</v>
      </c>
      <c r="B21" s="250"/>
      <c r="C21" s="250"/>
      <c r="D21" s="250"/>
      <c r="E21" s="250"/>
      <c r="F21" s="250"/>
      <c r="G21" s="250"/>
      <c r="H21" s="250"/>
      <c r="I21" s="250"/>
      <c r="J21" s="250"/>
      <c r="K21" s="250"/>
      <c r="L21" s="250"/>
    </row>
    <row r="23" spans="1:12" ht="27" customHeight="1" x14ac:dyDescent="0.25">
      <c r="A23" s="251" t="s">
        <v>67</v>
      </c>
      <c r="B23" s="251"/>
      <c r="C23" s="251"/>
      <c r="D23" s="251"/>
      <c r="E23" s="85" t="s">
        <v>68</v>
      </c>
      <c r="F23" s="84" t="s">
        <v>69</v>
      </c>
      <c r="G23" s="84" t="s">
        <v>70</v>
      </c>
      <c r="H23" s="251" t="s">
        <v>3</v>
      </c>
      <c r="I23" s="251"/>
      <c r="J23" s="251"/>
      <c r="K23" s="251"/>
      <c r="L23" s="251"/>
    </row>
    <row r="24" spans="1:12" ht="30.75" customHeight="1" x14ac:dyDescent="0.25">
      <c r="A24" s="252" t="s">
        <v>98</v>
      </c>
      <c r="B24" s="253"/>
      <c r="C24" s="253"/>
      <c r="D24" s="254"/>
      <c r="E24" s="86" t="s">
        <v>567</v>
      </c>
      <c r="F24" s="1" t="s">
        <v>185</v>
      </c>
      <c r="G24" s="1"/>
      <c r="H24" s="240"/>
      <c r="I24" s="240"/>
      <c r="J24" s="240"/>
      <c r="K24" s="240"/>
      <c r="L24" s="240"/>
    </row>
    <row r="25" spans="1:12" ht="35.25" customHeight="1" x14ac:dyDescent="0.25">
      <c r="A25" s="237" t="s">
        <v>99</v>
      </c>
      <c r="B25" s="238"/>
      <c r="C25" s="238"/>
      <c r="D25" s="239"/>
      <c r="E25" s="87">
        <v>6</v>
      </c>
      <c r="F25" s="1" t="s">
        <v>185</v>
      </c>
      <c r="G25" s="1"/>
      <c r="H25" s="240"/>
      <c r="I25" s="240"/>
      <c r="J25" s="240"/>
      <c r="K25" s="240"/>
      <c r="L25" s="240"/>
    </row>
    <row r="26" spans="1:12" ht="24.75" customHeight="1" x14ac:dyDescent="0.25">
      <c r="A26" s="237" t="s">
        <v>135</v>
      </c>
      <c r="B26" s="238"/>
      <c r="C26" s="238"/>
      <c r="D26" s="239"/>
      <c r="E26" s="87" t="s">
        <v>568</v>
      </c>
      <c r="F26" s="1" t="s">
        <v>185</v>
      </c>
      <c r="G26" s="1"/>
      <c r="H26" s="240"/>
      <c r="I26" s="240"/>
      <c r="J26" s="240"/>
      <c r="K26" s="240"/>
      <c r="L26" s="240"/>
    </row>
    <row r="27" spans="1:12" ht="27" customHeight="1" x14ac:dyDescent="0.25">
      <c r="A27" s="247" t="s">
        <v>71</v>
      </c>
      <c r="B27" s="248"/>
      <c r="C27" s="248"/>
      <c r="D27" s="249"/>
      <c r="E27" s="88" t="s">
        <v>569</v>
      </c>
      <c r="F27" s="1" t="s">
        <v>185</v>
      </c>
      <c r="G27" s="1"/>
      <c r="H27" s="240"/>
      <c r="I27" s="240"/>
      <c r="J27" s="240"/>
      <c r="K27" s="240"/>
      <c r="L27" s="240"/>
    </row>
    <row r="28" spans="1:12" ht="20.25" customHeight="1" x14ac:dyDescent="0.25">
      <c r="A28" s="247" t="s">
        <v>93</v>
      </c>
      <c r="B28" s="248"/>
      <c r="C28" s="248"/>
      <c r="D28" s="249"/>
      <c r="E28" s="88"/>
      <c r="F28" s="1"/>
      <c r="G28" s="1"/>
      <c r="H28" s="255" t="s">
        <v>574</v>
      </c>
      <c r="I28" s="242"/>
      <c r="J28" s="242"/>
      <c r="K28" s="242"/>
      <c r="L28" s="243"/>
    </row>
    <row r="29" spans="1:12" ht="28.5" customHeight="1" x14ac:dyDescent="0.25">
      <c r="A29" s="247" t="s">
        <v>136</v>
      </c>
      <c r="B29" s="248"/>
      <c r="C29" s="248"/>
      <c r="D29" s="249"/>
      <c r="E29" s="88">
        <v>43</v>
      </c>
      <c r="F29" s="1" t="s">
        <v>185</v>
      </c>
      <c r="G29" s="1"/>
      <c r="H29" s="240"/>
      <c r="I29" s="240"/>
      <c r="J29" s="240"/>
      <c r="K29" s="240"/>
      <c r="L29" s="240"/>
    </row>
    <row r="30" spans="1:12" ht="28.5" customHeight="1" x14ac:dyDescent="0.25">
      <c r="A30" s="247" t="s">
        <v>96</v>
      </c>
      <c r="B30" s="248"/>
      <c r="C30" s="248"/>
      <c r="D30" s="249"/>
      <c r="E30" s="88"/>
      <c r="F30" s="1"/>
      <c r="G30" s="1"/>
      <c r="H30" s="255" t="s">
        <v>574</v>
      </c>
      <c r="I30" s="242"/>
      <c r="J30" s="242"/>
      <c r="K30" s="242"/>
      <c r="L30" s="243"/>
    </row>
    <row r="31" spans="1:12" ht="15.75" customHeight="1" x14ac:dyDescent="0.25">
      <c r="A31" s="237" t="s">
        <v>72</v>
      </c>
      <c r="B31" s="238"/>
      <c r="C31" s="238"/>
      <c r="D31" s="239"/>
      <c r="E31" s="87" t="s">
        <v>571</v>
      </c>
      <c r="F31" s="1" t="s">
        <v>185</v>
      </c>
      <c r="G31" s="1"/>
      <c r="H31" s="240"/>
      <c r="I31" s="240"/>
      <c r="J31" s="240"/>
      <c r="K31" s="240"/>
      <c r="L31" s="240"/>
    </row>
    <row r="32" spans="1:12" ht="19.5" customHeight="1" x14ac:dyDescent="0.25">
      <c r="A32" s="237" t="s">
        <v>73</v>
      </c>
      <c r="B32" s="238"/>
      <c r="C32" s="238"/>
      <c r="D32" s="239"/>
      <c r="E32" s="87">
        <v>53</v>
      </c>
      <c r="F32" s="1" t="s">
        <v>185</v>
      </c>
      <c r="G32" s="1"/>
      <c r="H32" s="240"/>
      <c r="I32" s="240"/>
      <c r="J32" s="240"/>
      <c r="K32" s="240"/>
      <c r="L32" s="240"/>
    </row>
    <row r="33" spans="1:12" ht="27.75" customHeight="1" x14ac:dyDescent="0.25">
      <c r="A33" s="237" t="s">
        <v>74</v>
      </c>
      <c r="B33" s="238"/>
      <c r="C33" s="238"/>
      <c r="D33" s="239"/>
      <c r="E33" s="87" t="s">
        <v>572</v>
      </c>
      <c r="F33" s="1" t="s">
        <v>185</v>
      </c>
      <c r="G33" s="1"/>
      <c r="H33" s="240"/>
      <c r="I33" s="240"/>
      <c r="J33" s="240"/>
      <c r="K33" s="240"/>
      <c r="L33" s="240"/>
    </row>
    <row r="34" spans="1:12" ht="61.5" customHeight="1" x14ac:dyDescent="0.25">
      <c r="A34" s="237" t="s">
        <v>75</v>
      </c>
      <c r="B34" s="238"/>
      <c r="C34" s="238"/>
      <c r="D34" s="239"/>
      <c r="E34" s="87" t="s">
        <v>573</v>
      </c>
      <c r="F34" s="1" t="s">
        <v>185</v>
      </c>
      <c r="G34" s="1"/>
      <c r="H34" s="240"/>
      <c r="I34" s="240"/>
      <c r="J34" s="240"/>
      <c r="K34" s="240"/>
      <c r="L34" s="240"/>
    </row>
    <row r="35" spans="1:12" ht="17.25" customHeight="1" x14ac:dyDescent="0.25">
      <c r="A35" s="237" t="s">
        <v>76</v>
      </c>
      <c r="B35" s="238"/>
      <c r="C35" s="238"/>
      <c r="D35" s="239"/>
      <c r="E35" s="87">
        <v>48</v>
      </c>
      <c r="F35" s="1" t="s">
        <v>185</v>
      </c>
      <c r="G35" s="1"/>
      <c r="H35" s="240"/>
      <c r="I35" s="240"/>
      <c r="J35" s="240"/>
      <c r="K35" s="240"/>
      <c r="L35" s="240"/>
    </row>
    <row r="36" spans="1:12" ht="24" customHeight="1" x14ac:dyDescent="0.25">
      <c r="A36" s="244" t="s">
        <v>95</v>
      </c>
      <c r="B36" s="245"/>
      <c r="C36" s="245"/>
      <c r="D36" s="246"/>
      <c r="E36" s="87"/>
      <c r="F36" s="1"/>
      <c r="G36" s="1"/>
      <c r="H36" s="321" t="s">
        <v>720</v>
      </c>
      <c r="I36" s="242"/>
      <c r="J36" s="242"/>
      <c r="K36" s="242"/>
      <c r="L36" s="243"/>
    </row>
    <row r="37" spans="1:12" ht="24" customHeight="1" x14ac:dyDescent="0.25">
      <c r="A37" s="237" t="s">
        <v>100</v>
      </c>
      <c r="B37" s="238"/>
      <c r="C37" s="238"/>
      <c r="D37" s="239"/>
      <c r="E37" s="87"/>
      <c r="F37" s="1"/>
      <c r="G37" s="1"/>
      <c r="H37" s="321" t="s">
        <v>575</v>
      </c>
      <c r="I37" s="242"/>
      <c r="J37" s="242"/>
      <c r="K37" s="242"/>
      <c r="L37" s="243"/>
    </row>
    <row r="38" spans="1:12" ht="28.5" customHeight="1" x14ac:dyDescent="0.25">
      <c r="A38" s="237" t="s">
        <v>101</v>
      </c>
      <c r="B38" s="238"/>
      <c r="C38" s="238"/>
      <c r="D38" s="239"/>
      <c r="E38" s="89"/>
      <c r="F38" s="1"/>
      <c r="G38" s="1"/>
      <c r="H38" s="256" t="s">
        <v>574</v>
      </c>
      <c r="I38" s="240"/>
      <c r="J38" s="240"/>
      <c r="K38" s="240"/>
      <c r="L38" s="240"/>
    </row>
    <row r="41" spans="1:12" x14ac:dyDescent="0.25">
      <c r="A41" s="250" t="s">
        <v>97</v>
      </c>
      <c r="B41" s="250"/>
      <c r="C41" s="250"/>
      <c r="D41" s="250"/>
      <c r="E41" s="250"/>
      <c r="F41" s="250"/>
      <c r="G41" s="250"/>
      <c r="H41" s="250"/>
      <c r="I41" s="250"/>
      <c r="J41" s="250"/>
      <c r="K41" s="250"/>
      <c r="L41" s="250"/>
    </row>
    <row r="43" spans="1:12" ht="15" customHeight="1" x14ac:dyDescent="0.25">
      <c r="A43" s="251" t="s">
        <v>67</v>
      </c>
      <c r="B43" s="251"/>
      <c r="C43" s="251"/>
      <c r="D43" s="251"/>
      <c r="E43" s="85" t="s">
        <v>68</v>
      </c>
      <c r="F43" s="92" t="s">
        <v>69</v>
      </c>
      <c r="G43" s="92" t="s">
        <v>70</v>
      </c>
      <c r="H43" s="251" t="s">
        <v>3</v>
      </c>
      <c r="I43" s="251"/>
      <c r="J43" s="251"/>
      <c r="K43" s="251"/>
      <c r="L43" s="251"/>
    </row>
    <row r="44" spans="1:12" ht="30" customHeight="1" x14ac:dyDescent="0.25">
      <c r="A44" s="252" t="s">
        <v>98</v>
      </c>
      <c r="B44" s="253"/>
      <c r="C44" s="253"/>
      <c r="D44" s="254"/>
      <c r="E44" s="86"/>
      <c r="F44" s="1"/>
      <c r="G44" s="1"/>
      <c r="H44" s="240"/>
      <c r="I44" s="240"/>
      <c r="J44" s="240"/>
      <c r="K44" s="240"/>
      <c r="L44" s="240"/>
    </row>
    <row r="45" spans="1:12" ht="15" customHeight="1" x14ac:dyDescent="0.25">
      <c r="A45" s="237" t="s">
        <v>99</v>
      </c>
      <c r="B45" s="238"/>
      <c r="C45" s="238"/>
      <c r="D45" s="239"/>
      <c r="E45" s="87"/>
      <c r="F45" s="1"/>
      <c r="G45" s="1"/>
      <c r="H45" s="240"/>
      <c r="I45" s="240"/>
      <c r="J45" s="240"/>
      <c r="K45" s="240"/>
      <c r="L45" s="240"/>
    </row>
    <row r="46" spans="1:12" ht="15" customHeight="1" x14ac:dyDescent="0.25">
      <c r="A46" s="237" t="s">
        <v>135</v>
      </c>
      <c r="B46" s="238"/>
      <c r="C46" s="238"/>
      <c r="D46" s="239"/>
      <c r="E46" s="87"/>
      <c r="F46" s="1"/>
      <c r="G46" s="1"/>
      <c r="H46" s="240"/>
      <c r="I46" s="240"/>
      <c r="J46" s="240"/>
      <c r="K46" s="240"/>
      <c r="L46" s="240"/>
    </row>
    <row r="47" spans="1:12" ht="15" customHeight="1" x14ac:dyDescent="0.25">
      <c r="A47" s="247" t="s">
        <v>71</v>
      </c>
      <c r="B47" s="248"/>
      <c r="C47" s="248"/>
      <c r="D47" s="249"/>
      <c r="E47" s="88"/>
      <c r="F47" s="1"/>
      <c r="G47" s="1"/>
      <c r="H47" s="240"/>
      <c r="I47" s="240"/>
      <c r="J47" s="240"/>
      <c r="K47" s="240"/>
      <c r="L47" s="240"/>
    </row>
    <row r="48" spans="1:12" ht="15" customHeight="1" x14ac:dyDescent="0.25">
      <c r="A48" s="247" t="s">
        <v>93</v>
      </c>
      <c r="B48" s="248"/>
      <c r="C48" s="248"/>
      <c r="D48" s="249"/>
      <c r="E48" s="88"/>
      <c r="F48" s="1"/>
      <c r="G48" s="1"/>
      <c r="H48" s="241"/>
      <c r="I48" s="242"/>
      <c r="J48" s="242"/>
      <c r="K48" s="242"/>
      <c r="L48" s="243"/>
    </row>
    <row r="49" spans="1:12" ht="37.5" customHeight="1" x14ac:dyDescent="0.25">
      <c r="A49" s="247" t="s">
        <v>136</v>
      </c>
      <c r="B49" s="248"/>
      <c r="C49" s="248"/>
      <c r="D49" s="249"/>
      <c r="E49" s="88"/>
      <c r="F49" s="1"/>
      <c r="G49" s="1"/>
      <c r="H49" s="240"/>
      <c r="I49" s="240"/>
      <c r="J49" s="240"/>
      <c r="K49" s="240"/>
      <c r="L49" s="240"/>
    </row>
    <row r="50" spans="1:12" ht="15" customHeight="1" x14ac:dyDescent="0.25">
      <c r="A50" s="247" t="s">
        <v>96</v>
      </c>
      <c r="B50" s="248"/>
      <c r="C50" s="248"/>
      <c r="D50" s="249"/>
      <c r="E50" s="88"/>
      <c r="F50" s="1"/>
      <c r="G50" s="1"/>
      <c r="H50" s="241"/>
      <c r="I50" s="242"/>
      <c r="J50" s="242"/>
      <c r="K50" s="242"/>
      <c r="L50" s="243"/>
    </row>
    <row r="51" spans="1:12" ht="15" customHeight="1" x14ac:dyDescent="0.25">
      <c r="A51" s="237" t="s">
        <v>72</v>
      </c>
      <c r="B51" s="238"/>
      <c r="C51" s="238"/>
      <c r="D51" s="239"/>
      <c r="E51" s="87"/>
      <c r="F51" s="1"/>
      <c r="G51" s="1"/>
      <c r="H51" s="240"/>
      <c r="I51" s="240"/>
      <c r="J51" s="240"/>
      <c r="K51" s="240"/>
      <c r="L51" s="240"/>
    </row>
    <row r="52" spans="1:12" ht="15" customHeight="1" x14ac:dyDescent="0.25">
      <c r="A52" s="237" t="s">
        <v>73</v>
      </c>
      <c r="B52" s="238"/>
      <c r="C52" s="238"/>
      <c r="D52" s="239"/>
      <c r="E52" s="87"/>
      <c r="F52" s="1"/>
      <c r="G52" s="1"/>
      <c r="H52" s="240"/>
      <c r="I52" s="240"/>
      <c r="J52" s="240"/>
      <c r="K52" s="240"/>
      <c r="L52" s="240"/>
    </row>
    <row r="53" spans="1:12" ht="15" customHeight="1" x14ac:dyDescent="0.25">
      <c r="A53" s="237" t="s">
        <v>74</v>
      </c>
      <c r="B53" s="238"/>
      <c r="C53" s="238"/>
      <c r="D53" s="239"/>
      <c r="E53" s="87"/>
      <c r="F53" s="1"/>
      <c r="G53" s="1"/>
      <c r="H53" s="240"/>
      <c r="I53" s="240"/>
      <c r="J53" s="240"/>
      <c r="K53" s="240"/>
      <c r="L53" s="240"/>
    </row>
    <row r="54" spans="1:12" ht="15" customHeight="1" x14ac:dyDescent="0.25">
      <c r="A54" s="237" t="s">
        <v>75</v>
      </c>
      <c r="B54" s="238"/>
      <c r="C54" s="238"/>
      <c r="D54" s="239"/>
      <c r="E54" s="87"/>
      <c r="F54" s="1"/>
      <c r="G54" s="1"/>
      <c r="H54" s="240"/>
      <c r="I54" s="240"/>
      <c r="J54" s="240"/>
      <c r="K54" s="240"/>
      <c r="L54" s="240"/>
    </row>
    <row r="55" spans="1:12" ht="15" customHeight="1" x14ac:dyDescent="0.25">
      <c r="A55" s="237" t="s">
        <v>76</v>
      </c>
      <c r="B55" s="238"/>
      <c r="C55" s="238"/>
      <c r="D55" s="239"/>
      <c r="E55" s="87"/>
      <c r="F55" s="1"/>
      <c r="G55" s="1"/>
      <c r="H55" s="240"/>
      <c r="I55" s="240"/>
      <c r="J55" s="240"/>
      <c r="K55" s="240"/>
      <c r="L55" s="240"/>
    </row>
    <row r="56" spans="1:12" ht="15" customHeight="1" x14ac:dyDescent="0.25">
      <c r="A56" s="244" t="s">
        <v>95</v>
      </c>
      <c r="B56" s="245"/>
      <c r="C56" s="245"/>
      <c r="D56" s="246"/>
      <c r="E56" s="87"/>
      <c r="F56" s="1"/>
      <c r="G56" s="1"/>
      <c r="H56" s="241"/>
      <c r="I56" s="242"/>
      <c r="J56" s="242"/>
      <c r="K56" s="242"/>
      <c r="L56" s="243"/>
    </row>
    <row r="57" spans="1:12" ht="15" customHeight="1" x14ac:dyDescent="0.25">
      <c r="A57" s="237" t="s">
        <v>100</v>
      </c>
      <c r="B57" s="238"/>
      <c r="C57" s="238"/>
      <c r="D57" s="239"/>
      <c r="E57" s="87"/>
      <c r="F57" s="1"/>
      <c r="G57" s="1"/>
      <c r="H57" s="241"/>
      <c r="I57" s="242"/>
      <c r="J57" s="242"/>
      <c r="K57" s="242"/>
      <c r="L57" s="243"/>
    </row>
    <row r="58" spans="1:12" ht="15" customHeight="1" x14ac:dyDescent="0.25">
      <c r="A58" s="237" t="s">
        <v>101</v>
      </c>
      <c r="B58" s="238"/>
      <c r="C58" s="238"/>
      <c r="D58" s="239"/>
      <c r="E58" s="89"/>
      <c r="F58" s="1"/>
      <c r="G58" s="1"/>
      <c r="H58" s="240"/>
      <c r="I58" s="240"/>
      <c r="J58" s="240"/>
      <c r="K58" s="240"/>
      <c r="L58" s="240"/>
    </row>
  </sheetData>
  <customSheetViews>
    <customSheetView guid="{0231D664-53D3-4378-92FC-86BB75012D50}" topLeftCell="B27">
      <selection activeCell="H34" sqref="H34:L34"/>
      <pageMargins left="0.7" right="0.7" top="0.75" bottom="0.75" header="0.3" footer="0.3"/>
      <pageSetup orientation="portrait" horizontalDpi="4294967295" verticalDpi="4294967295" r:id="rId1"/>
    </customSheetView>
    <customSheetView guid="{CE061EA5-A85E-4ABA-BF79-3FA19E67983B}">
      <selection activeCell="A46" sqref="A46:D46"/>
      <pageMargins left="0.7" right="0.7" top="0.75" bottom="0.75" header="0.3" footer="0.3"/>
      <pageSetup orientation="portrait" horizontalDpi="4294967295" verticalDpi="4294967295" r:id="rId2"/>
    </customSheetView>
    <customSheetView guid="{A2E15FCF-BF07-4F75-BC8B-D1F713E64E37}">
      <selection activeCell="A46" sqref="A46:D46"/>
      <pageMargins left="0.7" right="0.7" top="0.75" bottom="0.75" header="0.3" footer="0.3"/>
      <pageSetup orientation="portrait" horizontalDpi="4294967295" verticalDpi="4294967295" r:id="rId3"/>
    </customSheetView>
    <customSheetView guid="{2CECA098-183A-404B-AD72-5EEAC4BDA970}">
      <selection activeCell="A46" sqref="A46:D46"/>
      <pageMargins left="0.7" right="0.7" top="0.75" bottom="0.75" header="0.3" footer="0.3"/>
      <pageSetup orientation="portrait" horizontalDpi="4294967295" verticalDpi="4294967295" r:id="rId4"/>
    </customSheetView>
    <customSheetView guid="{AFE0F707-F779-4457-8614-A9761FF0129B}">
      <selection activeCell="A46" sqref="A46:D46"/>
      <pageMargins left="0.7" right="0.7" top="0.75" bottom="0.75" header="0.3" footer="0.3"/>
      <pageSetup orientation="portrait" horizontalDpi="4294967295" verticalDpi="4294967295" r:id="rId5"/>
    </customSheetView>
  </customSheetViews>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8"/>
  <sheetViews>
    <sheetView topLeftCell="A19" zoomScale="70" zoomScaleNormal="70" workbookViewId="0">
      <selection activeCell="E40" sqref="E40:E41"/>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7.5703125" style="9" customWidth="1"/>
    <col min="18" max="18" width="9.28515625" style="9" customWidth="1"/>
    <col min="19" max="20" width="6.42578125" style="9" customWidth="1"/>
    <col min="21" max="21" width="10.7109375" style="9" customWidth="1"/>
    <col min="22"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3" t="s">
        <v>301</v>
      </c>
      <c r="D6" s="273"/>
      <c r="E6" s="273"/>
      <c r="F6" s="273"/>
      <c r="G6" s="273"/>
      <c r="H6" s="273"/>
      <c r="I6" s="273"/>
      <c r="J6" s="273"/>
      <c r="K6" s="273"/>
      <c r="L6" s="273"/>
      <c r="M6" s="273"/>
      <c r="N6" s="274"/>
    </row>
    <row r="7" spans="2:16" ht="16.5" thickBot="1" x14ac:dyDescent="0.3">
      <c r="B7" s="12" t="s">
        <v>5</v>
      </c>
      <c r="C7" s="273"/>
      <c r="D7" s="273"/>
      <c r="E7" s="273"/>
      <c r="F7" s="273"/>
      <c r="G7" s="273"/>
      <c r="H7" s="273"/>
      <c r="I7" s="273"/>
      <c r="J7" s="273"/>
      <c r="K7" s="273"/>
      <c r="L7" s="273"/>
      <c r="M7" s="273"/>
      <c r="N7" s="274"/>
    </row>
    <row r="8" spans="2:16" ht="16.5" thickBot="1" x14ac:dyDescent="0.3">
      <c r="B8" s="12" t="s">
        <v>6</v>
      </c>
      <c r="C8" s="273"/>
      <c r="D8" s="273"/>
      <c r="E8" s="273"/>
      <c r="F8" s="273"/>
      <c r="G8" s="273"/>
      <c r="H8" s="273"/>
      <c r="I8" s="273"/>
      <c r="J8" s="273"/>
      <c r="K8" s="273"/>
      <c r="L8" s="273"/>
      <c r="M8" s="273"/>
      <c r="N8" s="274"/>
    </row>
    <row r="9" spans="2:16" ht="16.5" thickBot="1" x14ac:dyDescent="0.3">
      <c r="B9" s="12" t="s">
        <v>7</v>
      </c>
      <c r="C9" s="273"/>
      <c r="D9" s="273"/>
      <c r="E9" s="273"/>
      <c r="F9" s="273"/>
      <c r="G9" s="273"/>
      <c r="H9" s="273"/>
      <c r="I9" s="273"/>
      <c r="J9" s="273"/>
      <c r="K9" s="273"/>
      <c r="L9" s="273"/>
      <c r="M9" s="273"/>
      <c r="N9" s="274"/>
    </row>
    <row r="10" spans="2:16" ht="16.5" thickBot="1" x14ac:dyDescent="0.3">
      <c r="B10" s="12" t="s">
        <v>8</v>
      </c>
      <c r="C10" s="275"/>
      <c r="D10" s="275"/>
      <c r="E10" s="276"/>
      <c r="F10" s="34"/>
      <c r="G10" s="34"/>
      <c r="H10" s="34"/>
      <c r="I10" s="34"/>
      <c r="J10" s="34"/>
      <c r="K10" s="34"/>
      <c r="L10" s="34"/>
      <c r="M10" s="34"/>
      <c r="N10" s="35"/>
    </row>
    <row r="11" spans="2:16" ht="16.5" thickBot="1" x14ac:dyDescent="0.3">
      <c r="B11" s="14" t="s">
        <v>9</v>
      </c>
      <c r="C11" s="15">
        <v>41245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79" t="s">
        <v>102</v>
      </c>
      <c r="C14" s="279"/>
      <c r="D14" s="53" t="s">
        <v>12</v>
      </c>
      <c r="E14" s="53" t="s">
        <v>13</v>
      </c>
      <c r="F14" s="53" t="s">
        <v>29</v>
      </c>
      <c r="G14" s="95"/>
      <c r="I14" s="38"/>
      <c r="J14" s="38"/>
      <c r="K14" s="38"/>
      <c r="L14" s="38"/>
      <c r="M14" s="38"/>
      <c r="N14" s="21"/>
    </row>
    <row r="15" spans="2:16" x14ac:dyDescent="0.25">
      <c r="B15" s="279"/>
      <c r="C15" s="279"/>
      <c r="D15" s="53">
        <v>1</v>
      </c>
      <c r="E15" s="36">
        <v>1898582560</v>
      </c>
      <c r="F15" s="36">
        <v>656</v>
      </c>
      <c r="G15" s="96"/>
      <c r="I15" s="39"/>
      <c r="J15" s="39"/>
      <c r="K15" s="39"/>
      <c r="L15" s="39"/>
      <c r="M15" s="39"/>
      <c r="N15" s="21"/>
    </row>
    <row r="16" spans="2:16" x14ac:dyDescent="0.25">
      <c r="B16" s="279"/>
      <c r="C16" s="279"/>
      <c r="D16" s="53"/>
      <c r="E16" s="36"/>
      <c r="F16" s="36"/>
      <c r="G16" s="96"/>
      <c r="I16" s="39"/>
      <c r="J16" s="39"/>
      <c r="K16" s="39"/>
      <c r="L16" s="39"/>
      <c r="M16" s="39"/>
      <c r="N16" s="21"/>
    </row>
    <row r="17" spans="1:14" x14ac:dyDescent="0.25">
      <c r="B17" s="279"/>
      <c r="C17" s="279"/>
      <c r="D17" s="53"/>
      <c r="E17" s="36"/>
      <c r="F17" s="36"/>
      <c r="G17" s="96"/>
      <c r="I17" s="39"/>
      <c r="J17" s="39"/>
      <c r="K17" s="39"/>
      <c r="L17" s="39"/>
      <c r="M17" s="39"/>
      <c r="N17" s="21"/>
    </row>
    <row r="18" spans="1:14" x14ac:dyDescent="0.25">
      <c r="B18" s="279"/>
      <c r="C18" s="279"/>
      <c r="D18" s="53"/>
      <c r="E18" s="37"/>
      <c r="F18" s="36"/>
      <c r="G18" s="96"/>
      <c r="H18" s="22"/>
      <c r="I18" s="39"/>
      <c r="J18" s="39"/>
      <c r="K18" s="39"/>
      <c r="L18" s="39"/>
      <c r="M18" s="39"/>
      <c r="N18" s="20"/>
    </row>
    <row r="19" spans="1:14" x14ac:dyDescent="0.25">
      <c r="B19" s="279"/>
      <c r="C19" s="279"/>
      <c r="D19" s="53"/>
      <c r="E19" s="37"/>
      <c r="F19" s="36"/>
      <c r="G19" s="96"/>
      <c r="H19" s="22"/>
      <c r="I19" s="41"/>
      <c r="J19" s="41"/>
      <c r="K19" s="41"/>
      <c r="L19" s="41"/>
      <c r="M19" s="41"/>
      <c r="N19" s="20"/>
    </row>
    <row r="20" spans="1:14" x14ac:dyDescent="0.25">
      <c r="B20" s="279"/>
      <c r="C20" s="279"/>
      <c r="D20" s="53"/>
      <c r="E20" s="37"/>
      <c r="F20" s="36"/>
      <c r="G20" s="96"/>
      <c r="H20" s="22"/>
      <c r="I20" s="8"/>
      <c r="J20" s="8"/>
      <c r="K20" s="8"/>
      <c r="L20" s="8"/>
      <c r="M20" s="8"/>
      <c r="N20" s="20"/>
    </row>
    <row r="21" spans="1:14" x14ac:dyDescent="0.25">
      <c r="B21" s="279"/>
      <c r="C21" s="279"/>
      <c r="D21" s="53"/>
      <c r="E21" s="37"/>
      <c r="F21" s="36"/>
      <c r="G21" s="96"/>
      <c r="H21" s="22"/>
      <c r="I21" s="8"/>
      <c r="J21" s="8"/>
      <c r="K21" s="8"/>
      <c r="L21" s="8"/>
      <c r="M21" s="8"/>
      <c r="N21" s="20"/>
    </row>
    <row r="22" spans="1:14" ht="15.75" thickBot="1" x14ac:dyDescent="0.3">
      <c r="B22" s="271" t="s">
        <v>14</v>
      </c>
      <c r="C22" s="272"/>
      <c r="D22" s="53"/>
      <c r="E22" s="65"/>
      <c r="F22" s="36"/>
      <c r="G22" s="96"/>
      <c r="H22" s="22"/>
      <c r="I22" s="8"/>
      <c r="J22" s="8"/>
      <c r="K22" s="8"/>
      <c r="L22" s="8"/>
      <c r="M22" s="8"/>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524.80000000000007</v>
      </c>
      <c r="D24" s="42"/>
      <c r="E24" s="45">
        <f>E15</f>
        <v>1898582560</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137</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138</v>
      </c>
      <c r="D29" s="128" t="s">
        <v>139</v>
      </c>
      <c r="E29" s="107"/>
      <c r="F29" s="107"/>
      <c r="G29" s="107"/>
      <c r="H29" s="107"/>
      <c r="I29" s="110"/>
      <c r="J29" s="110"/>
      <c r="K29" s="110"/>
      <c r="L29" s="110"/>
      <c r="M29" s="110"/>
      <c r="N29" s="111"/>
    </row>
    <row r="30" spans="1:14" x14ac:dyDescent="0.25">
      <c r="A30" s="102"/>
      <c r="B30" s="124" t="s">
        <v>140</v>
      </c>
      <c r="C30" s="177" t="s">
        <v>185</v>
      </c>
      <c r="D30" s="177"/>
      <c r="E30" s="107"/>
      <c r="F30" s="107"/>
      <c r="G30" s="107"/>
      <c r="H30" s="107"/>
      <c r="I30" s="110"/>
      <c r="J30" s="110"/>
      <c r="K30" s="110"/>
      <c r="L30" s="110"/>
      <c r="M30" s="110"/>
      <c r="N30" s="111"/>
    </row>
    <row r="31" spans="1:14" x14ac:dyDescent="0.25">
      <c r="A31" s="102"/>
      <c r="B31" s="124" t="s">
        <v>141</v>
      </c>
      <c r="C31" s="177" t="s">
        <v>185</v>
      </c>
      <c r="D31" s="177"/>
      <c r="E31" s="107"/>
      <c r="F31" s="107"/>
      <c r="G31" s="107"/>
      <c r="H31" s="107"/>
      <c r="I31" s="110"/>
      <c r="J31" s="110"/>
      <c r="K31" s="110"/>
      <c r="L31" s="110"/>
      <c r="M31" s="110"/>
      <c r="N31" s="111"/>
    </row>
    <row r="32" spans="1:14" x14ac:dyDescent="0.25">
      <c r="A32" s="102"/>
      <c r="B32" s="124" t="s">
        <v>142</v>
      </c>
      <c r="C32" s="124"/>
      <c r="D32" s="124" t="s">
        <v>185</v>
      </c>
      <c r="E32" s="107"/>
      <c r="F32" s="107"/>
      <c r="G32" s="107"/>
      <c r="H32" s="107"/>
      <c r="I32" s="110"/>
      <c r="J32" s="110"/>
      <c r="K32" s="110"/>
      <c r="L32" s="110"/>
      <c r="M32" s="110"/>
      <c r="N32" s="111"/>
    </row>
    <row r="33" spans="1:17" x14ac:dyDescent="0.25">
      <c r="A33" s="102"/>
      <c r="B33" s="124" t="s">
        <v>143</v>
      </c>
      <c r="C33" s="188" t="s">
        <v>185</v>
      </c>
      <c r="D33" s="124"/>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144</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145</v>
      </c>
      <c r="C40" s="109">
        <v>40</v>
      </c>
      <c r="D40" s="126">
        <v>0</v>
      </c>
      <c r="E40" s="288">
        <f>+D40+D41</f>
        <v>60</v>
      </c>
      <c r="F40" s="107"/>
      <c r="G40" s="107"/>
      <c r="H40" s="107"/>
      <c r="I40" s="110"/>
      <c r="J40" s="110"/>
      <c r="K40" s="110"/>
      <c r="L40" s="110"/>
      <c r="M40" s="110"/>
      <c r="N40" s="111"/>
    </row>
    <row r="41" spans="1:17" ht="42.75" x14ac:dyDescent="0.25">
      <c r="A41" s="102"/>
      <c r="B41" s="108" t="s">
        <v>146</v>
      </c>
      <c r="C41" s="109">
        <v>60</v>
      </c>
      <c r="D41" s="126">
        <v>60</v>
      </c>
      <c r="E41" s="289"/>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81" t="s">
        <v>35</v>
      </c>
      <c r="N45" s="281"/>
    </row>
    <row r="46" spans="1:17" x14ac:dyDescent="0.25">
      <c r="B46" s="67" t="s">
        <v>30</v>
      </c>
      <c r="M46" s="66"/>
      <c r="N46" s="66"/>
    </row>
    <row r="47" spans="1:17" ht="15.75" thickBot="1" x14ac:dyDescent="0.3">
      <c r="M47" s="66"/>
      <c r="N47" s="66"/>
    </row>
    <row r="48" spans="1:17" s="8" customFormat="1" ht="109.5" customHeight="1" x14ac:dyDescent="0.25">
      <c r="B48" s="121" t="s">
        <v>147</v>
      </c>
      <c r="C48" s="121" t="s">
        <v>148</v>
      </c>
      <c r="D48" s="121" t="s">
        <v>149</v>
      </c>
      <c r="E48" s="55" t="s">
        <v>45</v>
      </c>
      <c r="F48" s="55" t="s">
        <v>22</v>
      </c>
      <c r="G48" s="55" t="s">
        <v>104</v>
      </c>
      <c r="H48" s="55" t="s">
        <v>17</v>
      </c>
      <c r="I48" s="55" t="s">
        <v>10</v>
      </c>
      <c r="J48" s="55" t="s">
        <v>31</v>
      </c>
      <c r="K48" s="55" t="s">
        <v>61</v>
      </c>
      <c r="L48" s="55" t="s">
        <v>20</v>
      </c>
      <c r="M48" s="106" t="s">
        <v>26</v>
      </c>
      <c r="N48" s="121" t="s">
        <v>150</v>
      </c>
      <c r="O48" s="55" t="s">
        <v>36</v>
      </c>
      <c r="P48" s="56" t="s">
        <v>11</v>
      </c>
      <c r="Q48" s="56" t="s">
        <v>19</v>
      </c>
    </row>
    <row r="49" spans="1:26" s="29" customFormat="1" ht="30" x14ac:dyDescent="0.25">
      <c r="A49" s="47">
        <v>1</v>
      </c>
      <c r="B49" s="48" t="s">
        <v>301</v>
      </c>
      <c r="C49" s="49" t="s">
        <v>301</v>
      </c>
      <c r="D49" s="48" t="s">
        <v>303</v>
      </c>
      <c r="E49" s="24" t="s">
        <v>304</v>
      </c>
      <c r="F49" s="25" t="s">
        <v>138</v>
      </c>
      <c r="G49" s="155"/>
      <c r="H49" s="52">
        <v>40210</v>
      </c>
      <c r="I49" s="26">
        <v>40527</v>
      </c>
      <c r="J49" s="26"/>
      <c r="K49" s="26" t="s">
        <v>305</v>
      </c>
      <c r="L49" s="26"/>
      <c r="M49" s="105">
        <v>4843</v>
      </c>
      <c r="N49" s="105"/>
      <c r="O49" s="27">
        <v>3505781081</v>
      </c>
      <c r="P49" s="27">
        <v>216</v>
      </c>
      <c r="Q49" s="156"/>
      <c r="R49" s="28"/>
      <c r="S49" s="28"/>
      <c r="T49" s="28"/>
      <c r="U49" s="28"/>
      <c r="V49" s="28"/>
      <c r="W49" s="28"/>
      <c r="X49" s="28"/>
      <c r="Y49" s="28"/>
      <c r="Z49" s="28"/>
    </row>
    <row r="50" spans="1:26" s="29" customFormat="1" ht="30" x14ac:dyDescent="0.25">
      <c r="A50" s="47">
        <f>+A49+1</f>
        <v>2</v>
      </c>
      <c r="B50" s="117" t="s">
        <v>301</v>
      </c>
      <c r="C50" s="118" t="s">
        <v>301</v>
      </c>
      <c r="D50" s="117" t="s">
        <v>303</v>
      </c>
      <c r="E50" s="24" t="s">
        <v>306</v>
      </c>
      <c r="F50" s="25" t="s">
        <v>138</v>
      </c>
      <c r="G50" s="25"/>
      <c r="H50" s="120">
        <v>40557</v>
      </c>
      <c r="I50" s="26">
        <v>40844</v>
      </c>
      <c r="J50" s="26"/>
      <c r="K50" s="26" t="s">
        <v>674</v>
      </c>
      <c r="L50" s="114" t="s">
        <v>675</v>
      </c>
      <c r="M50" s="105">
        <v>135</v>
      </c>
      <c r="N50" s="105"/>
      <c r="O50" s="27">
        <v>139488716</v>
      </c>
      <c r="P50" s="27">
        <v>207</v>
      </c>
      <c r="Q50" s="156"/>
      <c r="R50" s="28"/>
      <c r="S50" s="28"/>
      <c r="T50" s="28"/>
      <c r="U50" s="28"/>
      <c r="V50" s="28"/>
      <c r="W50" s="28"/>
      <c r="X50" s="28"/>
      <c r="Y50" s="28"/>
      <c r="Z50" s="28"/>
    </row>
    <row r="51" spans="1:26" s="29" customFormat="1" ht="30" x14ac:dyDescent="0.25">
      <c r="A51" s="47">
        <f t="shared" ref="A51:A56" si="0">+A50+1</f>
        <v>3</v>
      </c>
      <c r="B51" s="117" t="s">
        <v>301</v>
      </c>
      <c r="C51" s="118" t="s">
        <v>301</v>
      </c>
      <c r="D51" s="117" t="s">
        <v>303</v>
      </c>
      <c r="E51" s="112" t="s">
        <v>307</v>
      </c>
      <c r="F51" s="25" t="s">
        <v>138</v>
      </c>
      <c r="G51" s="25"/>
      <c r="H51" s="120">
        <v>40816</v>
      </c>
      <c r="I51" s="26">
        <v>40969</v>
      </c>
      <c r="J51" s="26"/>
      <c r="K51" s="26" t="s">
        <v>323</v>
      </c>
      <c r="L51" s="26"/>
      <c r="M51" s="105">
        <v>631</v>
      </c>
      <c r="N51" s="105"/>
      <c r="O51" s="27">
        <v>520385195</v>
      </c>
      <c r="P51" s="27" t="s">
        <v>308</v>
      </c>
      <c r="Q51" s="156"/>
      <c r="R51" s="28"/>
      <c r="S51" s="28"/>
      <c r="T51" s="28"/>
      <c r="U51" s="28"/>
      <c r="V51" s="28"/>
      <c r="W51" s="28"/>
      <c r="X51" s="28"/>
      <c r="Y51" s="28"/>
      <c r="Z51" s="28"/>
    </row>
    <row r="52" spans="1:26" s="29" customFormat="1" ht="30" x14ac:dyDescent="0.25">
      <c r="A52" s="47">
        <f t="shared" si="0"/>
        <v>4</v>
      </c>
      <c r="B52" s="117" t="s">
        <v>301</v>
      </c>
      <c r="C52" s="118" t="s">
        <v>301</v>
      </c>
      <c r="D52" s="117" t="s">
        <v>303</v>
      </c>
      <c r="E52" s="24" t="s">
        <v>309</v>
      </c>
      <c r="F52" s="25" t="s">
        <v>138</v>
      </c>
      <c r="G52" s="25"/>
      <c r="H52" s="120">
        <v>41008</v>
      </c>
      <c r="I52" s="26">
        <v>41182</v>
      </c>
      <c r="J52" s="26"/>
      <c r="K52" s="26" t="s">
        <v>310</v>
      </c>
      <c r="L52" s="26"/>
      <c r="M52" s="105">
        <v>631</v>
      </c>
      <c r="N52" s="105"/>
      <c r="O52" s="27">
        <v>175114368</v>
      </c>
      <c r="P52" s="27">
        <v>142</v>
      </c>
      <c r="Q52" s="156"/>
      <c r="R52" s="28"/>
      <c r="S52" s="28"/>
      <c r="T52" s="28"/>
      <c r="U52" s="28"/>
      <c r="V52" s="28"/>
      <c r="W52" s="28"/>
      <c r="X52" s="28"/>
      <c r="Y52" s="28"/>
      <c r="Z52" s="28"/>
    </row>
    <row r="53" spans="1:26" s="29" customFormat="1" ht="30" x14ac:dyDescent="0.25">
      <c r="A53" s="47">
        <f t="shared" si="0"/>
        <v>5</v>
      </c>
      <c r="B53" s="117" t="s">
        <v>301</v>
      </c>
      <c r="C53" s="118" t="s">
        <v>301</v>
      </c>
      <c r="D53" s="117" t="s">
        <v>303</v>
      </c>
      <c r="E53" s="24" t="s">
        <v>319</v>
      </c>
      <c r="F53" s="25" t="s">
        <v>138</v>
      </c>
      <c r="G53" s="25"/>
      <c r="H53" s="120">
        <v>41204</v>
      </c>
      <c r="I53" s="26">
        <v>41453</v>
      </c>
      <c r="J53" s="26"/>
      <c r="K53" s="26" t="s">
        <v>321</v>
      </c>
      <c r="L53" s="26"/>
      <c r="M53" s="105">
        <v>495</v>
      </c>
      <c r="N53" s="105"/>
      <c r="O53" s="27">
        <v>480053046</v>
      </c>
      <c r="P53" s="27" t="s">
        <v>320</v>
      </c>
      <c r="Q53" s="156"/>
      <c r="R53" s="28"/>
      <c r="S53" s="28"/>
      <c r="T53" s="28"/>
      <c r="U53" s="28"/>
      <c r="V53" s="28"/>
      <c r="W53" s="28"/>
      <c r="X53" s="28"/>
      <c r="Y53" s="28"/>
      <c r="Z53" s="28"/>
    </row>
    <row r="54" spans="1:26" s="29" customFormat="1" x14ac:dyDescent="0.25">
      <c r="A54" s="47">
        <f t="shared" si="0"/>
        <v>6</v>
      </c>
      <c r="B54" s="117" t="s">
        <v>301</v>
      </c>
      <c r="C54" s="118" t="s">
        <v>301</v>
      </c>
      <c r="D54" s="48" t="s">
        <v>322</v>
      </c>
      <c r="E54" s="24" t="s">
        <v>325</v>
      </c>
      <c r="F54" s="113" t="s">
        <v>138</v>
      </c>
      <c r="G54" s="25"/>
      <c r="H54" s="120">
        <v>41512</v>
      </c>
      <c r="I54" s="26">
        <v>41912</v>
      </c>
      <c r="J54" s="26"/>
      <c r="K54" s="26" t="s">
        <v>324</v>
      </c>
      <c r="L54" s="26"/>
      <c r="M54" s="105">
        <v>404</v>
      </c>
      <c r="N54" s="105"/>
      <c r="O54" s="27">
        <v>1395923342</v>
      </c>
      <c r="P54" s="27">
        <v>139</v>
      </c>
      <c r="Q54" s="156"/>
      <c r="R54" s="115"/>
      <c r="S54" s="28"/>
      <c r="T54" s="28"/>
      <c r="U54" s="185"/>
      <c r="V54" s="28"/>
      <c r="W54" s="28"/>
      <c r="X54" s="28"/>
      <c r="Y54" s="28"/>
      <c r="Z54" s="28"/>
    </row>
    <row r="55" spans="1:26" s="29" customFormat="1" x14ac:dyDescent="0.25">
      <c r="A55" s="47">
        <f t="shared" si="0"/>
        <v>7</v>
      </c>
      <c r="B55" s="48"/>
      <c r="C55" s="49"/>
      <c r="D55" s="48"/>
      <c r="E55" s="24"/>
      <c r="F55" s="25"/>
      <c r="G55" s="25"/>
      <c r="H55" s="25"/>
      <c r="I55" s="26"/>
      <c r="J55" s="26"/>
      <c r="K55" s="26"/>
      <c r="L55" s="26"/>
      <c r="M55" s="105"/>
      <c r="N55" s="105"/>
      <c r="O55" s="27"/>
      <c r="P55" s="27"/>
      <c r="Q55" s="156"/>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186"/>
      <c r="L56" s="26"/>
      <c r="M56" s="105"/>
      <c r="N56" s="105"/>
      <c r="O56" s="27"/>
      <c r="P56" s="27"/>
      <c r="Q56" s="156"/>
      <c r="R56" s="28"/>
      <c r="S56" s="28"/>
      <c r="T56" s="28"/>
      <c r="U56" s="28"/>
      <c r="V56" s="28"/>
      <c r="W56" s="28"/>
      <c r="X56" s="28"/>
      <c r="Y56" s="28"/>
      <c r="Z56" s="28"/>
    </row>
    <row r="57" spans="1:26" s="29" customFormat="1" ht="42" customHeight="1" x14ac:dyDescent="0.25">
      <c r="A57" s="47"/>
      <c r="B57" s="50" t="s">
        <v>16</v>
      </c>
      <c r="C57" s="49"/>
      <c r="D57" s="48"/>
      <c r="E57" s="24"/>
      <c r="F57" s="25"/>
      <c r="G57" s="25"/>
      <c r="H57" s="25"/>
      <c r="I57" s="26"/>
      <c r="J57" s="26"/>
      <c r="K57" s="51" t="s">
        <v>684</v>
      </c>
      <c r="L57" s="51" t="s">
        <v>675</v>
      </c>
      <c r="M57" s="154">
        <v>4843</v>
      </c>
      <c r="N57" s="154"/>
      <c r="O57" s="27"/>
      <c r="P57" s="27"/>
      <c r="Q57" s="157"/>
    </row>
    <row r="58" spans="1:26" s="30" customFormat="1" x14ac:dyDescent="0.25">
      <c r="E58" s="31"/>
    </row>
    <row r="59" spans="1:26" s="30" customFormat="1" x14ac:dyDescent="0.25">
      <c r="B59" s="282" t="s">
        <v>28</v>
      </c>
      <c r="C59" s="282" t="s">
        <v>27</v>
      </c>
      <c r="D59" s="280" t="s">
        <v>34</v>
      </c>
      <c r="E59" s="280"/>
    </row>
    <row r="60" spans="1:26" s="30" customFormat="1" x14ac:dyDescent="0.25">
      <c r="B60" s="283"/>
      <c r="C60" s="283"/>
      <c r="D60" s="62" t="s">
        <v>23</v>
      </c>
      <c r="E60" s="63" t="s">
        <v>24</v>
      </c>
    </row>
    <row r="61" spans="1:26" s="30" customFormat="1" ht="30.6" customHeight="1" x14ac:dyDescent="0.25">
      <c r="B61" s="60" t="s">
        <v>21</v>
      </c>
      <c r="C61" s="61" t="str">
        <f>+K57</f>
        <v>52 meses y 15 dias</v>
      </c>
      <c r="D61" s="58" t="s">
        <v>185</v>
      </c>
      <c r="E61" s="58"/>
      <c r="F61" s="32"/>
      <c r="G61" s="32"/>
      <c r="H61" s="32"/>
      <c r="I61" s="32">
        <v>4</v>
      </c>
      <c r="J61" s="32"/>
      <c r="K61" s="32"/>
      <c r="L61" s="32"/>
      <c r="M61" s="32"/>
    </row>
    <row r="62" spans="1:26" s="30" customFormat="1" ht="30" customHeight="1" x14ac:dyDescent="0.25">
      <c r="B62" s="60" t="s">
        <v>25</v>
      </c>
      <c r="C62" s="61">
        <f>+M57</f>
        <v>4843</v>
      </c>
      <c r="D62" s="58" t="s">
        <v>185</v>
      </c>
      <c r="E62" s="58"/>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7" t="s">
        <v>105</v>
      </c>
      <c r="C65" s="277"/>
      <c r="D65" s="277"/>
      <c r="E65" s="277"/>
      <c r="F65" s="277"/>
      <c r="G65" s="277"/>
      <c r="H65" s="277"/>
      <c r="I65" s="277"/>
      <c r="J65" s="277"/>
      <c r="K65" s="277"/>
      <c r="L65" s="277"/>
      <c r="M65" s="277"/>
      <c r="N65" s="277"/>
    </row>
    <row r="68" spans="2:17" ht="109.5" customHeight="1" x14ac:dyDescent="0.25">
      <c r="B68" s="123" t="s">
        <v>151</v>
      </c>
      <c r="C68" s="69" t="s">
        <v>2</v>
      </c>
      <c r="D68" s="69" t="s">
        <v>107</v>
      </c>
      <c r="E68" s="69" t="s">
        <v>106</v>
      </c>
      <c r="F68" s="69" t="s">
        <v>108</v>
      </c>
      <c r="G68" s="69" t="s">
        <v>109</v>
      </c>
      <c r="H68" s="69" t="s">
        <v>110</v>
      </c>
      <c r="I68" s="69" t="s">
        <v>111</v>
      </c>
      <c r="J68" s="69" t="s">
        <v>112</v>
      </c>
      <c r="K68" s="69" t="s">
        <v>113</v>
      </c>
      <c r="L68" s="69" t="s">
        <v>114</v>
      </c>
      <c r="M68" s="99" t="s">
        <v>115</v>
      </c>
      <c r="N68" s="99" t="s">
        <v>116</v>
      </c>
      <c r="O68" s="263" t="s">
        <v>3</v>
      </c>
      <c r="P68" s="265"/>
      <c r="Q68" s="69" t="s">
        <v>18</v>
      </c>
    </row>
    <row r="69" spans="2:17" x14ac:dyDescent="0.25">
      <c r="B69" s="167" t="s">
        <v>161</v>
      </c>
      <c r="C69" s="167" t="s">
        <v>162</v>
      </c>
      <c r="D69" s="167" t="s">
        <v>168</v>
      </c>
      <c r="E69" s="168">
        <v>48</v>
      </c>
      <c r="F69" s="4"/>
      <c r="G69" s="4" t="s">
        <v>139</v>
      </c>
      <c r="H69" s="4"/>
      <c r="I69" s="100"/>
      <c r="J69" s="100" t="s">
        <v>138</v>
      </c>
      <c r="K69" s="100" t="s">
        <v>138</v>
      </c>
      <c r="L69" s="100" t="s">
        <v>138</v>
      </c>
      <c r="M69" s="100" t="s">
        <v>138</v>
      </c>
      <c r="N69" s="100" t="s">
        <v>138</v>
      </c>
      <c r="O69" s="267" t="s">
        <v>178</v>
      </c>
      <c r="P69" s="268"/>
      <c r="Q69" s="124" t="s">
        <v>139</v>
      </c>
    </row>
    <row r="70" spans="2:17" ht="30" x14ac:dyDescent="0.25">
      <c r="B70" s="167" t="s">
        <v>161</v>
      </c>
      <c r="C70" s="167" t="s">
        <v>163</v>
      </c>
      <c r="D70" s="167" t="s">
        <v>169</v>
      </c>
      <c r="E70" s="168">
        <v>48</v>
      </c>
      <c r="F70" s="4"/>
      <c r="G70" s="4" t="s">
        <v>139</v>
      </c>
      <c r="H70" s="4"/>
      <c r="I70" s="100"/>
      <c r="J70" s="100" t="s">
        <v>138</v>
      </c>
      <c r="K70" s="100" t="s">
        <v>138</v>
      </c>
      <c r="L70" s="100" t="s">
        <v>138</v>
      </c>
      <c r="M70" s="100" t="s">
        <v>138</v>
      </c>
      <c r="N70" s="100" t="s">
        <v>138</v>
      </c>
      <c r="O70" s="267" t="s">
        <v>178</v>
      </c>
      <c r="P70" s="268"/>
      <c r="Q70" s="124" t="s">
        <v>139</v>
      </c>
    </row>
    <row r="71" spans="2:17" ht="30" x14ac:dyDescent="0.25">
      <c r="B71" s="167" t="s">
        <v>161</v>
      </c>
      <c r="C71" s="167" t="s">
        <v>164</v>
      </c>
      <c r="D71" s="167" t="s">
        <v>170</v>
      </c>
      <c r="E71" s="168">
        <v>36</v>
      </c>
      <c r="F71" s="4"/>
      <c r="G71" s="4" t="s">
        <v>139</v>
      </c>
      <c r="H71" s="4"/>
      <c r="I71" s="100"/>
      <c r="J71" s="100" t="s">
        <v>138</v>
      </c>
      <c r="K71" s="100" t="s">
        <v>138</v>
      </c>
      <c r="L71" s="100" t="s">
        <v>138</v>
      </c>
      <c r="M71" s="100" t="s">
        <v>138</v>
      </c>
      <c r="N71" s="100" t="s">
        <v>138</v>
      </c>
      <c r="O71" s="267" t="s">
        <v>178</v>
      </c>
      <c r="P71" s="268"/>
      <c r="Q71" s="124" t="s">
        <v>139</v>
      </c>
    </row>
    <row r="72" spans="2:17" x14ac:dyDescent="0.25">
      <c r="B72" s="167" t="s">
        <v>161</v>
      </c>
      <c r="C72" s="167" t="s">
        <v>165</v>
      </c>
      <c r="D72" s="167" t="s">
        <v>173</v>
      </c>
      <c r="E72" s="168">
        <v>60</v>
      </c>
      <c r="F72" s="4"/>
      <c r="G72" s="4" t="s">
        <v>139</v>
      </c>
      <c r="H72" s="4"/>
      <c r="I72" s="100"/>
      <c r="J72" s="100" t="s">
        <v>138</v>
      </c>
      <c r="K72" s="100" t="s">
        <v>138</v>
      </c>
      <c r="L72" s="100" t="s">
        <v>138</v>
      </c>
      <c r="M72" s="100" t="s">
        <v>138</v>
      </c>
      <c r="N72" s="100" t="s">
        <v>138</v>
      </c>
      <c r="O72" s="267" t="s">
        <v>178</v>
      </c>
      <c r="P72" s="268"/>
      <c r="Q72" s="124" t="s">
        <v>139</v>
      </c>
    </row>
    <row r="73" spans="2:17" x14ac:dyDescent="0.25">
      <c r="B73" s="167" t="s">
        <v>161</v>
      </c>
      <c r="C73" s="167" t="s">
        <v>166</v>
      </c>
      <c r="D73" s="167" t="s">
        <v>171</v>
      </c>
      <c r="E73" s="168">
        <v>100</v>
      </c>
      <c r="F73" s="4"/>
      <c r="G73" s="4" t="s">
        <v>139</v>
      </c>
      <c r="H73" s="4"/>
      <c r="I73" s="100"/>
      <c r="J73" s="100" t="s">
        <v>138</v>
      </c>
      <c r="K73" s="100" t="s">
        <v>138</v>
      </c>
      <c r="L73" s="100" t="s">
        <v>138</v>
      </c>
      <c r="M73" s="100" t="s">
        <v>138</v>
      </c>
      <c r="N73" s="100" t="s">
        <v>138</v>
      </c>
      <c r="O73" s="267" t="s">
        <v>178</v>
      </c>
      <c r="P73" s="268"/>
      <c r="Q73" s="124" t="s">
        <v>139</v>
      </c>
    </row>
    <row r="74" spans="2:17" ht="30" x14ac:dyDescent="0.25">
      <c r="B74" s="167" t="s">
        <v>161</v>
      </c>
      <c r="C74" s="167" t="s">
        <v>167</v>
      </c>
      <c r="D74" s="167" t="s">
        <v>172</v>
      </c>
      <c r="E74" s="168">
        <v>284</v>
      </c>
      <c r="F74" s="4" t="s">
        <v>139</v>
      </c>
      <c r="G74" s="4"/>
      <c r="H74" s="4"/>
      <c r="I74" s="100"/>
      <c r="J74" s="100" t="s">
        <v>138</v>
      </c>
      <c r="K74" s="100" t="s">
        <v>138</v>
      </c>
      <c r="L74" s="100" t="s">
        <v>138</v>
      </c>
      <c r="M74" s="100" t="s">
        <v>138</v>
      </c>
      <c r="N74" s="100" t="s">
        <v>138</v>
      </c>
      <c r="O74" s="267" t="s">
        <v>177</v>
      </c>
      <c r="P74" s="268"/>
      <c r="Q74" s="124" t="s">
        <v>139</v>
      </c>
    </row>
    <row r="75" spans="2:17" ht="30" x14ac:dyDescent="0.25">
      <c r="B75" s="167" t="s">
        <v>174</v>
      </c>
      <c r="C75" s="167" t="s">
        <v>175</v>
      </c>
      <c r="D75" s="167" t="s">
        <v>176</v>
      </c>
      <c r="E75" s="164">
        <v>80</v>
      </c>
      <c r="F75" s="64"/>
      <c r="G75" s="64"/>
      <c r="H75" s="64" t="s">
        <v>139</v>
      </c>
      <c r="I75" s="64"/>
      <c r="J75" s="100" t="s">
        <v>138</v>
      </c>
      <c r="K75" s="100" t="s">
        <v>138</v>
      </c>
      <c r="L75" s="100" t="s">
        <v>138</v>
      </c>
      <c r="M75" s="100" t="s">
        <v>138</v>
      </c>
      <c r="N75" s="100" t="s">
        <v>138</v>
      </c>
      <c r="O75" s="267" t="s">
        <v>179</v>
      </c>
      <c r="P75" s="268"/>
      <c r="Q75" s="64" t="s">
        <v>139</v>
      </c>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90" t="s">
        <v>38</v>
      </c>
      <c r="C81" s="291"/>
      <c r="D81" s="291"/>
      <c r="E81" s="291"/>
      <c r="F81" s="291"/>
      <c r="G81" s="291"/>
      <c r="H81" s="291"/>
      <c r="I81" s="291"/>
      <c r="J81" s="291"/>
      <c r="K81" s="291"/>
      <c r="L81" s="291"/>
      <c r="M81" s="291"/>
      <c r="N81" s="292"/>
    </row>
    <row r="86" spans="2:17" ht="76.5" customHeight="1" x14ac:dyDescent="0.25">
      <c r="B86" s="57" t="s">
        <v>0</v>
      </c>
      <c r="C86" s="57" t="s">
        <v>39</v>
      </c>
      <c r="D86" s="57" t="s">
        <v>40</v>
      </c>
      <c r="E86" s="57" t="s">
        <v>117</v>
      </c>
      <c r="F86" s="57" t="s">
        <v>119</v>
      </c>
      <c r="G86" s="57" t="s">
        <v>120</v>
      </c>
      <c r="H86" s="57" t="s">
        <v>121</v>
      </c>
      <c r="I86" s="57" t="s">
        <v>118</v>
      </c>
      <c r="J86" s="263" t="s">
        <v>122</v>
      </c>
      <c r="K86" s="264"/>
      <c r="L86" s="265"/>
      <c r="M86" s="57" t="s">
        <v>123</v>
      </c>
      <c r="N86" s="57" t="s">
        <v>41</v>
      </c>
      <c r="O86" s="57" t="s">
        <v>42</v>
      </c>
      <c r="P86" s="263" t="s">
        <v>3</v>
      </c>
      <c r="Q86" s="265"/>
    </row>
    <row r="87" spans="2:17" ht="60.75" customHeight="1" x14ac:dyDescent="0.25">
      <c r="B87" s="93" t="s">
        <v>43</v>
      </c>
      <c r="C87" s="93">
        <f t="shared" ref="C87:C111" si="1">(576+80)/200</f>
        <v>3.28</v>
      </c>
      <c r="D87" s="3" t="s">
        <v>334</v>
      </c>
      <c r="E87" s="3">
        <v>59825777</v>
      </c>
      <c r="F87" s="3" t="s">
        <v>335</v>
      </c>
      <c r="G87" s="3" t="s">
        <v>336</v>
      </c>
      <c r="H87" s="191">
        <v>36287</v>
      </c>
      <c r="I87" s="5" t="s">
        <v>139</v>
      </c>
      <c r="J87" s="1" t="s">
        <v>337</v>
      </c>
      <c r="K87" s="101" t="s">
        <v>339</v>
      </c>
      <c r="L87" s="100" t="s">
        <v>338</v>
      </c>
      <c r="M87" s="64" t="s">
        <v>138</v>
      </c>
      <c r="N87" s="64" t="s">
        <v>138</v>
      </c>
      <c r="O87" s="64" t="s">
        <v>138</v>
      </c>
      <c r="P87" s="266"/>
      <c r="Q87" s="266"/>
    </row>
    <row r="88" spans="2:17" ht="60.75" customHeight="1" x14ac:dyDescent="0.25">
      <c r="B88" s="187" t="s">
        <v>43</v>
      </c>
      <c r="C88" s="187">
        <f t="shared" si="1"/>
        <v>3.28</v>
      </c>
      <c r="D88" s="3" t="s">
        <v>334</v>
      </c>
      <c r="E88" s="3">
        <v>59825777</v>
      </c>
      <c r="F88" s="3" t="s">
        <v>335</v>
      </c>
      <c r="G88" s="3" t="s">
        <v>336</v>
      </c>
      <c r="H88" s="191">
        <v>36287</v>
      </c>
      <c r="I88" s="5" t="s">
        <v>139</v>
      </c>
      <c r="J88" s="1" t="s">
        <v>337</v>
      </c>
      <c r="K88" s="101" t="s">
        <v>340</v>
      </c>
      <c r="L88" s="100" t="s">
        <v>338</v>
      </c>
      <c r="M88" s="124" t="s">
        <v>138</v>
      </c>
      <c r="N88" s="124" t="s">
        <v>138</v>
      </c>
      <c r="O88" s="124" t="s">
        <v>138</v>
      </c>
      <c r="P88" s="188"/>
      <c r="Q88" s="188"/>
    </row>
    <row r="89" spans="2:17" ht="60.75" customHeight="1" x14ac:dyDescent="0.25">
      <c r="B89" s="187" t="s">
        <v>43</v>
      </c>
      <c r="C89" s="187">
        <f t="shared" si="1"/>
        <v>3.28</v>
      </c>
      <c r="D89" s="3" t="s">
        <v>334</v>
      </c>
      <c r="E89" s="3">
        <v>59825777</v>
      </c>
      <c r="F89" s="3" t="s">
        <v>335</v>
      </c>
      <c r="G89" s="3" t="s">
        <v>336</v>
      </c>
      <c r="H89" s="191">
        <v>36287</v>
      </c>
      <c r="I89" s="5" t="s">
        <v>139</v>
      </c>
      <c r="J89" s="1" t="s">
        <v>337</v>
      </c>
      <c r="K89" s="101" t="s">
        <v>341</v>
      </c>
      <c r="L89" s="100" t="s">
        <v>338</v>
      </c>
      <c r="M89" s="124" t="s">
        <v>138</v>
      </c>
      <c r="N89" s="124" t="s">
        <v>138</v>
      </c>
      <c r="O89" s="124" t="s">
        <v>138</v>
      </c>
      <c r="P89" s="188"/>
      <c r="Q89" s="188"/>
    </row>
    <row r="90" spans="2:17" ht="60.75" customHeight="1" x14ac:dyDescent="0.25">
      <c r="B90" s="187" t="s">
        <v>43</v>
      </c>
      <c r="C90" s="187">
        <f t="shared" si="1"/>
        <v>3.28</v>
      </c>
      <c r="D90" s="3" t="s">
        <v>334</v>
      </c>
      <c r="E90" s="3">
        <v>59825777</v>
      </c>
      <c r="F90" s="3" t="s">
        <v>335</v>
      </c>
      <c r="G90" s="3" t="s">
        <v>336</v>
      </c>
      <c r="H90" s="191">
        <v>36287</v>
      </c>
      <c r="I90" s="5" t="s">
        <v>139</v>
      </c>
      <c r="J90" s="1" t="s">
        <v>337</v>
      </c>
      <c r="K90" s="101" t="s">
        <v>342</v>
      </c>
      <c r="L90" s="100" t="s">
        <v>338</v>
      </c>
      <c r="M90" s="124" t="s">
        <v>138</v>
      </c>
      <c r="N90" s="124" t="s">
        <v>138</v>
      </c>
      <c r="O90" s="124" t="s">
        <v>138</v>
      </c>
      <c r="P90" s="188"/>
      <c r="Q90" s="188"/>
    </row>
    <row r="91" spans="2:17" ht="60.75" customHeight="1" x14ac:dyDescent="0.25">
      <c r="B91" s="187" t="s">
        <v>43</v>
      </c>
      <c r="C91" s="187">
        <f t="shared" si="1"/>
        <v>3.28</v>
      </c>
      <c r="D91" s="3" t="s">
        <v>343</v>
      </c>
      <c r="E91" s="3">
        <v>59824798</v>
      </c>
      <c r="F91" s="3" t="s">
        <v>335</v>
      </c>
      <c r="G91" s="3" t="s">
        <v>336</v>
      </c>
      <c r="H91" s="191">
        <v>36427</v>
      </c>
      <c r="I91" s="5" t="s">
        <v>139</v>
      </c>
      <c r="J91" s="1" t="s">
        <v>337</v>
      </c>
      <c r="K91" s="101" t="s">
        <v>344</v>
      </c>
      <c r="L91" s="100" t="s">
        <v>338</v>
      </c>
      <c r="M91" s="124" t="s">
        <v>138</v>
      </c>
      <c r="N91" s="124" t="s">
        <v>138</v>
      </c>
      <c r="O91" s="124" t="s">
        <v>138</v>
      </c>
      <c r="P91" s="188"/>
      <c r="Q91" s="188"/>
    </row>
    <row r="92" spans="2:17" ht="60.75" customHeight="1" x14ac:dyDescent="0.25">
      <c r="B92" s="187" t="s">
        <v>43</v>
      </c>
      <c r="C92" s="187">
        <f t="shared" si="1"/>
        <v>3.28</v>
      </c>
      <c r="D92" s="3" t="s">
        <v>343</v>
      </c>
      <c r="E92" s="3">
        <v>59824798</v>
      </c>
      <c r="F92" s="3" t="s">
        <v>335</v>
      </c>
      <c r="G92" s="3" t="s">
        <v>336</v>
      </c>
      <c r="H92" s="191">
        <v>36427</v>
      </c>
      <c r="I92" s="5" t="s">
        <v>139</v>
      </c>
      <c r="J92" s="1" t="s">
        <v>337</v>
      </c>
      <c r="K92" s="101" t="s">
        <v>345</v>
      </c>
      <c r="L92" s="100" t="s">
        <v>338</v>
      </c>
      <c r="M92" s="124" t="s">
        <v>138</v>
      </c>
      <c r="N92" s="124" t="s">
        <v>138</v>
      </c>
      <c r="O92" s="124" t="s">
        <v>138</v>
      </c>
      <c r="P92" s="188"/>
      <c r="Q92" s="188"/>
    </row>
    <row r="93" spans="2:17" ht="60.75" customHeight="1" x14ac:dyDescent="0.25">
      <c r="B93" s="187" t="s">
        <v>43</v>
      </c>
      <c r="C93" s="187">
        <f t="shared" si="1"/>
        <v>3.28</v>
      </c>
      <c r="D93" s="3" t="s">
        <v>343</v>
      </c>
      <c r="E93" s="3">
        <v>59824798</v>
      </c>
      <c r="F93" s="3" t="s">
        <v>335</v>
      </c>
      <c r="G93" s="3" t="s">
        <v>336</v>
      </c>
      <c r="H93" s="191">
        <v>36427</v>
      </c>
      <c r="I93" s="5" t="s">
        <v>139</v>
      </c>
      <c r="J93" s="1" t="s">
        <v>337</v>
      </c>
      <c r="K93" s="101" t="s">
        <v>346</v>
      </c>
      <c r="L93" s="100" t="s">
        <v>338</v>
      </c>
      <c r="M93" s="124" t="s">
        <v>138</v>
      </c>
      <c r="N93" s="124" t="s">
        <v>138</v>
      </c>
      <c r="O93" s="124" t="s">
        <v>138</v>
      </c>
      <c r="P93" s="188"/>
      <c r="Q93" s="188"/>
    </row>
    <row r="94" spans="2:17" ht="60.75" customHeight="1" x14ac:dyDescent="0.25">
      <c r="B94" s="187" t="s">
        <v>43</v>
      </c>
      <c r="C94" s="187">
        <f t="shared" si="1"/>
        <v>3.28</v>
      </c>
      <c r="D94" s="3" t="s">
        <v>343</v>
      </c>
      <c r="E94" s="3">
        <v>59824798</v>
      </c>
      <c r="F94" s="3" t="s">
        <v>335</v>
      </c>
      <c r="G94" s="3" t="s">
        <v>336</v>
      </c>
      <c r="H94" s="191">
        <v>36427</v>
      </c>
      <c r="I94" s="5" t="s">
        <v>139</v>
      </c>
      <c r="J94" s="1" t="s">
        <v>337</v>
      </c>
      <c r="K94" s="101" t="s">
        <v>347</v>
      </c>
      <c r="L94" s="100" t="s">
        <v>338</v>
      </c>
      <c r="M94" s="124" t="s">
        <v>138</v>
      </c>
      <c r="N94" s="124" t="s">
        <v>138</v>
      </c>
      <c r="O94" s="124" t="s">
        <v>138</v>
      </c>
      <c r="P94" s="188"/>
      <c r="Q94" s="188"/>
    </row>
    <row r="95" spans="2:17" ht="60.75" customHeight="1" x14ac:dyDescent="0.25">
      <c r="B95" s="187" t="s">
        <v>43</v>
      </c>
      <c r="C95" s="187">
        <f t="shared" si="1"/>
        <v>3.28</v>
      </c>
      <c r="D95" s="3" t="s">
        <v>343</v>
      </c>
      <c r="E95" s="3">
        <v>59824798</v>
      </c>
      <c r="F95" s="3" t="s">
        <v>335</v>
      </c>
      <c r="G95" s="3" t="s">
        <v>336</v>
      </c>
      <c r="H95" s="191">
        <v>36427</v>
      </c>
      <c r="I95" s="5" t="s">
        <v>139</v>
      </c>
      <c r="J95" s="1" t="s">
        <v>337</v>
      </c>
      <c r="K95" s="101" t="s">
        <v>348</v>
      </c>
      <c r="L95" s="100" t="s">
        <v>338</v>
      </c>
      <c r="M95" s="124" t="s">
        <v>138</v>
      </c>
      <c r="N95" s="124" t="s">
        <v>138</v>
      </c>
      <c r="O95" s="124" t="s">
        <v>138</v>
      </c>
      <c r="P95" s="188"/>
      <c r="Q95" s="188"/>
    </row>
    <row r="96" spans="2:17" ht="60.75" customHeight="1" x14ac:dyDescent="0.25">
      <c r="B96" s="187" t="s">
        <v>43</v>
      </c>
      <c r="C96" s="187">
        <f t="shared" si="1"/>
        <v>3.28</v>
      </c>
      <c r="D96" s="3" t="s">
        <v>343</v>
      </c>
      <c r="E96" s="3">
        <v>59824798</v>
      </c>
      <c r="F96" s="3" t="s">
        <v>335</v>
      </c>
      <c r="G96" s="3" t="s">
        <v>336</v>
      </c>
      <c r="H96" s="191">
        <v>36427</v>
      </c>
      <c r="I96" s="5" t="s">
        <v>139</v>
      </c>
      <c r="J96" s="1" t="s">
        <v>337</v>
      </c>
      <c r="K96" s="101" t="s">
        <v>349</v>
      </c>
      <c r="L96" s="100" t="s">
        <v>338</v>
      </c>
      <c r="M96" s="124" t="s">
        <v>138</v>
      </c>
      <c r="N96" s="124" t="s">
        <v>138</v>
      </c>
      <c r="O96" s="124" t="s">
        <v>138</v>
      </c>
      <c r="P96" s="188"/>
      <c r="Q96" s="188"/>
    </row>
    <row r="97" spans="2:17" ht="60.75" customHeight="1" x14ac:dyDescent="0.25">
      <c r="B97" s="187" t="s">
        <v>43</v>
      </c>
      <c r="C97" s="187">
        <f t="shared" si="1"/>
        <v>3.28</v>
      </c>
      <c r="D97" s="3" t="s">
        <v>343</v>
      </c>
      <c r="E97" s="3">
        <v>59824798</v>
      </c>
      <c r="F97" s="3" t="s">
        <v>335</v>
      </c>
      <c r="G97" s="3" t="s">
        <v>336</v>
      </c>
      <c r="H97" s="191">
        <v>36427</v>
      </c>
      <c r="I97" s="5" t="s">
        <v>139</v>
      </c>
      <c r="J97" s="1" t="s">
        <v>337</v>
      </c>
      <c r="K97" s="101" t="s">
        <v>353</v>
      </c>
      <c r="L97" s="100" t="s">
        <v>338</v>
      </c>
      <c r="M97" s="124" t="s">
        <v>138</v>
      </c>
      <c r="N97" s="124" t="s">
        <v>138</v>
      </c>
      <c r="O97" s="124" t="s">
        <v>138</v>
      </c>
      <c r="P97" s="188"/>
      <c r="Q97" s="188"/>
    </row>
    <row r="98" spans="2:17" ht="60.75" customHeight="1" x14ac:dyDescent="0.25">
      <c r="B98" s="187" t="s">
        <v>43</v>
      </c>
      <c r="C98" s="187">
        <f t="shared" si="1"/>
        <v>3.28</v>
      </c>
      <c r="D98" s="3" t="s">
        <v>343</v>
      </c>
      <c r="E98" s="3">
        <v>59824798</v>
      </c>
      <c r="F98" s="3" t="s">
        <v>335</v>
      </c>
      <c r="G98" s="3" t="s">
        <v>336</v>
      </c>
      <c r="H98" s="191">
        <v>36427</v>
      </c>
      <c r="I98" s="5" t="s">
        <v>139</v>
      </c>
      <c r="J98" s="1" t="s">
        <v>337</v>
      </c>
      <c r="K98" s="101" t="s">
        <v>350</v>
      </c>
      <c r="L98" s="100" t="s">
        <v>338</v>
      </c>
      <c r="M98" s="124" t="s">
        <v>138</v>
      </c>
      <c r="N98" s="124" t="s">
        <v>138</v>
      </c>
      <c r="O98" s="124" t="s">
        <v>138</v>
      </c>
      <c r="P98" s="188"/>
      <c r="Q98" s="188"/>
    </row>
    <row r="99" spans="2:17" ht="60.75" customHeight="1" x14ac:dyDescent="0.25">
      <c r="B99" s="187" t="s">
        <v>43</v>
      </c>
      <c r="C99" s="187">
        <f t="shared" si="1"/>
        <v>3.28</v>
      </c>
      <c r="D99" s="3" t="s">
        <v>343</v>
      </c>
      <c r="E99" s="3">
        <v>59824798</v>
      </c>
      <c r="F99" s="3" t="s">
        <v>335</v>
      </c>
      <c r="G99" s="3" t="s">
        <v>336</v>
      </c>
      <c r="H99" s="191">
        <v>36427</v>
      </c>
      <c r="I99" s="5" t="s">
        <v>139</v>
      </c>
      <c r="J99" s="1" t="s">
        <v>337</v>
      </c>
      <c r="K99" s="101" t="s">
        <v>351</v>
      </c>
      <c r="L99" s="100" t="s">
        <v>338</v>
      </c>
      <c r="M99" s="124" t="s">
        <v>138</v>
      </c>
      <c r="N99" s="124" t="s">
        <v>138</v>
      </c>
      <c r="O99" s="124" t="s">
        <v>138</v>
      </c>
      <c r="P99" s="188"/>
      <c r="Q99" s="188"/>
    </row>
    <row r="100" spans="2:17" ht="60.75" customHeight="1" x14ac:dyDescent="0.25">
      <c r="B100" s="187" t="s">
        <v>43</v>
      </c>
      <c r="C100" s="187">
        <f t="shared" si="1"/>
        <v>3.28</v>
      </c>
      <c r="D100" s="3" t="s">
        <v>354</v>
      </c>
      <c r="E100" s="3">
        <v>59178162</v>
      </c>
      <c r="F100" s="3" t="s">
        <v>335</v>
      </c>
      <c r="G100" s="3" t="s">
        <v>336</v>
      </c>
      <c r="H100" s="191">
        <v>36287</v>
      </c>
      <c r="I100" s="5" t="s">
        <v>139</v>
      </c>
      <c r="J100" s="1" t="s">
        <v>337</v>
      </c>
      <c r="K100" s="101" t="s">
        <v>355</v>
      </c>
      <c r="L100" s="100" t="s">
        <v>338</v>
      </c>
      <c r="M100" s="124" t="s">
        <v>138</v>
      </c>
      <c r="N100" s="124" t="s">
        <v>138</v>
      </c>
      <c r="O100" s="124" t="s">
        <v>138</v>
      </c>
      <c r="P100" s="188"/>
      <c r="Q100" s="188"/>
    </row>
    <row r="101" spans="2:17" x14ac:dyDescent="0.25">
      <c r="B101" s="93" t="s">
        <v>44</v>
      </c>
      <c r="C101" s="187">
        <f t="shared" si="1"/>
        <v>3.28</v>
      </c>
      <c r="D101" s="3" t="s">
        <v>356</v>
      </c>
      <c r="E101" s="3">
        <v>37080012</v>
      </c>
      <c r="F101" s="3" t="s">
        <v>357</v>
      </c>
      <c r="G101" s="3" t="s">
        <v>358</v>
      </c>
      <c r="H101" s="191">
        <v>39787</v>
      </c>
      <c r="I101" s="5" t="s">
        <v>138</v>
      </c>
      <c r="J101" s="1" t="s">
        <v>337</v>
      </c>
      <c r="K101" s="100" t="s">
        <v>359</v>
      </c>
      <c r="L101" s="100" t="s">
        <v>357</v>
      </c>
      <c r="M101" s="64" t="s">
        <v>138</v>
      </c>
      <c r="N101" s="64" t="s">
        <v>138</v>
      </c>
      <c r="O101" s="64" t="s">
        <v>138</v>
      </c>
      <c r="P101" s="266"/>
      <c r="Q101" s="266"/>
    </row>
    <row r="102" spans="2:17" x14ac:dyDescent="0.25">
      <c r="B102" s="187" t="s">
        <v>44</v>
      </c>
      <c r="C102" s="187">
        <f t="shared" si="1"/>
        <v>3.28</v>
      </c>
      <c r="D102" s="3" t="s">
        <v>360</v>
      </c>
      <c r="E102" s="3">
        <v>27089788</v>
      </c>
      <c r="F102" s="3" t="s">
        <v>357</v>
      </c>
      <c r="G102" s="3" t="s">
        <v>361</v>
      </c>
      <c r="H102" s="191">
        <v>39052</v>
      </c>
      <c r="I102" s="5" t="s">
        <v>138</v>
      </c>
      <c r="J102" s="1" t="s">
        <v>337</v>
      </c>
      <c r="K102" s="100" t="s">
        <v>362</v>
      </c>
      <c r="L102" s="100" t="s">
        <v>357</v>
      </c>
      <c r="M102" s="124" t="s">
        <v>138</v>
      </c>
      <c r="N102" s="124" t="s">
        <v>138</v>
      </c>
      <c r="O102" s="124" t="s">
        <v>138</v>
      </c>
      <c r="P102" s="188"/>
      <c r="Q102" s="188"/>
    </row>
    <row r="103" spans="2:17" x14ac:dyDescent="0.25">
      <c r="B103" s="187" t="s">
        <v>44</v>
      </c>
      <c r="C103" s="187">
        <f t="shared" si="1"/>
        <v>3.28</v>
      </c>
      <c r="D103" s="3" t="s">
        <v>360</v>
      </c>
      <c r="E103" s="3">
        <v>27089788</v>
      </c>
      <c r="F103" s="3" t="s">
        <v>357</v>
      </c>
      <c r="G103" s="3" t="s">
        <v>361</v>
      </c>
      <c r="H103" s="191">
        <v>39052</v>
      </c>
      <c r="I103" s="5" t="s">
        <v>138</v>
      </c>
      <c r="J103" s="1" t="s">
        <v>337</v>
      </c>
      <c r="K103" s="100" t="s">
        <v>363</v>
      </c>
      <c r="L103" s="100" t="s">
        <v>357</v>
      </c>
      <c r="M103" s="124" t="s">
        <v>138</v>
      </c>
      <c r="N103" s="124" t="s">
        <v>138</v>
      </c>
      <c r="O103" s="124" t="s">
        <v>138</v>
      </c>
      <c r="P103" s="188"/>
      <c r="Q103" s="188"/>
    </row>
    <row r="104" spans="2:17" x14ac:dyDescent="0.25">
      <c r="B104" s="187" t="s">
        <v>44</v>
      </c>
      <c r="C104" s="187">
        <f t="shared" si="1"/>
        <v>3.28</v>
      </c>
      <c r="D104" s="3" t="s">
        <v>360</v>
      </c>
      <c r="E104" s="3">
        <v>27089788</v>
      </c>
      <c r="F104" s="3" t="s">
        <v>357</v>
      </c>
      <c r="G104" s="3" t="s">
        <v>361</v>
      </c>
      <c r="H104" s="191">
        <v>39052</v>
      </c>
      <c r="I104" s="5" t="s">
        <v>138</v>
      </c>
      <c r="J104" s="1" t="s">
        <v>337</v>
      </c>
      <c r="K104" s="100" t="s">
        <v>364</v>
      </c>
      <c r="L104" s="100" t="s">
        <v>357</v>
      </c>
      <c r="M104" s="124" t="s">
        <v>138</v>
      </c>
      <c r="N104" s="124" t="s">
        <v>138</v>
      </c>
      <c r="O104" s="124" t="s">
        <v>138</v>
      </c>
      <c r="P104" s="188"/>
      <c r="Q104" s="188"/>
    </row>
    <row r="105" spans="2:17" x14ac:dyDescent="0.25">
      <c r="B105" s="187" t="s">
        <v>44</v>
      </c>
      <c r="C105" s="187">
        <f t="shared" si="1"/>
        <v>3.28</v>
      </c>
      <c r="D105" s="3" t="s">
        <v>360</v>
      </c>
      <c r="E105" s="3">
        <v>27089788</v>
      </c>
      <c r="F105" s="3" t="s">
        <v>357</v>
      </c>
      <c r="G105" s="3" t="s">
        <v>361</v>
      </c>
      <c r="H105" s="191">
        <v>39052</v>
      </c>
      <c r="I105" s="5" t="s">
        <v>138</v>
      </c>
      <c r="J105" s="1" t="s">
        <v>337</v>
      </c>
      <c r="K105" s="100" t="s">
        <v>349</v>
      </c>
      <c r="L105" s="100" t="s">
        <v>357</v>
      </c>
      <c r="M105" s="124" t="s">
        <v>138</v>
      </c>
      <c r="N105" s="124" t="s">
        <v>138</v>
      </c>
      <c r="O105" s="124" t="s">
        <v>138</v>
      </c>
      <c r="P105" s="188"/>
      <c r="Q105" s="188"/>
    </row>
    <row r="106" spans="2:17" x14ac:dyDescent="0.25">
      <c r="B106" s="187" t="s">
        <v>44</v>
      </c>
      <c r="C106" s="187">
        <f t="shared" si="1"/>
        <v>3.28</v>
      </c>
      <c r="D106" s="3" t="s">
        <v>360</v>
      </c>
      <c r="E106" s="3">
        <v>27089788</v>
      </c>
      <c r="F106" s="3" t="s">
        <v>357</v>
      </c>
      <c r="G106" s="3" t="s">
        <v>361</v>
      </c>
      <c r="H106" s="191">
        <v>39052</v>
      </c>
      <c r="I106" s="5" t="s">
        <v>138</v>
      </c>
      <c r="J106" s="1" t="s">
        <v>337</v>
      </c>
      <c r="K106" s="100" t="s">
        <v>365</v>
      </c>
      <c r="L106" s="100" t="s">
        <v>357</v>
      </c>
      <c r="M106" s="124" t="s">
        <v>138</v>
      </c>
      <c r="N106" s="124" t="s">
        <v>138</v>
      </c>
      <c r="O106" s="124" t="s">
        <v>138</v>
      </c>
      <c r="P106" s="188"/>
      <c r="Q106" s="188"/>
    </row>
    <row r="107" spans="2:17" x14ac:dyDescent="0.25">
      <c r="B107" s="187" t="s">
        <v>44</v>
      </c>
      <c r="C107" s="187">
        <f t="shared" si="1"/>
        <v>3.28</v>
      </c>
      <c r="D107" s="3" t="s">
        <v>360</v>
      </c>
      <c r="E107" s="3">
        <v>27089788</v>
      </c>
      <c r="F107" s="3" t="s">
        <v>357</v>
      </c>
      <c r="G107" s="3" t="s">
        <v>361</v>
      </c>
      <c r="H107" s="191">
        <v>39052</v>
      </c>
      <c r="I107" s="5" t="s">
        <v>138</v>
      </c>
      <c r="J107" s="1" t="s">
        <v>337</v>
      </c>
      <c r="K107" s="100" t="s">
        <v>350</v>
      </c>
      <c r="L107" s="100" t="s">
        <v>357</v>
      </c>
      <c r="M107" s="124" t="s">
        <v>138</v>
      </c>
      <c r="N107" s="124" t="s">
        <v>138</v>
      </c>
      <c r="O107" s="124" t="s">
        <v>138</v>
      </c>
      <c r="P107" s="188"/>
      <c r="Q107" s="188"/>
    </row>
    <row r="108" spans="2:17" x14ac:dyDescent="0.25">
      <c r="B108" s="187" t="s">
        <v>44</v>
      </c>
      <c r="C108" s="187">
        <f t="shared" si="1"/>
        <v>3.28</v>
      </c>
      <c r="D108" s="3" t="s">
        <v>360</v>
      </c>
      <c r="E108" s="3">
        <v>27089788</v>
      </c>
      <c r="F108" s="3" t="s">
        <v>357</v>
      </c>
      <c r="G108" s="3" t="s">
        <v>361</v>
      </c>
      <c r="H108" s="191">
        <v>39052</v>
      </c>
      <c r="I108" s="5" t="s">
        <v>138</v>
      </c>
      <c r="J108" s="1" t="s">
        <v>337</v>
      </c>
      <c r="K108" s="100" t="s">
        <v>366</v>
      </c>
      <c r="L108" s="100" t="s">
        <v>357</v>
      </c>
      <c r="M108" s="124" t="s">
        <v>138</v>
      </c>
      <c r="N108" s="124" t="s">
        <v>138</v>
      </c>
      <c r="O108" s="124" t="s">
        <v>138</v>
      </c>
      <c r="P108" s="188"/>
      <c r="Q108" s="188"/>
    </row>
    <row r="109" spans="2:17" x14ac:dyDescent="0.25">
      <c r="B109" s="187" t="s">
        <v>44</v>
      </c>
      <c r="C109" s="187">
        <f t="shared" si="1"/>
        <v>3.28</v>
      </c>
      <c r="D109" s="3" t="s">
        <v>360</v>
      </c>
      <c r="E109" s="3">
        <v>27089788</v>
      </c>
      <c r="F109" s="3" t="s">
        <v>357</v>
      </c>
      <c r="G109" s="3" t="s">
        <v>361</v>
      </c>
      <c r="H109" s="191">
        <v>39052</v>
      </c>
      <c r="I109" s="5" t="s">
        <v>138</v>
      </c>
      <c r="J109" s="1" t="s">
        <v>337</v>
      </c>
      <c r="K109" s="100" t="s">
        <v>367</v>
      </c>
      <c r="L109" s="100" t="s">
        <v>357</v>
      </c>
      <c r="M109" s="124" t="s">
        <v>138</v>
      </c>
      <c r="N109" s="124" t="s">
        <v>138</v>
      </c>
      <c r="O109" s="124" t="s">
        <v>138</v>
      </c>
      <c r="P109" s="188"/>
      <c r="Q109" s="188"/>
    </row>
    <row r="110" spans="2:17" x14ac:dyDescent="0.25">
      <c r="B110" s="187" t="s">
        <v>44</v>
      </c>
      <c r="C110" s="187">
        <f t="shared" si="1"/>
        <v>3.28</v>
      </c>
      <c r="D110" s="3" t="s">
        <v>368</v>
      </c>
      <c r="E110" s="3">
        <v>36750643</v>
      </c>
      <c r="F110" s="3" t="s">
        <v>369</v>
      </c>
      <c r="G110" s="3" t="s">
        <v>370</v>
      </c>
      <c r="H110" s="191">
        <v>37967</v>
      </c>
      <c r="I110" s="5" t="s">
        <v>138</v>
      </c>
      <c r="J110" s="1" t="s">
        <v>337</v>
      </c>
      <c r="K110" s="100" t="s">
        <v>372</v>
      </c>
      <c r="L110" s="100" t="s">
        <v>357</v>
      </c>
      <c r="M110" s="124" t="s">
        <v>138</v>
      </c>
      <c r="N110" s="124" t="s">
        <v>138</v>
      </c>
      <c r="O110" s="124" t="s">
        <v>138</v>
      </c>
      <c r="P110" s="188"/>
      <c r="Q110" s="188" t="s">
        <v>371</v>
      </c>
    </row>
    <row r="111" spans="2:17" x14ac:dyDescent="0.25">
      <c r="B111" s="187" t="s">
        <v>44</v>
      </c>
      <c r="C111" s="187">
        <f t="shared" si="1"/>
        <v>3.28</v>
      </c>
      <c r="D111" s="3" t="s">
        <v>368</v>
      </c>
      <c r="E111" s="3">
        <v>36750643</v>
      </c>
      <c r="F111" s="3" t="s">
        <v>369</v>
      </c>
      <c r="G111" s="3" t="s">
        <v>370</v>
      </c>
      <c r="H111" s="191">
        <v>37967</v>
      </c>
      <c r="I111" s="5" t="s">
        <v>138</v>
      </c>
      <c r="J111" s="1" t="s">
        <v>373</v>
      </c>
      <c r="K111" s="100" t="s">
        <v>374</v>
      </c>
      <c r="L111" s="100" t="s">
        <v>375</v>
      </c>
      <c r="M111" s="124" t="s">
        <v>138</v>
      </c>
      <c r="N111" s="124" t="s">
        <v>138</v>
      </c>
      <c r="O111" s="124" t="s">
        <v>138</v>
      </c>
      <c r="P111" s="188"/>
      <c r="Q111" s="188" t="s">
        <v>371</v>
      </c>
    </row>
    <row r="113" spans="1:26" ht="15.75" thickBot="1" x14ac:dyDescent="0.3"/>
    <row r="114" spans="1:26" ht="27" thickBot="1" x14ac:dyDescent="0.3">
      <c r="B114" s="290" t="s">
        <v>46</v>
      </c>
      <c r="C114" s="291"/>
      <c r="D114" s="291"/>
      <c r="E114" s="291"/>
      <c r="F114" s="291"/>
      <c r="G114" s="291"/>
      <c r="H114" s="291"/>
      <c r="I114" s="291"/>
      <c r="J114" s="291"/>
      <c r="K114" s="291"/>
      <c r="L114" s="291"/>
      <c r="M114" s="291"/>
      <c r="N114" s="292"/>
    </row>
    <row r="117" spans="1:26" ht="46.15" customHeight="1" x14ac:dyDescent="0.25">
      <c r="B117" s="69" t="s">
        <v>33</v>
      </c>
      <c r="C117" s="69" t="s">
        <v>47</v>
      </c>
      <c r="D117" s="263" t="s">
        <v>3</v>
      </c>
      <c r="E117" s="265"/>
    </row>
    <row r="118" spans="1:26" ht="46.9" customHeight="1" x14ac:dyDescent="0.25">
      <c r="B118" s="70" t="s">
        <v>124</v>
      </c>
      <c r="C118" s="126" t="s">
        <v>139</v>
      </c>
      <c r="D118" s="296" t="s">
        <v>160</v>
      </c>
      <c r="E118" s="297"/>
    </row>
    <row r="121" spans="1:26" ht="26.25" x14ac:dyDescent="0.25">
      <c r="B121" s="269" t="s">
        <v>64</v>
      </c>
      <c r="C121" s="270"/>
      <c r="D121" s="270"/>
      <c r="E121" s="270"/>
      <c r="F121" s="270"/>
      <c r="G121" s="270"/>
      <c r="H121" s="270"/>
      <c r="I121" s="270"/>
      <c r="J121" s="270"/>
      <c r="K121" s="270"/>
      <c r="L121" s="270"/>
      <c r="M121" s="270"/>
      <c r="N121" s="270"/>
      <c r="O121" s="270"/>
      <c r="P121" s="270"/>
    </row>
    <row r="123" spans="1:26" ht="15.75" thickBot="1" x14ac:dyDescent="0.3"/>
    <row r="124" spans="1:26" ht="27" thickBot="1" x14ac:dyDescent="0.3">
      <c r="B124" s="290" t="s">
        <v>54</v>
      </c>
      <c r="C124" s="291"/>
      <c r="D124" s="291"/>
      <c r="E124" s="291"/>
      <c r="F124" s="291"/>
      <c r="G124" s="291"/>
      <c r="H124" s="291"/>
      <c r="I124" s="291"/>
      <c r="J124" s="291"/>
      <c r="K124" s="291"/>
      <c r="L124" s="291"/>
      <c r="M124" s="291"/>
      <c r="N124" s="292"/>
    </row>
    <row r="126" spans="1:26" ht="15.75" thickBot="1" x14ac:dyDescent="0.3">
      <c r="M126" s="66"/>
      <c r="N126" s="66"/>
    </row>
    <row r="127" spans="1:26" s="110" customFormat="1" ht="109.5" customHeight="1" x14ac:dyDescent="0.25">
      <c r="B127" s="121" t="s">
        <v>147</v>
      </c>
      <c r="C127" s="121" t="s">
        <v>148</v>
      </c>
      <c r="D127" s="121" t="s">
        <v>149</v>
      </c>
      <c r="E127" s="121" t="s">
        <v>45</v>
      </c>
      <c r="F127" s="121" t="s">
        <v>22</v>
      </c>
      <c r="G127" s="121" t="s">
        <v>104</v>
      </c>
      <c r="H127" s="121" t="s">
        <v>17</v>
      </c>
      <c r="I127" s="121" t="s">
        <v>10</v>
      </c>
      <c r="J127" s="121" t="s">
        <v>31</v>
      </c>
      <c r="K127" s="121" t="s">
        <v>61</v>
      </c>
      <c r="L127" s="121" t="s">
        <v>20</v>
      </c>
      <c r="M127" s="106" t="s">
        <v>26</v>
      </c>
      <c r="N127" s="121" t="s">
        <v>150</v>
      </c>
      <c r="O127" s="121" t="s">
        <v>36</v>
      </c>
      <c r="P127" s="122" t="s">
        <v>11</v>
      </c>
      <c r="Q127" s="122" t="s">
        <v>19</v>
      </c>
    </row>
    <row r="128" spans="1:26" s="116" customFormat="1" x14ac:dyDescent="0.25">
      <c r="A128" s="47">
        <v>1</v>
      </c>
      <c r="B128" s="117" t="s">
        <v>301</v>
      </c>
      <c r="C128" s="117" t="s">
        <v>301</v>
      </c>
      <c r="D128" s="117" t="s">
        <v>322</v>
      </c>
      <c r="E128" s="186" t="s">
        <v>326</v>
      </c>
      <c r="F128" s="113" t="s">
        <v>138</v>
      </c>
      <c r="G128" s="155"/>
      <c r="H128" s="120">
        <v>41165</v>
      </c>
      <c r="I128" s="114">
        <v>41578</v>
      </c>
      <c r="J128" s="114"/>
      <c r="K128" s="114" t="s">
        <v>712</v>
      </c>
      <c r="L128" s="114" t="s">
        <v>713</v>
      </c>
      <c r="M128" s="105">
        <v>100</v>
      </c>
      <c r="N128" s="105">
        <f>+M128*G128</f>
        <v>0</v>
      </c>
      <c r="O128" s="27"/>
      <c r="P128" s="27">
        <v>121</v>
      </c>
      <c r="Q128" s="156"/>
      <c r="R128" s="115"/>
      <c r="S128" s="115"/>
      <c r="T128" s="115"/>
      <c r="U128" s="115"/>
      <c r="V128" s="115"/>
      <c r="W128" s="115"/>
      <c r="X128" s="115"/>
      <c r="Y128" s="115"/>
      <c r="Z128" s="115"/>
    </row>
    <row r="129" spans="1:26" s="116" customFormat="1" ht="30" x14ac:dyDescent="0.25">
      <c r="A129" s="47">
        <f>+A128+1</f>
        <v>2</v>
      </c>
      <c r="B129" s="117" t="s">
        <v>301</v>
      </c>
      <c r="C129" s="117" t="s">
        <v>301</v>
      </c>
      <c r="D129" s="117" t="s">
        <v>327</v>
      </c>
      <c r="E129" s="186">
        <v>2122601</v>
      </c>
      <c r="F129" s="113" t="s">
        <v>138</v>
      </c>
      <c r="G129" s="113"/>
      <c r="H129" s="120">
        <v>41170</v>
      </c>
      <c r="I129" s="114">
        <v>41258</v>
      </c>
      <c r="J129" s="114"/>
      <c r="K129" s="114"/>
      <c r="L129" s="114" t="s">
        <v>328</v>
      </c>
      <c r="M129" s="105">
        <v>186</v>
      </c>
      <c r="N129" s="105"/>
      <c r="O129" s="27"/>
      <c r="P129" s="27">
        <v>121</v>
      </c>
      <c r="Q129" s="156"/>
      <c r="R129" s="115"/>
      <c r="S129" s="115"/>
      <c r="T129" s="115"/>
      <c r="U129" s="115"/>
      <c r="V129" s="115"/>
      <c r="W129" s="115"/>
      <c r="X129" s="115"/>
      <c r="Y129" s="115"/>
      <c r="Z129" s="115"/>
    </row>
    <row r="130" spans="1:26" s="116" customFormat="1" ht="30" x14ac:dyDescent="0.25">
      <c r="A130" s="47">
        <f t="shared" ref="A130:A135" si="2">+A129+1</f>
        <v>3</v>
      </c>
      <c r="B130" s="117" t="s">
        <v>301</v>
      </c>
      <c r="C130" s="117" t="s">
        <v>301</v>
      </c>
      <c r="D130" s="117" t="s">
        <v>327</v>
      </c>
      <c r="E130" s="186">
        <v>2130878</v>
      </c>
      <c r="F130" s="113" t="s">
        <v>138</v>
      </c>
      <c r="G130" s="113"/>
      <c r="H130" s="120">
        <v>41367</v>
      </c>
      <c r="I130" s="114">
        <v>41453</v>
      </c>
      <c r="J130" s="114"/>
      <c r="K130" s="114"/>
      <c r="L130" s="114" t="s">
        <v>329</v>
      </c>
      <c r="M130" s="105">
        <v>467</v>
      </c>
      <c r="N130" s="105"/>
      <c r="O130" s="27"/>
      <c r="P130" s="27">
        <v>122</v>
      </c>
      <c r="Q130" s="156"/>
      <c r="R130" s="115"/>
      <c r="S130" s="115"/>
      <c r="T130" s="115"/>
      <c r="U130" s="115"/>
      <c r="V130" s="115"/>
      <c r="W130" s="115"/>
      <c r="X130" s="115"/>
      <c r="Y130" s="115"/>
      <c r="Z130" s="115"/>
    </row>
    <row r="131" spans="1:26" s="116" customFormat="1" ht="30" x14ac:dyDescent="0.25">
      <c r="A131" s="47">
        <f t="shared" si="2"/>
        <v>4</v>
      </c>
      <c r="B131" s="117" t="s">
        <v>301</v>
      </c>
      <c r="C131" s="117" t="s">
        <v>301</v>
      </c>
      <c r="D131" s="117" t="s">
        <v>327</v>
      </c>
      <c r="E131" s="186">
        <v>2120607</v>
      </c>
      <c r="F131" s="113" t="s">
        <v>138</v>
      </c>
      <c r="G131" s="113"/>
      <c r="H131" s="120">
        <v>41029</v>
      </c>
      <c r="I131" s="114">
        <v>41120</v>
      </c>
      <c r="J131" s="114"/>
      <c r="K131" s="114"/>
      <c r="L131" s="114" t="s">
        <v>330</v>
      </c>
      <c r="M131" s="105">
        <v>528</v>
      </c>
      <c r="N131" s="105"/>
      <c r="O131" s="27"/>
      <c r="P131" s="27">
        <v>122</v>
      </c>
      <c r="Q131" s="156"/>
      <c r="R131" s="115"/>
      <c r="S131" s="115"/>
      <c r="T131" s="115"/>
      <c r="U131" s="115"/>
      <c r="V131" s="115"/>
      <c r="W131" s="115"/>
      <c r="X131" s="115"/>
      <c r="Y131" s="115"/>
      <c r="Z131" s="115"/>
    </row>
    <row r="132" spans="1:26" s="116" customFormat="1" ht="30" x14ac:dyDescent="0.25">
      <c r="A132" s="47">
        <f t="shared" si="2"/>
        <v>5</v>
      </c>
      <c r="B132" s="117" t="s">
        <v>301</v>
      </c>
      <c r="C132" s="117" t="s">
        <v>301</v>
      </c>
      <c r="D132" s="117" t="s">
        <v>327</v>
      </c>
      <c r="E132" s="186">
        <v>2120609</v>
      </c>
      <c r="F132" s="113" t="s">
        <v>138</v>
      </c>
      <c r="G132" s="113"/>
      <c r="H132" s="120">
        <v>41029</v>
      </c>
      <c r="I132" s="114">
        <v>41120</v>
      </c>
      <c r="J132" s="114"/>
      <c r="K132" s="114"/>
      <c r="L132" s="114" t="s">
        <v>330</v>
      </c>
      <c r="M132" s="105">
        <v>714</v>
      </c>
      <c r="N132" s="105"/>
      <c r="O132" s="27"/>
      <c r="P132" s="27">
        <v>123</v>
      </c>
      <c r="Q132" s="156"/>
      <c r="R132" s="115"/>
      <c r="S132" s="115"/>
      <c r="T132" s="115"/>
      <c r="U132" s="115"/>
      <c r="V132" s="115"/>
      <c r="W132" s="115"/>
      <c r="X132" s="115"/>
      <c r="Y132" s="115"/>
      <c r="Z132" s="115"/>
    </row>
    <row r="133" spans="1:26" s="116" customFormat="1" ht="30" x14ac:dyDescent="0.25">
      <c r="A133" s="47">
        <f t="shared" si="2"/>
        <v>6</v>
      </c>
      <c r="B133" s="117" t="s">
        <v>301</v>
      </c>
      <c r="C133" s="117" t="s">
        <v>301</v>
      </c>
      <c r="D133" s="117" t="s">
        <v>327</v>
      </c>
      <c r="E133" s="186">
        <v>2120613</v>
      </c>
      <c r="F133" s="113" t="s">
        <v>138</v>
      </c>
      <c r="G133" s="113"/>
      <c r="H133" s="120">
        <v>41022</v>
      </c>
      <c r="I133" s="114">
        <v>41151</v>
      </c>
      <c r="J133" s="114"/>
      <c r="K133" s="114"/>
      <c r="L133" s="114" t="s">
        <v>331</v>
      </c>
      <c r="M133" s="105">
        <v>467</v>
      </c>
      <c r="N133" s="105"/>
      <c r="O133" s="27"/>
      <c r="P133" s="27">
        <v>123</v>
      </c>
      <c r="Q133" s="156"/>
      <c r="R133" s="115"/>
      <c r="S133" s="115"/>
      <c r="T133" s="115"/>
      <c r="U133" s="115"/>
      <c r="V133" s="115"/>
      <c r="W133" s="115"/>
      <c r="X133" s="115"/>
      <c r="Y133" s="115"/>
      <c r="Z133" s="115"/>
    </row>
    <row r="134" spans="1:26" s="116" customFormat="1" ht="30" x14ac:dyDescent="0.25">
      <c r="A134" s="47">
        <f t="shared" si="2"/>
        <v>7</v>
      </c>
      <c r="B134" s="117" t="s">
        <v>301</v>
      </c>
      <c r="C134" s="117" t="s">
        <v>301</v>
      </c>
      <c r="D134" s="117" t="s">
        <v>327</v>
      </c>
      <c r="E134" s="186">
        <v>2122600</v>
      </c>
      <c r="F134" s="113" t="s">
        <v>138</v>
      </c>
      <c r="G134" s="113"/>
      <c r="H134" s="120">
        <v>41170</v>
      </c>
      <c r="I134" s="114">
        <v>41258</v>
      </c>
      <c r="J134" s="114"/>
      <c r="K134" s="114"/>
      <c r="L134" s="114" t="s">
        <v>332</v>
      </c>
      <c r="M134" s="105">
        <v>467</v>
      </c>
      <c r="N134" s="105"/>
      <c r="O134" s="27"/>
      <c r="P134" s="27">
        <v>124</v>
      </c>
      <c r="Q134" s="156"/>
      <c r="R134" s="115"/>
      <c r="S134" s="115"/>
      <c r="T134" s="115"/>
      <c r="U134" s="115"/>
      <c r="V134" s="115"/>
      <c r="W134" s="115"/>
      <c r="X134" s="115"/>
      <c r="Y134" s="115"/>
      <c r="Z134" s="115"/>
    </row>
    <row r="135" spans="1:26" s="116" customFormat="1" ht="30" x14ac:dyDescent="0.25">
      <c r="A135" s="47">
        <f t="shared" si="2"/>
        <v>8</v>
      </c>
      <c r="B135" s="117" t="s">
        <v>301</v>
      </c>
      <c r="C135" s="117" t="s">
        <v>301</v>
      </c>
      <c r="D135" s="117" t="s">
        <v>327</v>
      </c>
      <c r="E135" s="186">
        <v>2123117</v>
      </c>
      <c r="F135" s="113" t="s">
        <v>138</v>
      </c>
      <c r="G135" s="113"/>
      <c r="H135" s="120">
        <v>41183</v>
      </c>
      <c r="I135" s="114">
        <v>41258</v>
      </c>
      <c r="J135" s="114"/>
      <c r="K135" s="114"/>
      <c r="L135" s="114" t="s">
        <v>333</v>
      </c>
      <c r="M135" s="105">
        <v>631</v>
      </c>
      <c r="N135" s="105"/>
      <c r="O135" s="27"/>
      <c r="P135" s="27">
        <v>124</v>
      </c>
      <c r="Q135" s="156"/>
      <c r="R135" s="115"/>
      <c r="S135" s="115"/>
      <c r="T135" s="115"/>
      <c r="U135" s="115"/>
      <c r="V135" s="115"/>
      <c r="W135" s="115"/>
      <c r="X135" s="115"/>
      <c r="Y135" s="115"/>
      <c r="Z135" s="115"/>
    </row>
    <row r="136" spans="1:26" s="116" customFormat="1" x14ac:dyDescent="0.25">
      <c r="A136" s="47"/>
      <c r="B136" s="50" t="s">
        <v>16</v>
      </c>
      <c r="C136" s="118"/>
      <c r="D136" s="117"/>
      <c r="E136" s="186"/>
      <c r="F136" s="113"/>
      <c r="G136" s="113"/>
      <c r="H136" s="113"/>
      <c r="I136" s="114"/>
      <c r="J136" s="114"/>
      <c r="K136" s="119" t="s">
        <v>712</v>
      </c>
      <c r="L136" s="119">
        <f t="shared" ref="L136:N136" si="3">SUM(L128:L135)</f>
        <v>0</v>
      </c>
      <c r="M136" s="154">
        <f t="shared" si="3"/>
        <v>3560</v>
      </c>
      <c r="N136" s="119">
        <f t="shared" si="3"/>
        <v>0</v>
      </c>
      <c r="O136" s="27"/>
      <c r="P136" s="27"/>
      <c r="Q136" s="157"/>
    </row>
    <row r="137" spans="1:26" x14ac:dyDescent="0.25">
      <c r="B137" s="30"/>
      <c r="C137" s="30"/>
      <c r="D137" s="30"/>
      <c r="E137" s="31"/>
      <c r="F137" s="30"/>
      <c r="G137" s="30"/>
      <c r="H137" s="30"/>
      <c r="I137" s="30"/>
      <c r="J137" s="30"/>
      <c r="K137" s="30"/>
      <c r="L137" s="30"/>
      <c r="M137" s="30"/>
      <c r="N137" s="30"/>
      <c r="O137" s="30"/>
      <c r="P137" s="30"/>
    </row>
    <row r="138" spans="1:26" ht="18.75" x14ac:dyDescent="0.25">
      <c r="B138" s="60" t="s">
        <v>32</v>
      </c>
      <c r="C138" s="74" t="str">
        <f>+K136</f>
        <v>2 MESES 20 DIAS</v>
      </c>
      <c r="H138" s="32"/>
      <c r="I138" s="32"/>
      <c r="J138" s="32"/>
      <c r="K138" s="32"/>
      <c r="L138" s="32"/>
      <c r="M138" s="32"/>
      <c r="N138" s="30"/>
      <c r="O138" s="30"/>
      <c r="P138" s="30"/>
    </row>
    <row r="140" spans="1:26" ht="15.75" thickBot="1" x14ac:dyDescent="0.3"/>
    <row r="141" spans="1:26" ht="37.15" customHeight="1" thickBot="1" x14ac:dyDescent="0.3">
      <c r="B141" s="77" t="s">
        <v>49</v>
      </c>
      <c r="C141" s="78" t="s">
        <v>50</v>
      </c>
      <c r="D141" s="77" t="s">
        <v>51</v>
      </c>
      <c r="E141" s="78" t="s">
        <v>55</v>
      </c>
    </row>
    <row r="142" spans="1:26" ht="41.45" customHeight="1" x14ac:dyDescent="0.25">
      <c r="B142" s="68" t="s">
        <v>125</v>
      </c>
      <c r="C142" s="71">
        <v>20</v>
      </c>
      <c r="D142" s="71">
        <v>0</v>
      </c>
      <c r="E142" s="293">
        <f>+D142+D143+D144</f>
        <v>0</v>
      </c>
    </row>
    <row r="143" spans="1:26" x14ac:dyDescent="0.25">
      <c r="B143" s="68" t="s">
        <v>126</v>
      </c>
      <c r="C143" s="58">
        <v>30</v>
      </c>
      <c r="D143" s="72">
        <v>0</v>
      </c>
      <c r="E143" s="294"/>
    </row>
    <row r="144" spans="1:26" ht="15.75" thickBot="1" x14ac:dyDescent="0.3">
      <c r="B144" s="68" t="s">
        <v>127</v>
      </c>
      <c r="C144" s="73">
        <v>40</v>
      </c>
      <c r="D144" s="73">
        <v>0</v>
      </c>
      <c r="E144" s="295"/>
    </row>
    <row r="146" spans="2:17" ht="15.75" thickBot="1" x14ac:dyDescent="0.3"/>
    <row r="147" spans="2:17" ht="27" thickBot="1" x14ac:dyDescent="0.3">
      <c r="B147" s="290" t="s">
        <v>52</v>
      </c>
      <c r="C147" s="291"/>
      <c r="D147" s="291"/>
      <c r="E147" s="291"/>
      <c r="F147" s="291"/>
      <c r="G147" s="291"/>
      <c r="H147" s="291"/>
      <c r="I147" s="291"/>
      <c r="J147" s="291"/>
      <c r="K147" s="291"/>
      <c r="L147" s="291"/>
      <c r="M147" s="291"/>
      <c r="N147" s="292"/>
    </row>
    <row r="149" spans="2:17" ht="76.5" customHeight="1" x14ac:dyDescent="0.25">
      <c r="B149" s="57" t="s">
        <v>0</v>
      </c>
      <c r="C149" s="57" t="s">
        <v>39</v>
      </c>
      <c r="D149" s="57" t="s">
        <v>40</v>
      </c>
      <c r="E149" s="57" t="s">
        <v>117</v>
      </c>
      <c r="F149" s="57" t="s">
        <v>119</v>
      </c>
      <c r="G149" s="57" t="s">
        <v>120</v>
      </c>
      <c r="H149" s="57" t="s">
        <v>121</v>
      </c>
      <c r="I149" s="57" t="s">
        <v>118</v>
      </c>
      <c r="J149" s="263" t="s">
        <v>122</v>
      </c>
      <c r="K149" s="264"/>
      <c r="L149" s="265"/>
      <c r="M149" s="57" t="s">
        <v>123</v>
      </c>
      <c r="N149" s="57" t="s">
        <v>41</v>
      </c>
      <c r="O149" s="57" t="s">
        <v>42</v>
      </c>
      <c r="P149" s="263" t="s">
        <v>3</v>
      </c>
      <c r="Q149" s="265"/>
    </row>
    <row r="150" spans="2:17" ht="60.75" customHeight="1" x14ac:dyDescent="0.25">
      <c r="B150" s="93" t="s">
        <v>131</v>
      </c>
      <c r="C150" s="93">
        <f>656/1000</f>
        <v>0.65600000000000003</v>
      </c>
      <c r="D150" s="3" t="s">
        <v>686</v>
      </c>
      <c r="E150" s="3">
        <v>12999969</v>
      </c>
      <c r="F150" s="3" t="s">
        <v>687</v>
      </c>
      <c r="G150" s="3" t="s">
        <v>417</v>
      </c>
      <c r="H150" s="211">
        <v>36063</v>
      </c>
      <c r="I150" s="5"/>
      <c r="J150" s="1" t="s">
        <v>301</v>
      </c>
      <c r="K150" s="101" t="s">
        <v>691</v>
      </c>
      <c r="L150" s="100" t="s">
        <v>43</v>
      </c>
      <c r="M150" s="64" t="s">
        <v>138</v>
      </c>
      <c r="N150" s="64" t="s">
        <v>138</v>
      </c>
      <c r="O150" s="64" t="s">
        <v>138</v>
      </c>
      <c r="P150" s="266"/>
      <c r="Q150" s="266"/>
    </row>
    <row r="151" spans="2:17" ht="60.75" customHeight="1" x14ac:dyDescent="0.25">
      <c r="B151" s="93" t="s">
        <v>132</v>
      </c>
      <c r="C151" s="198">
        <f>656/1000</f>
        <v>0.65600000000000003</v>
      </c>
      <c r="D151" s="3" t="s">
        <v>706</v>
      </c>
      <c r="E151" s="3">
        <v>12970978</v>
      </c>
      <c r="F151" s="3" t="s">
        <v>663</v>
      </c>
      <c r="G151" s="3" t="s">
        <v>417</v>
      </c>
      <c r="H151" s="211">
        <v>32353</v>
      </c>
      <c r="I151" s="5"/>
      <c r="J151" s="1" t="s">
        <v>301</v>
      </c>
      <c r="K151" s="101" t="s">
        <v>707</v>
      </c>
      <c r="L151" s="100" t="s">
        <v>375</v>
      </c>
      <c r="M151" s="64" t="s">
        <v>138</v>
      </c>
      <c r="N151" s="64" t="s">
        <v>138</v>
      </c>
      <c r="O151" s="64" t="s">
        <v>138</v>
      </c>
      <c r="P151" s="94"/>
      <c r="Q151" s="94"/>
    </row>
    <row r="152" spans="2:17" ht="33.6" customHeight="1" x14ac:dyDescent="0.25">
      <c r="B152" s="93" t="s">
        <v>133</v>
      </c>
      <c r="C152" s="198">
        <f>656/5000</f>
        <v>0.13120000000000001</v>
      </c>
      <c r="D152" s="3" t="s">
        <v>704</v>
      </c>
      <c r="E152" s="3">
        <v>12996895</v>
      </c>
      <c r="F152" s="3" t="s">
        <v>679</v>
      </c>
      <c r="G152" s="3" t="s">
        <v>705</v>
      </c>
      <c r="H152" s="211">
        <v>37967</v>
      </c>
      <c r="I152" s="5" t="s">
        <v>138</v>
      </c>
      <c r="J152" s="1" t="s">
        <v>301</v>
      </c>
      <c r="K152" s="100" t="s">
        <v>708</v>
      </c>
      <c r="L152" s="100" t="s">
        <v>683</v>
      </c>
      <c r="M152" s="64" t="s">
        <v>138</v>
      </c>
      <c r="N152" s="64" t="s">
        <v>138</v>
      </c>
      <c r="O152" s="64" t="s">
        <v>138</v>
      </c>
      <c r="P152" s="266"/>
      <c r="Q152" s="266"/>
    </row>
    <row r="155" spans="2:17" ht="15.75" thickBot="1" x14ac:dyDescent="0.3"/>
    <row r="156" spans="2:17" ht="54" customHeight="1" x14ac:dyDescent="0.25">
      <c r="B156" s="76" t="s">
        <v>33</v>
      </c>
      <c r="C156" s="76" t="s">
        <v>49</v>
      </c>
      <c r="D156" s="57" t="s">
        <v>50</v>
      </c>
      <c r="E156" s="76" t="s">
        <v>51</v>
      </c>
      <c r="F156" s="78" t="s">
        <v>56</v>
      </c>
      <c r="G156" s="97"/>
    </row>
    <row r="157" spans="2:17" ht="120.75" customHeight="1" x14ac:dyDescent="0.2">
      <c r="B157" s="284" t="s">
        <v>53</v>
      </c>
      <c r="C157" s="6" t="s">
        <v>128</v>
      </c>
      <c r="D157" s="72">
        <v>25</v>
      </c>
      <c r="E157" s="72">
        <v>25</v>
      </c>
      <c r="F157" s="285">
        <f>+E157+E158+E159</f>
        <v>60</v>
      </c>
      <c r="G157" s="98"/>
    </row>
    <row r="158" spans="2:17" ht="76.150000000000006" customHeight="1" x14ac:dyDescent="0.2">
      <c r="B158" s="284"/>
      <c r="C158" s="6" t="s">
        <v>129</v>
      </c>
      <c r="D158" s="75">
        <v>25</v>
      </c>
      <c r="E158" s="72">
        <v>25</v>
      </c>
      <c r="F158" s="286"/>
      <c r="G158" s="98"/>
    </row>
    <row r="159" spans="2:17" ht="69" customHeight="1" x14ac:dyDescent="0.2">
      <c r="B159" s="284"/>
      <c r="C159" s="6" t="s">
        <v>130</v>
      </c>
      <c r="D159" s="72">
        <v>10</v>
      </c>
      <c r="E159" s="72">
        <v>10</v>
      </c>
      <c r="F159" s="287"/>
      <c r="G159" s="98"/>
    </row>
    <row r="160" spans="2:17" x14ac:dyDescent="0.25">
      <c r="C160"/>
    </row>
    <row r="163" spans="2:5" x14ac:dyDescent="0.25">
      <c r="B163" s="67" t="s">
        <v>57</v>
      </c>
    </row>
    <row r="166" spans="2:5" x14ac:dyDescent="0.25">
      <c r="B166" s="79" t="s">
        <v>33</v>
      </c>
      <c r="C166" s="79" t="s">
        <v>58</v>
      </c>
      <c r="D166" s="76" t="s">
        <v>51</v>
      </c>
      <c r="E166" s="76" t="s">
        <v>16</v>
      </c>
    </row>
    <row r="167" spans="2:5" ht="28.5" x14ac:dyDescent="0.25">
      <c r="B167" s="2" t="s">
        <v>59</v>
      </c>
      <c r="C167" s="7">
        <v>40</v>
      </c>
      <c r="D167" s="72">
        <f>+E142</f>
        <v>0</v>
      </c>
      <c r="E167" s="288">
        <f>+D167+D168</f>
        <v>60</v>
      </c>
    </row>
    <row r="168" spans="2:5" ht="42.75" x14ac:dyDescent="0.25">
      <c r="B168" s="2" t="s">
        <v>60</v>
      </c>
      <c r="C168" s="7">
        <v>60</v>
      </c>
      <c r="D168" s="72">
        <f>+F157</f>
        <v>60</v>
      </c>
      <c r="E168" s="289"/>
    </row>
  </sheetData>
  <customSheetViews>
    <customSheetView guid="{0231D664-53D3-4378-92FC-86BB75012D50}" scale="70" hiddenColumns="1" topLeftCell="A19">
      <selection activeCell="E40" sqref="E40:E41"/>
      <pageMargins left="0.7" right="0.7" top="0.75" bottom="0.75" header="0.3" footer="0.3"/>
      <pageSetup orientation="portrait" horizontalDpi="4294967295" verticalDpi="4294967295" r:id="rId1"/>
    </customSheetView>
    <customSheetView guid="{CE061EA5-A85E-4ABA-BF79-3FA19E67983B}" scale="70" hiddenColumns="1" topLeftCell="A142">
      <selection activeCell="A150" sqref="A150"/>
      <pageMargins left="0.7" right="0.7" top="0.75" bottom="0.75" header="0.3" footer="0.3"/>
      <pageSetup orientation="portrait" horizontalDpi="4294967295" verticalDpi="4294967295" r:id="rId2"/>
    </customSheetView>
    <customSheetView guid="{A2E15FCF-BF07-4F75-BC8B-D1F713E64E37}" scale="70" hiddenColumns="1" topLeftCell="A43">
      <selection activeCell="G51" sqref="G51"/>
      <pageMargins left="0.7" right="0.7" top="0.75" bottom="0.75" header="0.3" footer="0.3"/>
      <pageSetup orientation="portrait" horizontalDpi="4294967295" verticalDpi="4294967295" r:id="rId3"/>
    </customSheetView>
    <customSheetView guid="{2CECA098-183A-404B-AD72-5EEAC4BDA970}" scale="70" hiddenColumns="1" topLeftCell="A14">
      <selection activeCell="C32" sqref="C32"/>
      <pageMargins left="0.7" right="0.7" top="0.75" bottom="0.75" header="0.3" footer="0.3"/>
      <pageSetup orientation="portrait" horizontalDpi="4294967295" verticalDpi="4294967295" r:id="rId4"/>
    </customSheetView>
    <customSheetView guid="{AFE0F707-F779-4457-8614-A9761FF0129B}" scale="70" hiddenColumns="1" topLeftCell="A128">
      <selection activeCell="F139" sqref="F139"/>
      <pageMargins left="0.7" right="0.7" top="0.75" bottom="0.75" header="0.3" footer="0.3"/>
      <pageSetup orientation="portrait" horizontalDpi="4294967295" verticalDpi="4294967295" r:id="rId5"/>
    </customSheetView>
  </customSheetViews>
  <mergeCells count="43">
    <mergeCell ref="O69:P69"/>
    <mergeCell ref="B157:B159"/>
    <mergeCell ref="F157:F159"/>
    <mergeCell ref="E167:E168"/>
    <mergeCell ref="B2:P2"/>
    <mergeCell ref="B121:P121"/>
    <mergeCell ref="B147:N147"/>
    <mergeCell ref="E142:E144"/>
    <mergeCell ref="B114:N114"/>
    <mergeCell ref="D117:E117"/>
    <mergeCell ref="D118:E118"/>
    <mergeCell ref="B124:N124"/>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49:L149"/>
    <mergeCell ref="P149:Q149"/>
    <mergeCell ref="P150:Q150"/>
    <mergeCell ref="P152:Q152"/>
    <mergeCell ref="J86:L86"/>
    <mergeCell ref="P87:Q87"/>
    <mergeCell ref="P101:Q101"/>
  </mergeCells>
  <dataValidations count="2">
    <dataValidation type="decimal" allowBlank="1" showInputMessage="1" showErrorMessage="1" sqref="WVH983084 WLL983084 C65580 IV65580 SR65580 ACN65580 AMJ65580 AWF65580 BGB65580 BPX65580 BZT65580 CJP65580 CTL65580 DDH65580 DND65580 DWZ65580 EGV65580 EQR65580 FAN65580 FKJ65580 FUF65580 GEB65580 GNX65580 GXT65580 HHP65580 HRL65580 IBH65580 ILD65580 IUZ65580 JEV65580 JOR65580 JYN65580 KIJ65580 KSF65580 LCB65580 LLX65580 LVT65580 MFP65580 MPL65580 MZH65580 NJD65580 NSZ65580 OCV65580 OMR65580 OWN65580 PGJ65580 PQF65580 QAB65580 QJX65580 QTT65580 RDP65580 RNL65580 RXH65580 SHD65580 SQZ65580 TAV65580 TKR65580 TUN65580 UEJ65580 UOF65580 UYB65580 VHX65580 VRT65580 WBP65580 WLL65580 WVH65580 C131116 IV131116 SR131116 ACN131116 AMJ131116 AWF131116 BGB131116 BPX131116 BZT131116 CJP131116 CTL131116 DDH131116 DND131116 DWZ131116 EGV131116 EQR131116 FAN131116 FKJ131116 FUF131116 GEB131116 GNX131116 GXT131116 HHP131116 HRL131116 IBH131116 ILD131116 IUZ131116 JEV131116 JOR131116 JYN131116 KIJ131116 KSF131116 LCB131116 LLX131116 LVT131116 MFP131116 MPL131116 MZH131116 NJD131116 NSZ131116 OCV131116 OMR131116 OWN131116 PGJ131116 PQF131116 QAB131116 QJX131116 QTT131116 RDP131116 RNL131116 RXH131116 SHD131116 SQZ131116 TAV131116 TKR131116 TUN131116 UEJ131116 UOF131116 UYB131116 VHX131116 VRT131116 WBP131116 WLL131116 WVH131116 C196652 IV196652 SR196652 ACN196652 AMJ196652 AWF196652 BGB196652 BPX196652 BZT196652 CJP196652 CTL196652 DDH196652 DND196652 DWZ196652 EGV196652 EQR196652 FAN196652 FKJ196652 FUF196652 GEB196652 GNX196652 GXT196652 HHP196652 HRL196652 IBH196652 ILD196652 IUZ196652 JEV196652 JOR196652 JYN196652 KIJ196652 KSF196652 LCB196652 LLX196652 LVT196652 MFP196652 MPL196652 MZH196652 NJD196652 NSZ196652 OCV196652 OMR196652 OWN196652 PGJ196652 PQF196652 QAB196652 QJX196652 QTT196652 RDP196652 RNL196652 RXH196652 SHD196652 SQZ196652 TAV196652 TKR196652 TUN196652 UEJ196652 UOF196652 UYB196652 VHX196652 VRT196652 WBP196652 WLL196652 WVH196652 C262188 IV262188 SR262188 ACN262188 AMJ262188 AWF262188 BGB262188 BPX262188 BZT262188 CJP262188 CTL262188 DDH262188 DND262188 DWZ262188 EGV262188 EQR262188 FAN262188 FKJ262188 FUF262188 GEB262188 GNX262188 GXT262188 HHP262188 HRL262188 IBH262188 ILD262188 IUZ262188 JEV262188 JOR262188 JYN262188 KIJ262188 KSF262188 LCB262188 LLX262188 LVT262188 MFP262188 MPL262188 MZH262188 NJD262188 NSZ262188 OCV262188 OMR262188 OWN262188 PGJ262188 PQF262188 QAB262188 QJX262188 QTT262188 RDP262188 RNL262188 RXH262188 SHD262188 SQZ262188 TAV262188 TKR262188 TUN262188 UEJ262188 UOF262188 UYB262188 VHX262188 VRT262188 WBP262188 WLL262188 WVH262188 C327724 IV327724 SR327724 ACN327724 AMJ327724 AWF327724 BGB327724 BPX327724 BZT327724 CJP327724 CTL327724 DDH327724 DND327724 DWZ327724 EGV327724 EQR327724 FAN327724 FKJ327724 FUF327724 GEB327724 GNX327724 GXT327724 HHP327724 HRL327724 IBH327724 ILD327724 IUZ327724 JEV327724 JOR327724 JYN327724 KIJ327724 KSF327724 LCB327724 LLX327724 LVT327724 MFP327724 MPL327724 MZH327724 NJD327724 NSZ327724 OCV327724 OMR327724 OWN327724 PGJ327724 PQF327724 QAB327724 QJX327724 QTT327724 RDP327724 RNL327724 RXH327724 SHD327724 SQZ327724 TAV327724 TKR327724 TUN327724 UEJ327724 UOF327724 UYB327724 VHX327724 VRT327724 WBP327724 WLL327724 WVH327724 C393260 IV393260 SR393260 ACN393260 AMJ393260 AWF393260 BGB393260 BPX393260 BZT393260 CJP393260 CTL393260 DDH393260 DND393260 DWZ393260 EGV393260 EQR393260 FAN393260 FKJ393260 FUF393260 GEB393260 GNX393260 GXT393260 HHP393260 HRL393260 IBH393260 ILD393260 IUZ393260 JEV393260 JOR393260 JYN393260 KIJ393260 KSF393260 LCB393260 LLX393260 LVT393260 MFP393260 MPL393260 MZH393260 NJD393260 NSZ393260 OCV393260 OMR393260 OWN393260 PGJ393260 PQF393260 QAB393260 QJX393260 QTT393260 RDP393260 RNL393260 RXH393260 SHD393260 SQZ393260 TAV393260 TKR393260 TUN393260 UEJ393260 UOF393260 UYB393260 VHX393260 VRT393260 WBP393260 WLL393260 WVH393260 C458796 IV458796 SR458796 ACN458796 AMJ458796 AWF458796 BGB458796 BPX458796 BZT458796 CJP458796 CTL458796 DDH458796 DND458796 DWZ458796 EGV458796 EQR458796 FAN458796 FKJ458796 FUF458796 GEB458796 GNX458796 GXT458796 HHP458796 HRL458796 IBH458796 ILD458796 IUZ458796 JEV458796 JOR458796 JYN458796 KIJ458796 KSF458796 LCB458796 LLX458796 LVT458796 MFP458796 MPL458796 MZH458796 NJD458796 NSZ458796 OCV458796 OMR458796 OWN458796 PGJ458796 PQF458796 QAB458796 QJX458796 QTT458796 RDP458796 RNL458796 RXH458796 SHD458796 SQZ458796 TAV458796 TKR458796 TUN458796 UEJ458796 UOF458796 UYB458796 VHX458796 VRT458796 WBP458796 WLL458796 WVH458796 C524332 IV524332 SR524332 ACN524332 AMJ524332 AWF524332 BGB524332 BPX524332 BZT524332 CJP524332 CTL524332 DDH524332 DND524332 DWZ524332 EGV524332 EQR524332 FAN524332 FKJ524332 FUF524332 GEB524332 GNX524332 GXT524332 HHP524332 HRL524332 IBH524332 ILD524332 IUZ524332 JEV524332 JOR524332 JYN524332 KIJ524332 KSF524332 LCB524332 LLX524332 LVT524332 MFP524332 MPL524332 MZH524332 NJD524332 NSZ524332 OCV524332 OMR524332 OWN524332 PGJ524332 PQF524332 QAB524332 QJX524332 QTT524332 RDP524332 RNL524332 RXH524332 SHD524332 SQZ524332 TAV524332 TKR524332 TUN524332 UEJ524332 UOF524332 UYB524332 VHX524332 VRT524332 WBP524332 WLL524332 WVH524332 C589868 IV589868 SR589868 ACN589868 AMJ589868 AWF589868 BGB589868 BPX589868 BZT589868 CJP589868 CTL589868 DDH589868 DND589868 DWZ589868 EGV589868 EQR589868 FAN589868 FKJ589868 FUF589868 GEB589868 GNX589868 GXT589868 HHP589868 HRL589868 IBH589868 ILD589868 IUZ589868 JEV589868 JOR589868 JYN589868 KIJ589868 KSF589868 LCB589868 LLX589868 LVT589868 MFP589868 MPL589868 MZH589868 NJD589868 NSZ589868 OCV589868 OMR589868 OWN589868 PGJ589868 PQF589868 QAB589868 QJX589868 QTT589868 RDP589868 RNL589868 RXH589868 SHD589868 SQZ589868 TAV589868 TKR589868 TUN589868 UEJ589868 UOF589868 UYB589868 VHX589868 VRT589868 WBP589868 WLL589868 WVH589868 C655404 IV655404 SR655404 ACN655404 AMJ655404 AWF655404 BGB655404 BPX655404 BZT655404 CJP655404 CTL655404 DDH655404 DND655404 DWZ655404 EGV655404 EQR655404 FAN655404 FKJ655404 FUF655404 GEB655404 GNX655404 GXT655404 HHP655404 HRL655404 IBH655404 ILD655404 IUZ655404 JEV655404 JOR655404 JYN655404 KIJ655404 KSF655404 LCB655404 LLX655404 LVT655404 MFP655404 MPL655404 MZH655404 NJD655404 NSZ655404 OCV655404 OMR655404 OWN655404 PGJ655404 PQF655404 QAB655404 QJX655404 QTT655404 RDP655404 RNL655404 RXH655404 SHD655404 SQZ655404 TAV655404 TKR655404 TUN655404 UEJ655404 UOF655404 UYB655404 VHX655404 VRT655404 WBP655404 WLL655404 WVH655404 C720940 IV720940 SR720940 ACN720940 AMJ720940 AWF720940 BGB720940 BPX720940 BZT720940 CJP720940 CTL720940 DDH720940 DND720940 DWZ720940 EGV720940 EQR720940 FAN720940 FKJ720940 FUF720940 GEB720940 GNX720940 GXT720940 HHP720940 HRL720940 IBH720940 ILD720940 IUZ720940 JEV720940 JOR720940 JYN720940 KIJ720940 KSF720940 LCB720940 LLX720940 LVT720940 MFP720940 MPL720940 MZH720940 NJD720940 NSZ720940 OCV720940 OMR720940 OWN720940 PGJ720940 PQF720940 QAB720940 QJX720940 QTT720940 RDP720940 RNL720940 RXH720940 SHD720940 SQZ720940 TAV720940 TKR720940 TUN720940 UEJ720940 UOF720940 UYB720940 VHX720940 VRT720940 WBP720940 WLL720940 WVH720940 C786476 IV786476 SR786476 ACN786476 AMJ786476 AWF786476 BGB786476 BPX786476 BZT786476 CJP786476 CTL786476 DDH786476 DND786476 DWZ786476 EGV786476 EQR786476 FAN786476 FKJ786476 FUF786476 GEB786476 GNX786476 GXT786476 HHP786476 HRL786476 IBH786476 ILD786476 IUZ786476 JEV786476 JOR786476 JYN786476 KIJ786476 KSF786476 LCB786476 LLX786476 LVT786476 MFP786476 MPL786476 MZH786476 NJD786476 NSZ786476 OCV786476 OMR786476 OWN786476 PGJ786476 PQF786476 QAB786476 QJX786476 QTT786476 RDP786476 RNL786476 RXH786476 SHD786476 SQZ786476 TAV786476 TKR786476 TUN786476 UEJ786476 UOF786476 UYB786476 VHX786476 VRT786476 WBP786476 WLL786476 WVH786476 C852012 IV852012 SR852012 ACN852012 AMJ852012 AWF852012 BGB852012 BPX852012 BZT852012 CJP852012 CTL852012 DDH852012 DND852012 DWZ852012 EGV852012 EQR852012 FAN852012 FKJ852012 FUF852012 GEB852012 GNX852012 GXT852012 HHP852012 HRL852012 IBH852012 ILD852012 IUZ852012 JEV852012 JOR852012 JYN852012 KIJ852012 KSF852012 LCB852012 LLX852012 LVT852012 MFP852012 MPL852012 MZH852012 NJD852012 NSZ852012 OCV852012 OMR852012 OWN852012 PGJ852012 PQF852012 QAB852012 QJX852012 QTT852012 RDP852012 RNL852012 RXH852012 SHD852012 SQZ852012 TAV852012 TKR852012 TUN852012 UEJ852012 UOF852012 UYB852012 VHX852012 VRT852012 WBP852012 WLL852012 WVH852012 C917548 IV917548 SR917548 ACN917548 AMJ917548 AWF917548 BGB917548 BPX917548 BZT917548 CJP917548 CTL917548 DDH917548 DND917548 DWZ917548 EGV917548 EQR917548 FAN917548 FKJ917548 FUF917548 GEB917548 GNX917548 GXT917548 HHP917548 HRL917548 IBH917548 ILD917548 IUZ917548 JEV917548 JOR917548 JYN917548 KIJ917548 KSF917548 LCB917548 LLX917548 LVT917548 MFP917548 MPL917548 MZH917548 NJD917548 NSZ917548 OCV917548 OMR917548 OWN917548 PGJ917548 PQF917548 QAB917548 QJX917548 QTT917548 RDP917548 RNL917548 RXH917548 SHD917548 SQZ917548 TAV917548 TKR917548 TUN917548 UEJ917548 UOF917548 UYB917548 VHX917548 VRT917548 WBP917548 WLL917548 WVH917548 C983084 IV983084 SR983084 ACN983084 AMJ983084 AWF983084 BGB983084 BPX983084 BZT983084 CJP983084 CTL983084 DDH983084 DND983084 DWZ983084 EGV983084 EQR983084 FAN983084 FKJ983084 FUF983084 GEB983084 GNX983084 GXT983084 HHP983084 HRL983084 IBH983084 ILD983084 IUZ983084 JEV983084 JOR983084 JYN983084 KIJ983084 KSF983084 LCB983084 LLX983084 LVT983084 MFP983084 MPL983084 MZH983084 NJD983084 NSZ983084 OCV983084 OMR983084 OWN983084 PGJ983084 PQF983084 QAB983084 QJX983084 QTT983084 RDP983084 RNL983084 RXH983084 SHD983084 SQZ983084 TAV983084 TKR983084 TUN983084 UEJ983084 UOF983084 UYB983084 VHX983084 VRT983084 WBP98308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4 A65580 IS65580 SO65580 ACK65580 AMG65580 AWC65580 BFY65580 BPU65580 BZQ65580 CJM65580 CTI65580 DDE65580 DNA65580 DWW65580 EGS65580 EQO65580 FAK65580 FKG65580 FUC65580 GDY65580 GNU65580 GXQ65580 HHM65580 HRI65580 IBE65580 ILA65580 IUW65580 JES65580 JOO65580 JYK65580 KIG65580 KSC65580 LBY65580 LLU65580 LVQ65580 MFM65580 MPI65580 MZE65580 NJA65580 NSW65580 OCS65580 OMO65580 OWK65580 PGG65580 PQC65580 PZY65580 QJU65580 QTQ65580 RDM65580 RNI65580 RXE65580 SHA65580 SQW65580 TAS65580 TKO65580 TUK65580 UEG65580 UOC65580 UXY65580 VHU65580 VRQ65580 WBM65580 WLI65580 WVE65580 A131116 IS131116 SO131116 ACK131116 AMG131116 AWC131116 BFY131116 BPU131116 BZQ131116 CJM131116 CTI131116 DDE131116 DNA131116 DWW131116 EGS131116 EQO131116 FAK131116 FKG131116 FUC131116 GDY131116 GNU131116 GXQ131116 HHM131116 HRI131116 IBE131116 ILA131116 IUW131116 JES131116 JOO131116 JYK131116 KIG131116 KSC131116 LBY131116 LLU131116 LVQ131116 MFM131116 MPI131116 MZE131116 NJA131116 NSW131116 OCS131116 OMO131116 OWK131116 PGG131116 PQC131116 PZY131116 QJU131116 QTQ131116 RDM131116 RNI131116 RXE131116 SHA131116 SQW131116 TAS131116 TKO131116 TUK131116 UEG131116 UOC131116 UXY131116 VHU131116 VRQ131116 WBM131116 WLI131116 WVE131116 A196652 IS196652 SO196652 ACK196652 AMG196652 AWC196652 BFY196652 BPU196652 BZQ196652 CJM196652 CTI196652 DDE196652 DNA196652 DWW196652 EGS196652 EQO196652 FAK196652 FKG196652 FUC196652 GDY196652 GNU196652 GXQ196652 HHM196652 HRI196652 IBE196652 ILA196652 IUW196652 JES196652 JOO196652 JYK196652 KIG196652 KSC196652 LBY196652 LLU196652 LVQ196652 MFM196652 MPI196652 MZE196652 NJA196652 NSW196652 OCS196652 OMO196652 OWK196652 PGG196652 PQC196652 PZY196652 QJU196652 QTQ196652 RDM196652 RNI196652 RXE196652 SHA196652 SQW196652 TAS196652 TKO196652 TUK196652 UEG196652 UOC196652 UXY196652 VHU196652 VRQ196652 WBM196652 WLI196652 WVE196652 A262188 IS262188 SO262188 ACK262188 AMG262188 AWC262188 BFY262188 BPU262188 BZQ262188 CJM262188 CTI262188 DDE262188 DNA262188 DWW262188 EGS262188 EQO262188 FAK262188 FKG262188 FUC262188 GDY262188 GNU262188 GXQ262188 HHM262188 HRI262188 IBE262188 ILA262188 IUW262188 JES262188 JOO262188 JYK262188 KIG262188 KSC262188 LBY262188 LLU262188 LVQ262188 MFM262188 MPI262188 MZE262188 NJA262188 NSW262188 OCS262188 OMO262188 OWK262188 PGG262188 PQC262188 PZY262188 QJU262188 QTQ262188 RDM262188 RNI262188 RXE262188 SHA262188 SQW262188 TAS262188 TKO262188 TUK262188 UEG262188 UOC262188 UXY262188 VHU262188 VRQ262188 WBM262188 WLI262188 WVE262188 A327724 IS327724 SO327724 ACK327724 AMG327724 AWC327724 BFY327724 BPU327724 BZQ327724 CJM327724 CTI327724 DDE327724 DNA327724 DWW327724 EGS327724 EQO327724 FAK327724 FKG327724 FUC327724 GDY327724 GNU327724 GXQ327724 HHM327724 HRI327724 IBE327724 ILA327724 IUW327724 JES327724 JOO327724 JYK327724 KIG327724 KSC327724 LBY327724 LLU327724 LVQ327724 MFM327724 MPI327724 MZE327724 NJA327724 NSW327724 OCS327724 OMO327724 OWK327724 PGG327724 PQC327724 PZY327724 QJU327724 QTQ327724 RDM327724 RNI327724 RXE327724 SHA327724 SQW327724 TAS327724 TKO327724 TUK327724 UEG327724 UOC327724 UXY327724 VHU327724 VRQ327724 WBM327724 WLI327724 WVE327724 A393260 IS393260 SO393260 ACK393260 AMG393260 AWC393260 BFY393260 BPU393260 BZQ393260 CJM393260 CTI393260 DDE393260 DNA393260 DWW393260 EGS393260 EQO393260 FAK393260 FKG393260 FUC393260 GDY393260 GNU393260 GXQ393260 HHM393260 HRI393260 IBE393260 ILA393260 IUW393260 JES393260 JOO393260 JYK393260 KIG393260 KSC393260 LBY393260 LLU393260 LVQ393260 MFM393260 MPI393260 MZE393260 NJA393260 NSW393260 OCS393260 OMO393260 OWK393260 PGG393260 PQC393260 PZY393260 QJU393260 QTQ393260 RDM393260 RNI393260 RXE393260 SHA393260 SQW393260 TAS393260 TKO393260 TUK393260 UEG393260 UOC393260 UXY393260 VHU393260 VRQ393260 WBM393260 WLI393260 WVE393260 A458796 IS458796 SO458796 ACK458796 AMG458796 AWC458796 BFY458796 BPU458796 BZQ458796 CJM458796 CTI458796 DDE458796 DNA458796 DWW458796 EGS458796 EQO458796 FAK458796 FKG458796 FUC458796 GDY458796 GNU458796 GXQ458796 HHM458796 HRI458796 IBE458796 ILA458796 IUW458796 JES458796 JOO458796 JYK458796 KIG458796 KSC458796 LBY458796 LLU458796 LVQ458796 MFM458796 MPI458796 MZE458796 NJA458796 NSW458796 OCS458796 OMO458796 OWK458796 PGG458796 PQC458796 PZY458796 QJU458796 QTQ458796 RDM458796 RNI458796 RXE458796 SHA458796 SQW458796 TAS458796 TKO458796 TUK458796 UEG458796 UOC458796 UXY458796 VHU458796 VRQ458796 WBM458796 WLI458796 WVE458796 A524332 IS524332 SO524332 ACK524332 AMG524332 AWC524332 BFY524332 BPU524332 BZQ524332 CJM524332 CTI524332 DDE524332 DNA524332 DWW524332 EGS524332 EQO524332 FAK524332 FKG524332 FUC524332 GDY524332 GNU524332 GXQ524332 HHM524332 HRI524332 IBE524332 ILA524332 IUW524332 JES524332 JOO524332 JYK524332 KIG524332 KSC524332 LBY524332 LLU524332 LVQ524332 MFM524332 MPI524332 MZE524332 NJA524332 NSW524332 OCS524332 OMO524332 OWK524332 PGG524332 PQC524332 PZY524332 QJU524332 QTQ524332 RDM524332 RNI524332 RXE524332 SHA524332 SQW524332 TAS524332 TKO524332 TUK524332 UEG524332 UOC524332 UXY524332 VHU524332 VRQ524332 WBM524332 WLI524332 WVE524332 A589868 IS589868 SO589868 ACK589868 AMG589868 AWC589868 BFY589868 BPU589868 BZQ589868 CJM589868 CTI589868 DDE589868 DNA589868 DWW589868 EGS589868 EQO589868 FAK589868 FKG589868 FUC589868 GDY589868 GNU589868 GXQ589868 HHM589868 HRI589868 IBE589868 ILA589868 IUW589868 JES589868 JOO589868 JYK589868 KIG589868 KSC589868 LBY589868 LLU589868 LVQ589868 MFM589868 MPI589868 MZE589868 NJA589868 NSW589868 OCS589868 OMO589868 OWK589868 PGG589868 PQC589868 PZY589868 QJU589868 QTQ589868 RDM589868 RNI589868 RXE589868 SHA589868 SQW589868 TAS589868 TKO589868 TUK589868 UEG589868 UOC589868 UXY589868 VHU589868 VRQ589868 WBM589868 WLI589868 WVE589868 A655404 IS655404 SO655404 ACK655404 AMG655404 AWC655404 BFY655404 BPU655404 BZQ655404 CJM655404 CTI655404 DDE655404 DNA655404 DWW655404 EGS655404 EQO655404 FAK655404 FKG655404 FUC655404 GDY655404 GNU655404 GXQ655404 HHM655404 HRI655404 IBE655404 ILA655404 IUW655404 JES655404 JOO655404 JYK655404 KIG655404 KSC655404 LBY655404 LLU655404 LVQ655404 MFM655404 MPI655404 MZE655404 NJA655404 NSW655404 OCS655404 OMO655404 OWK655404 PGG655404 PQC655404 PZY655404 QJU655404 QTQ655404 RDM655404 RNI655404 RXE655404 SHA655404 SQW655404 TAS655404 TKO655404 TUK655404 UEG655404 UOC655404 UXY655404 VHU655404 VRQ655404 WBM655404 WLI655404 WVE655404 A720940 IS720940 SO720940 ACK720940 AMG720940 AWC720940 BFY720940 BPU720940 BZQ720940 CJM720940 CTI720940 DDE720940 DNA720940 DWW720940 EGS720940 EQO720940 FAK720940 FKG720940 FUC720940 GDY720940 GNU720940 GXQ720940 HHM720940 HRI720940 IBE720940 ILA720940 IUW720940 JES720940 JOO720940 JYK720940 KIG720940 KSC720940 LBY720940 LLU720940 LVQ720940 MFM720940 MPI720940 MZE720940 NJA720940 NSW720940 OCS720940 OMO720940 OWK720940 PGG720940 PQC720940 PZY720940 QJU720940 QTQ720940 RDM720940 RNI720940 RXE720940 SHA720940 SQW720940 TAS720940 TKO720940 TUK720940 UEG720940 UOC720940 UXY720940 VHU720940 VRQ720940 WBM720940 WLI720940 WVE720940 A786476 IS786476 SO786476 ACK786476 AMG786476 AWC786476 BFY786476 BPU786476 BZQ786476 CJM786476 CTI786476 DDE786476 DNA786476 DWW786476 EGS786476 EQO786476 FAK786476 FKG786476 FUC786476 GDY786476 GNU786476 GXQ786476 HHM786476 HRI786476 IBE786476 ILA786476 IUW786476 JES786476 JOO786476 JYK786476 KIG786476 KSC786476 LBY786476 LLU786476 LVQ786476 MFM786476 MPI786476 MZE786476 NJA786476 NSW786476 OCS786476 OMO786476 OWK786476 PGG786476 PQC786476 PZY786476 QJU786476 QTQ786476 RDM786476 RNI786476 RXE786476 SHA786476 SQW786476 TAS786476 TKO786476 TUK786476 UEG786476 UOC786476 UXY786476 VHU786476 VRQ786476 WBM786476 WLI786476 WVE786476 A852012 IS852012 SO852012 ACK852012 AMG852012 AWC852012 BFY852012 BPU852012 BZQ852012 CJM852012 CTI852012 DDE852012 DNA852012 DWW852012 EGS852012 EQO852012 FAK852012 FKG852012 FUC852012 GDY852012 GNU852012 GXQ852012 HHM852012 HRI852012 IBE852012 ILA852012 IUW852012 JES852012 JOO852012 JYK852012 KIG852012 KSC852012 LBY852012 LLU852012 LVQ852012 MFM852012 MPI852012 MZE852012 NJA852012 NSW852012 OCS852012 OMO852012 OWK852012 PGG852012 PQC852012 PZY852012 QJU852012 QTQ852012 RDM852012 RNI852012 RXE852012 SHA852012 SQW852012 TAS852012 TKO852012 TUK852012 UEG852012 UOC852012 UXY852012 VHU852012 VRQ852012 WBM852012 WLI852012 WVE852012 A917548 IS917548 SO917548 ACK917548 AMG917548 AWC917548 BFY917548 BPU917548 BZQ917548 CJM917548 CTI917548 DDE917548 DNA917548 DWW917548 EGS917548 EQO917548 FAK917548 FKG917548 FUC917548 GDY917548 GNU917548 GXQ917548 HHM917548 HRI917548 IBE917548 ILA917548 IUW917548 JES917548 JOO917548 JYK917548 KIG917548 KSC917548 LBY917548 LLU917548 LVQ917548 MFM917548 MPI917548 MZE917548 NJA917548 NSW917548 OCS917548 OMO917548 OWK917548 PGG917548 PQC917548 PZY917548 QJU917548 QTQ917548 RDM917548 RNI917548 RXE917548 SHA917548 SQW917548 TAS917548 TKO917548 TUK917548 UEG917548 UOC917548 UXY917548 VHU917548 VRQ917548 WBM917548 WLI917548 WVE917548 A983084 IS983084 SO983084 ACK983084 AMG983084 AWC983084 BFY983084 BPU983084 BZQ983084 CJM983084 CTI983084 DDE983084 DNA983084 DWW983084 EGS983084 EQO983084 FAK983084 FKG983084 FUC983084 GDY983084 GNU983084 GXQ983084 HHM983084 HRI983084 IBE983084 ILA983084 IUW983084 JES983084 JOO983084 JYK983084 KIG983084 KSC983084 LBY983084 LLU983084 LVQ983084 MFM983084 MPI983084 MZE983084 NJA983084 NSW983084 OCS983084 OMO983084 OWK983084 PGG983084 PQC983084 PZY983084 QJU983084 QTQ983084 RDM983084 RNI983084 RXE983084 SHA983084 SQW983084 TAS983084 TKO983084 TUK983084 UEG983084 UOC983084 UXY983084 VHU983084 VRQ983084 WBM983084 WLI98308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78"/>
  <sheetViews>
    <sheetView topLeftCell="A163" zoomScale="70" zoomScaleNormal="70" workbookViewId="0">
      <selection activeCell="D33" sqref="D3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7.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173" t="s">
        <v>301</v>
      </c>
      <c r="D6" s="173"/>
      <c r="E6" s="173"/>
      <c r="F6" s="173"/>
      <c r="G6" s="173"/>
      <c r="H6" s="173"/>
      <c r="I6" s="173"/>
      <c r="J6" s="173"/>
      <c r="K6" s="173"/>
      <c r="L6" s="173"/>
      <c r="M6" s="173"/>
      <c r="N6" s="174"/>
    </row>
    <row r="7" spans="2:16" ht="16.5" thickBot="1" x14ac:dyDescent="0.3">
      <c r="B7" s="12" t="s">
        <v>5</v>
      </c>
      <c r="C7" s="173"/>
      <c r="D7" s="173"/>
      <c r="E7" s="173"/>
      <c r="F7" s="173"/>
      <c r="G7" s="173"/>
      <c r="H7" s="173"/>
      <c r="I7" s="173"/>
      <c r="J7" s="173"/>
      <c r="K7" s="173"/>
      <c r="L7" s="173"/>
      <c r="M7" s="173"/>
      <c r="N7" s="174"/>
    </row>
    <row r="8" spans="2:16" ht="16.5" thickBot="1" x14ac:dyDescent="0.3">
      <c r="B8" s="12" t="s">
        <v>6</v>
      </c>
      <c r="C8" s="173"/>
      <c r="D8" s="173"/>
      <c r="E8" s="173"/>
      <c r="F8" s="173"/>
      <c r="G8" s="173"/>
      <c r="H8" s="173"/>
      <c r="I8" s="173"/>
      <c r="J8" s="173"/>
      <c r="K8" s="173"/>
      <c r="L8" s="173"/>
      <c r="M8" s="173"/>
      <c r="N8" s="174"/>
    </row>
    <row r="9" spans="2:16" ht="16.5" thickBot="1" x14ac:dyDescent="0.3">
      <c r="B9" s="12" t="s">
        <v>7</v>
      </c>
      <c r="C9" s="173"/>
      <c r="D9" s="173"/>
      <c r="E9" s="173"/>
      <c r="F9" s="173"/>
      <c r="G9" s="173"/>
      <c r="H9" s="173"/>
      <c r="I9" s="173"/>
      <c r="J9" s="173"/>
      <c r="K9" s="173"/>
      <c r="L9" s="173"/>
      <c r="M9" s="173"/>
      <c r="N9" s="174"/>
    </row>
    <row r="10" spans="2:16" ht="16.5" thickBot="1" x14ac:dyDescent="0.3">
      <c r="B10" s="12" t="s">
        <v>8</v>
      </c>
      <c r="C10" s="175"/>
      <c r="D10" s="175"/>
      <c r="E10" s="176"/>
      <c r="F10" s="34"/>
      <c r="G10" s="34"/>
      <c r="H10" s="34"/>
      <c r="I10" s="34"/>
      <c r="J10" s="34"/>
      <c r="K10" s="34"/>
      <c r="L10" s="34"/>
      <c r="M10" s="34"/>
      <c r="N10" s="35"/>
    </row>
    <row r="11" spans="2:16" ht="16.5" thickBot="1" x14ac:dyDescent="0.3">
      <c r="B11" s="14" t="s">
        <v>9</v>
      </c>
      <c r="C11" s="15">
        <v>41245</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79" t="s">
        <v>102</v>
      </c>
      <c r="C14" s="279"/>
      <c r="D14" s="165" t="s">
        <v>12</v>
      </c>
      <c r="E14" s="165" t="s">
        <v>13</v>
      </c>
      <c r="F14" s="165" t="s">
        <v>29</v>
      </c>
      <c r="G14" s="95"/>
      <c r="I14" s="38"/>
      <c r="J14" s="38"/>
      <c r="K14" s="38"/>
      <c r="L14" s="38"/>
      <c r="M14" s="38"/>
      <c r="N14" s="111"/>
    </row>
    <row r="15" spans="2:16" x14ac:dyDescent="0.25">
      <c r="B15" s="279"/>
      <c r="C15" s="279"/>
      <c r="D15" s="165">
        <v>2</v>
      </c>
      <c r="E15" s="36">
        <v>1044140500</v>
      </c>
      <c r="F15" s="36">
        <v>500</v>
      </c>
      <c r="G15" s="96"/>
      <c r="I15" s="39"/>
      <c r="J15" s="39"/>
      <c r="K15" s="39"/>
      <c r="L15" s="39"/>
      <c r="M15" s="39"/>
      <c r="N15" s="111"/>
    </row>
    <row r="16" spans="2:16" x14ac:dyDescent="0.25">
      <c r="B16" s="279"/>
      <c r="C16" s="279"/>
      <c r="D16" s="165"/>
      <c r="E16" s="36"/>
      <c r="F16" s="36"/>
      <c r="G16" s="96"/>
      <c r="I16" s="39"/>
      <c r="J16" s="39"/>
      <c r="K16" s="39"/>
      <c r="L16" s="39"/>
      <c r="M16" s="39"/>
      <c r="N16" s="111"/>
    </row>
    <row r="17" spans="1:14" x14ac:dyDescent="0.25">
      <c r="B17" s="279"/>
      <c r="C17" s="279"/>
      <c r="D17" s="165"/>
      <c r="E17" s="36"/>
      <c r="F17" s="36"/>
      <c r="G17" s="96"/>
      <c r="I17" s="39"/>
      <c r="J17" s="39"/>
      <c r="K17" s="39"/>
      <c r="L17" s="39"/>
      <c r="M17" s="39"/>
      <c r="N17" s="111"/>
    </row>
    <row r="18" spans="1:14" x14ac:dyDescent="0.25">
      <c r="B18" s="279"/>
      <c r="C18" s="279"/>
      <c r="D18" s="165"/>
      <c r="E18" s="37"/>
      <c r="F18" s="36"/>
      <c r="G18" s="96"/>
      <c r="H18" s="22"/>
      <c r="I18" s="39"/>
      <c r="J18" s="39"/>
      <c r="K18" s="39"/>
      <c r="L18" s="39"/>
      <c r="M18" s="39"/>
      <c r="N18" s="20"/>
    </row>
    <row r="19" spans="1:14" x14ac:dyDescent="0.25">
      <c r="B19" s="279"/>
      <c r="C19" s="279"/>
      <c r="D19" s="165"/>
      <c r="E19" s="37"/>
      <c r="F19" s="36"/>
      <c r="G19" s="96"/>
      <c r="H19" s="22"/>
      <c r="I19" s="41"/>
      <c r="J19" s="41"/>
      <c r="K19" s="41"/>
      <c r="L19" s="41"/>
      <c r="M19" s="41"/>
      <c r="N19" s="20"/>
    </row>
    <row r="20" spans="1:14" x14ac:dyDescent="0.25">
      <c r="B20" s="279"/>
      <c r="C20" s="279"/>
      <c r="D20" s="165"/>
      <c r="E20" s="37"/>
      <c r="F20" s="36"/>
      <c r="G20" s="96"/>
      <c r="H20" s="22"/>
      <c r="I20" s="110"/>
      <c r="J20" s="110"/>
      <c r="K20" s="110"/>
      <c r="L20" s="110"/>
      <c r="M20" s="110"/>
      <c r="N20" s="20"/>
    </row>
    <row r="21" spans="1:14" x14ac:dyDescent="0.25">
      <c r="B21" s="279"/>
      <c r="C21" s="279"/>
      <c r="D21" s="165"/>
      <c r="E21" s="37"/>
      <c r="F21" s="36"/>
      <c r="G21" s="96"/>
      <c r="H21" s="22"/>
      <c r="I21" s="110"/>
      <c r="J21" s="110"/>
      <c r="K21" s="110"/>
      <c r="L21" s="110"/>
      <c r="M21" s="110"/>
      <c r="N21" s="20"/>
    </row>
    <row r="22" spans="1:14" ht="15.75" thickBot="1" x14ac:dyDescent="0.3">
      <c r="B22" s="271" t="s">
        <v>14</v>
      </c>
      <c r="C22" s="272"/>
      <c r="D22" s="165"/>
      <c r="E22" s="65"/>
      <c r="F22" s="36"/>
      <c r="G22" s="96"/>
      <c r="H22" s="22"/>
      <c r="I22" s="110"/>
      <c r="J22" s="110"/>
      <c r="K22" s="110"/>
      <c r="L22" s="110"/>
      <c r="M22" s="110"/>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400</v>
      </c>
      <c r="D24" s="42"/>
      <c r="E24" s="45">
        <f>E15</f>
        <v>1044140500</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137</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138</v>
      </c>
      <c r="D29" s="128" t="s">
        <v>139</v>
      </c>
      <c r="E29" s="107"/>
      <c r="F29" s="107"/>
      <c r="G29" s="107"/>
      <c r="H29" s="107"/>
      <c r="I29" s="110"/>
      <c r="J29" s="110"/>
      <c r="K29" s="110"/>
      <c r="L29" s="110"/>
      <c r="M29" s="110"/>
      <c r="N29" s="111"/>
    </row>
    <row r="30" spans="1:14" x14ac:dyDescent="0.25">
      <c r="A30" s="102"/>
      <c r="B30" s="124" t="s">
        <v>140</v>
      </c>
      <c r="C30" s="177" t="s">
        <v>185</v>
      </c>
      <c r="D30" s="177"/>
      <c r="E30" s="107"/>
      <c r="F30" s="107"/>
      <c r="G30" s="107"/>
      <c r="H30" s="107"/>
      <c r="I30" s="110"/>
      <c r="J30" s="110"/>
      <c r="K30" s="110"/>
      <c r="L30" s="110"/>
      <c r="M30" s="110"/>
      <c r="N30" s="111"/>
    </row>
    <row r="31" spans="1:14" x14ac:dyDescent="0.25">
      <c r="A31" s="102"/>
      <c r="B31" s="124" t="s">
        <v>141</v>
      </c>
      <c r="C31" s="177" t="s">
        <v>185</v>
      </c>
      <c r="D31" s="177"/>
      <c r="E31" s="107"/>
      <c r="F31" s="107"/>
      <c r="G31" s="107"/>
      <c r="H31" s="107"/>
      <c r="I31" s="110"/>
      <c r="J31" s="110"/>
      <c r="K31" s="110"/>
      <c r="L31" s="110"/>
      <c r="M31" s="110"/>
      <c r="N31" s="111"/>
    </row>
    <row r="32" spans="1:14" x14ac:dyDescent="0.25">
      <c r="A32" s="102"/>
      <c r="B32" s="124" t="s">
        <v>142</v>
      </c>
      <c r="C32" s="124"/>
      <c r="D32" s="164" t="s">
        <v>185</v>
      </c>
      <c r="E32" s="107"/>
      <c r="F32" s="107"/>
      <c r="G32" s="107"/>
      <c r="H32" s="107"/>
      <c r="I32" s="110"/>
      <c r="J32" s="110"/>
      <c r="K32" s="110"/>
      <c r="L32" s="110"/>
      <c r="M32" s="110"/>
      <c r="N32" s="111"/>
    </row>
    <row r="33" spans="1:17" x14ac:dyDescent="0.25">
      <c r="A33" s="102"/>
      <c r="B33" s="124" t="s">
        <v>143</v>
      </c>
      <c r="C33" s="226" t="s">
        <v>185</v>
      </c>
      <c r="D33" s="188"/>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144</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145</v>
      </c>
      <c r="C40" s="109">
        <v>40</v>
      </c>
      <c r="D40" s="164">
        <v>0</v>
      </c>
      <c r="E40" s="288">
        <f>+D40+D41</f>
        <v>0</v>
      </c>
      <c r="F40" s="107"/>
      <c r="G40" s="107"/>
      <c r="H40" s="107"/>
      <c r="I40" s="110"/>
      <c r="J40" s="110"/>
      <c r="K40" s="110"/>
      <c r="L40" s="110"/>
      <c r="M40" s="110"/>
      <c r="N40" s="111"/>
    </row>
    <row r="41" spans="1:17" ht="42.75" x14ac:dyDescent="0.25">
      <c r="A41" s="102"/>
      <c r="B41" s="108" t="s">
        <v>146</v>
      </c>
      <c r="C41" s="109">
        <v>60</v>
      </c>
      <c r="D41" s="164">
        <f>+F177</f>
        <v>0</v>
      </c>
      <c r="E41" s="289"/>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81" t="s">
        <v>35</v>
      </c>
      <c r="N45" s="281"/>
    </row>
    <row r="46" spans="1:17" x14ac:dyDescent="0.25">
      <c r="B46" s="125" t="s">
        <v>30</v>
      </c>
      <c r="M46" s="66"/>
      <c r="N46" s="66"/>
    </row>
    <row r="47" spans="1:17" ht="15.75" thickBot="1" x14ac:dyDescent="0.3">
      <c r="M47" s="66"/>
      <c r="N47" s="66"/>
    </row>
    <row r="48" spans="1:17" s="110" customFormat="1" ht="109.5" customHeight="1" x14ac:dyDescent="0.25">
      <c r="B48" s="121" t="s">
        <v>147</v>
      </c>
      <c r="C48" s="121" t="s">
        <v>148</v>
      </c>
      <c r="D48" s="121" t="s">
        <v>149</v>
      </c>
      <c r="E48" s="121" t="s">
        <v>45</v>
      </c>
      <c r="F48" s="121" t="s">
        <v>22</v>
      </c>
      <c r="G48" s="121" t="s">
        <v>104</v>
      </c>
      <c r="H48" s="121" t="s">
        <v>17</v>
      </c>
      <c r="I48" s="121" t="s">
        <v>10</v>
      </c>
      <c r="J48" s="121" t="s">
        <v>31</v>
      </c>
      <c r="K48" s="121" t="s">
        <v>61</v>
      </c>
      <c r="L48" s="121" t="s">
        <v>20</v>
      </c>
      <c r="M48" s="106" t="s">
        <v>26</v>
      </c>
      <c r="N48" s="121" t="s">
        <v>150</v>
      </c>
      <c r="O48" s="121" t="s">
        <v>36</v>
      </c>
      <c r="P48" s="122" t="s">
        <v>11</v>
      </c>
      <c r="Q48" s="122" t="s">
        <v>19</v>
      </c>
    </row>
    <row r="49" spans="1:26" s="116" customFormat="1" ht="30" x14ac:dyDescent="0.25">
      <c r="A49" s="47">
        <v>1</v>
      </c>
      <c r="B49" s="117" t="s">
        <v>301</v>
      </c>
      <c r="C49" s="118" t="s">
        <v>301</v>
      </c>
      <c r="D49" s="117" t="s">
        <v>303</v>
      </c>
      <c r="E49" s="112" t="s">
        <v>304</v>
      </c>
      <c r="F49" s="113" t="s">
        <v>138</v>
      </c>
      <c r="G49" s="155"/>
      <c r="H49" s="120">
        <v>40210</v>
      </c>
      <c r="I49" s="114">
        <v>40527</v>
      </c>
      <c r="J49" s="114"/>
      <c r="K49" s="114" t="s">
        <v>305</v>
      </c>
      <c r="L49" s="114"/>
      <c r="M49" s="105">
        <v>4843</v>
      </c>
      <c r="N49" s="105"/>
      <c r="O49" s="27">
        <v>3505781081</v>
      </c>
      <c r="P49" s="27">
        <v>216</v>
      </c>
      <c r="Q49" s="156"/>
      <c r="R49" s="115"/>
      <c r="S49" s="115"/>
      <c r="T49" s="115"/>
      <c r="U49" s="115"/>
      <c r="V49" s="115"/>
      <c r="W49" s="115"/>
      <c r="X49" s="115"/>
      <c r="Y49" s="115"/>
      <c r="Z49" s="115"/>
    </row>
    <row r="50" spans="1:26" s="116" customFormat="1" ht="30" x14ac:dyDescent="0.25">
      <c r="A50" s="47">
        <f>+A49+1</f>
        <v>2</v>
      </c>
      <c r="B50" s="117" t="s">
        <v>301</v>
      </c>
      <c r="C50" s="118" t="s">
        <v>301</v>
      </c>
      <c r="D50" s="117" t="s">
        <v>303</v>
      </c>
      <c r="E50" s="112" t="s">
        <v>306</v>
      </c>
      <c r="F50" s="113" t="s">
        <v>138</v>
      </c>
      <c r="G50" s="113"/>
      <c r="H50" s="120">
        <v>40557</v>
      </c>
      <c r="I50" s="114">
        <v>40844</v>
      </c>
      <c r="J50" s="114"/>
      <c r="K50" s="114" t="s">
        <v>674</v>
      </c>
      <c r="L50" s="114" t="s">
        <v>675</v>
      </c>
      <c r="M50" s="105">
        <v>135</v>
      </c>
      <c r="N50" s="105"/>
      <c r="O50" s="27">
        <v>139488716</v>
      </c>
      <c r="P50" s="27">
        <v>207</v>
      </c>
      <c r="Q50" s="156"/>
      <c r="R50" s="115"/>
      <c r="S50" s="115"/>
      <c r="T50" s="115"/>
      <c r="U50" s="115"/>
      <c r="V50" s="115"/>
      <c r="W50" s="115"/>
      <c r="X50" s="115"/>
      <c r="Y50" s="115"/>
      <c r="Z50" s="115"/>
    </row>
    <row r="51" spans="1:26" s="116" customFormat="1" ht="30" x14ac:dyDescent="0.25">
      <c r="A51" s="47">
        <f t="shared" ref="A51:A56" si="0">+A50+1</f>
        <v>3</v>
      </c>
      <c r="B51" s="117" t="s">
        <v>301</v>
      </c>
      <c r="C51" s="118" t="s">
        <v>301</v>
      </c>
      <c r="D51" s="117" t="s">
        <v>303</v>
      </c>
      <c r="E51" s="112" t="s">
        <v>307</v>
      </c>
      <c r="F51" s="113" t="s">
        <v>138</v>
      </c>
      <c r="G51" s="113"/>
      <c r="H51" s="120">
        <v>40816</v>
      </c>
      <c r="I51" s="114">
        <v>40969</v>
      </c>
      <c r="J51" s="114"/>
      <c r="K51" s="114" t="s">
        <v>323</v>
      </c>
      <c r="L51" s="114"/>
      <c r="M51" s="105">
        <v>631</v>
      </c>
      <c r="N51" s="105"/>
      <c r="O51" s="27">
        <v>520385195</v>
      </c>
      <c r="P51" s="27" t="s">
        <v>308</v>
      </c>
      <c r="Q51" s="156"/>
      <c r="R51" s="115"/>
      <c r="S51" s="115"/>
      <c r="T51" s="115"/>
      <c r="U51" s="115"/>
      <c r="V51" s="115"/>
      <c r="W51" s="115"/>
      <c r="X51" s="115"/>
      <c r="Y51" s="115"/>
      <c r="Z51" s="115"/>
    </row>
    <row r="52" spans="1:26" s="116" customFormat="1" ht="30" x14ac:dyDescent="0.25">
      <c r="A52" s="47">
        <f t="shared" si="0"/>
        <v>4</v>
      </c>
      <c r="B52" s="117" t="s">
        <v>301</v>
      </c>
      <c r="C52" s="118" t="s">
        <v>301</v>
      </c>
      <c r="D52" s="117" t="s">
        <v>303</v>
      </c>
      <c r="E52" s="112" t="s">
        <v>309</v>
      </c>
      <c r="F52" s="113" t="s">
        <v>138</v>
      </c>
      <c r="G52" s="113"/>
      <c r="H52" s="120">
        <v>41008</v>
      </c>
      <c r="I52" s="114">
        <v>41182</v>
      </c>
      <c r="J52" s="114"/>
      <c r="K52" s="114" t="s">
        <v>310</v>
      </c>
      <c r="L52" s="114"/>
      <c r="M52" s="105">
        <v>631</v>
      </c>
      <c r="N52" s="105"/>
      <c r="O52" s="27">
        <v>175114368</v>
      </c>
      <c r="P52" s="27">
        <v>142</v>
      </c>
      <c r="Q52" s="156"/>
      <c r="R52" s="115"/>
      <c r="S52" s="115"/>
      <c r="T52" s="115"/>
      <c r="U52" s="115"/>
      <c r="V52" s="115"/>
      <c r="W52" s="115"/>
      <c r="X52" s="115"/>
      <c r="Y52" s="115"/>
      <c r="Z52" s="115"/>
    </row>
    <row r="53" spans="1:26" s="116" customFormat="1" ht="30" x14ac:dyDescent="0.25">
      <c r="A53" s="47">
        <f t="shared" si="0"/>
        <v>5</v>
      </c>
      <c r="B53" s="117" t="s">
        <v>301</v>
      </c>
      <c r="C53" s="118" t="s">
        <v>301</v>
      </c>
      <c r="D53" s="117" t="s">
        <v>303</v>
      </c>
      <c r="E53" s="112" t="s">
        <v>319</v>
      </c>
      <c r="F53" s="113" t="s">
        <v>138</v>
      </c>
      <c r="G53" s="113"/>
      <c r="H53" s="120">
        <v>41204</v>
      </c>
      <c r="I53" s="114">
        <v>41453</v>
      </c>
      <c r="J53" s="114"/>
      <c r="K53" s="114" t="s">
        <v>321</v>
      </c>
      <c r="L53" s="114"/>
      <c r="M53" s="105">
        <v>495</v>
      </c>
      <c r="N53" s="105"/>
      <c r="O53" s="27">
        <v>480053046</v>
      </c>
      <c r="P53" s="27" t="s">
        <v>320</v>
      </c>
      <c r="Q53" s="156"/>
      <c r="R53" s="115"/>
      <c r="S53" s="115"/>
      <c r="T53" s="115"/>
      <c r="U53" s="115"/>
      <c r="V53" s="115"/>
      <c r="W53" s="115"/>
      <c r="X53" s="115"/>
      <c r="Y53" s="115"/>
      <c r="Z53" s="115"/>
    </row>
    <row r="54" spans="1:26" s="116" customFormat="1" x14ac:dyDescent="0.25">
      <c r="A54" s="47">
        <f t="shared" si="0"/>
        <v>6</v>
      </c>
      <c r="B54" s="117" t="s">
        <v>301</v>
      </c>
      <c r="C54" s="118" t="s">
        <v>301</v>
      </c>
      <c r="D54" s="117" t="s">
        <v>322</v>
      </c>
      <c r="E54" s="112" t="s">
        <v>325</v>
      </c>
      <c r="F54" s="113" t="s">
        <v>138</v>
      </c>
      <c r="G54" s="113"/>
      <c r="H54" s="120">
        <v>41512</v>
      </c>
      <c r="I54" s="114">
        <v>41912</v>
      </c>
      <c r="J54" s="114"/>
      <c r="K54" s="114" t="s">
        <v>324</v>
      </c>
      <c r="L54" s="114"/>
      <c r="M54" s="105">
        <v>404</v>
      </c>
      <c r="N54" s="105"/>
      <c r="O54" s="27">
        <v>1395923342</v>
      </c>
      <c r="P54" s="27">
        <v>139</v>
      </c>
      <c r="Q54" s="156"/>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6"/>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86"/>
      <c r="L56" s="114"/>
      <c r="M56" s="105"/>
      <c r="N56" s="105"/>
      <c r="O56" s="27"/>
      <c r="P56" s="27"/>
      <c r="Q56" s="156"/>
      <c r="R56" s="115"/>
      <c r="S56" s="115"/>
      <c r="T56" s="115"/>
      <c r="U56" s="115"/>
      <c r="V56" s="115"/>
      <c r="W56" s="115"/>
      <c r="X56" s="115"/>
      <c r="Y56" s="115"/>
      <c r="Z56" s="115"/>
    </row>
    <row r="57" spans="1:26" s="116" customFormat="1" ht="39.75" customHeight="1" x14ac:dyDescent="0.25">
      <c r="A57" s="47"/>
      <c r="B57" s="50" t="s">
        <v>16</v>
      </c>
      <c r="C57" s="118"/>
      <c r="D57" s="117"/>
      <c r="E57" s="112"/>
      <c r="F57" s="113"/>
      <c r="G57" s="113"/>
      <c r="H57" s="113"/>
      <c r="I57" s="114"/>
      <c r="J57" s="114"/>
      <c r="K57" s="119" t="s">
        <v>684</v>
      </c>
      <c r="L57" s="119" t="s">
        <v>675</v>
      </c>
      <c r="M57" s="154">
        <v>4843</v>
      </c>
      <c r="N57" s="154"/>
      <c r="O57" s="27"/>
      <c r="P57" s="27"/>
      <c r="Q57" s="157"/>
    </row>
    <row r="58" spans="1:26" s="30" customFormat="1" x14ac:dyDescent="0.25">
      <c r="E58" s="31"/>
    </row>
    <row r="59" spans="1:26" s="30" customFormat="1" x14ac:dyDescent="0.25">
      <c r="B59" s="282" t="s">
        <v>28</v>
      </c>
      <c r="C59" s="282" t="s">
        <v>27</v>
      </c>
      <c r="D59" s="280" t="s">
        <v>34</v>
      </c>
      <c r="E59" s="280"/>
    </row>
    <row r="60" spans="1:26" s="30" customFormat="1" x14ac:dyDescent="0.25">
      <c r="B60" s="283"/>
      <c r="C60" s="283"/>
      <c r="D60" s="166" t="s">
        <v>23</v>
      </c>
      <c r="E60" s="63" t="s">
        <v>24</v>
      </c>
    </row>
    <row r="61" spans="1:26" s="30" customFormat="1" ht="30.6" customHeight="1" x14ac:dyDescent="0.25">
      <c r="B61" s="60" t="s">
        <v>21</v>
      </c>
      <c r="C61" s="61" t="str">
        <f>+K57</f>
        <v>52 meses y 15 dias</v>
      </c>
      <c r="D61" s="58" t="s">
        <v>185</v>
      </c>
      <c r="E61" s="58"/>
      <c r="F61" s="32"/>
      <c r="G61" s="32"/>
      <c r="H61" s="32"/>
      <c r="I61" s="32"/>
      <c r="J61" s="32"/>
      <c r="K61" s="32"/>
      <c r="L61" s="32"/>
      <c r="M61" s="32"/>
    </row>
    <row r="62" spans="1:26" s="30" customFormat="1" ht="30" customHeight="1" x14ac:dyDescent="0.25">
      <c r="B62" s="60" t="s">
        <v>25</v>
      </c>
      <c r="C62" s="61">
        <f>+M57</f>
        <v>4843</v>
      </c>
      <c r="D62" s="58" t="s">
        <v>185</v>
      </c>
      <c r="E62" s="58"/>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7" t="s">
        <v>105</v>
      </c>
      <c r="C65" s="277"/>
      <c r="D65" s="277"/>
      <c r="E65" s="277"/>
      <c r="F65" s="277"/>
      <c r="G65" s="277"/>
      <c r="H65" s="277"/>
      <c r="I65" s="277"/>
      <c r="J65" s="277"/>
      <c r="K65" s="277"/>
      <c r="L65" s="277"/>
      <c r="M65" s="277"/>
      <c r="N65" s="277"/>
    </row>
    <row r="68" spans="2:17" ht="109.5" customHeight="1" x14ac:dyDescent="0.25">
      <c r="B68" s="123" t="s">
        <v>151</v>
      </c>
      <c r="C68" s="69" t="s">
        <v>2</v>
      </c>
      <c r="D68" s="69" t="s">
        <v>107</v>
      </c>
      <c r="E68" s="69" t="s">
        <v>106</v>
      </c>
      <c r="F68" s="69" t="s">
        <v>108</v>
      </c>
      <c r="G68" s="69" t="s">
        <v>109</v>
      </c>
      <c r="H68" s="69" t="s">
        <v>110</v>
      </c>
      <c r="I68" s="69" t="s">
        <v>111</v>
      </c>
      <c r="J68" s="69" t="s">
        <v>112</v>
      </c>
      <c r="K68" s="69" t="s">
        <v>113</v>
      </c>
      <c r="L68" s="69" t="s">
        <v>114</v>
      </c>
      <c r="M68" s="99" t="s">
        <v>115</v>
      </c>
      <c r="N68" s="99" t="s">
        <v>116</v>
      </c>
      <c r="O68" s="263" t="s">
        <v>3</v>
      </c>
      <c r="P68" s="265"/>
      <c r="Q68" s="69" t="s">
        <v>18</v>
      </c>
    </row>
    <row r="69" spans="2:17" ht="60" x14ac:dyDescent="0.25">
      <c r="B69" s="167" t="s">
        <v>180</v>
      </c>
      <c r="C69" s="167" t="s">
        <v>181</v>
      </c>
      <c r="D69" s="169" t="s">
        <v>183</v>
      </c>
      <c r="E69" s="168">
        <v>300</v>
      </c>
      <c r="F69" s="4"/>
      <c r="G69" s="4"/>
      <c r="H69" s="4"/>
      <c r="I69" s="100" t="s">
        <v>139</v>
      </c>
      <c r="J69" s="100" t="s">
        <v>138</v>
      </c>
      <c r="K69" s="100" t="s">
        <v>138</v>
      </c>
      <c r="L69" s="100" t="s">
        <v>138</v>
      </c>
      <c r="M69" s="100" t="s">
        <v>138</v>
      </c>
      <c r="N69" s="100" t="s">
        <v>138</v>
      </c>
      <c r="O69" s="267" t="s">
        <v>202</v>
      </c>
      <c r="P69" s="268"/>
      <c r="Q69" s="124" t="s">
        <v>139</v>
      </c>
    </row>
    <row r="70" spans="2:17" ht="45" x14ac:dyDescent="0.25">
      <c r="B70" s="167" t="s">
        <v>180</v>
      </c>
      <c r="C70" s="167" t="s">
        <v>182</v>
      </c>
      <c r="D70" s="170" t="s">
        <v>184</v>
      </c>
      <c r="E70" s="168">
        <v>200</v>
      </c>
      <c r="F70" s="4"/>
      <c r="G70" s="4"/>
      <c r="H70" s="4"/>
      <c r="I70" s="100" t="s">
        <v>139</v>
      </c>
      <c r="J70" s="100" t="s">
        <v>138</v>
      </c>
      <c r="K70" s="100" t="s">
        <v>138</v>
      </c>
      <c r="L70" s="100" t="s">
        <v>138</v>
      </c>
      <c r="M70" s="100" t="s">
        <v>138</v>
      </c>
      <c r="N70" s="100" t="s">
        <v>138</v>
      </c>
      <c r="O70" s="267" t="s">
        <v>202</v>
      </c>
      <c r="P70" s="268"/>
      <c r="Q70" s="124" t="s">
        <v>139</v>
      </c>
    </row>
    <row r="71" spans="2:17" x14ac:dyDescent="0.25">
      <c r="B71" s="3"/>
      <c r="C71" s="3"/>
      <c r="D71" s="5"/>
      <c r="E71" s="5"/>
      <c r="F71" s="4"/>
      <c r="G71" s="4"/>
      <c r="H71" s="4"/>
      <c r="I71" s="100"/>
      <c r="J71" s="100"/>
      <c r="K71" s="124"/>
      <c r="L71" s="124"/>
      <c r="M71" s="124"/>
      <c r="N71" s="124"/>
      <c r="O71" s="267"/>
      <c r="P71" s="268"/>
      <c r="Q71" s="124"/>
    </row>
    <row r="72" spans="2:17" x14ac:dyDescent="0.25">
      <c r="B72" s="3"/>
      <c r="C72" s="3"/>
      <c r="D72" s="5"/>
      <c r="E72" s="5"/>
      <c r="F72" s="4"/>
      <c r="G72" s="4"/>
      <c r="H72" s="4"/>
      <c r="I72" s="100"/>
      <c r="J72" s="100"/>
      <c r="K72" s="124"/>
      <c r="L72" s="124"/>
      <c r="M72" s="124"/>
      <c r="N72" s="124"/>
      <c r="O72" s="267"/>
      <c r="P72" s="268"/>
      <c r="Q72" s="124"/>
    </row>
    <row r="73" spans="2:17" x14ac:dyDescent="0.25">
      <c r="B73" s="3"/>
      <c r="C73" s="3"/>
      <c r="D73" s="5"/>
      <c r="E73" s="5"/>
      <c r="F73" s="4"/>
      <c r="G73" s="4"/>
      <c r="H73" s="4"/>
      <c r="I73" s="100"/>
      <c r="J73" s="100"/>
      <c r="K73" s="124"/>
      <c r="L73" s="124"/>
      <c r="M73" s="124"/>
      <c r="N73" s="124"/>
      <c r="O73" s="267"/>
      <c r="P73" s="268"/>
      <c r="Q73" s="124"/>
    </row>
    <row r="74" spans="2:17" x14ac:dyDescent="0.25">
      <c r="B74" s="3"/>
      <c r="C74" s="3"/>
      <c r="D74" s="5"/>
      <c r="E74" s="5"/>
      <c r="F74" s="4"/>
      <c r="G74" s="4"/>
      <c r="H74" s="4"/>
      <c r="I74" s="100"/>
      <c r="J74" s="100"/>
      <c r="K74" s="124"/>
      <c r="L74" s="124"/>
      <c r="M74" s="124"/>
      <c r="N74" s="124"/>
      <c r="O74" s="267"/>
      <c r="P74" s="268"/>
      <c r="Q74" s="124"/>
    </row>
    <row r="75" spans="2:17" x14ac:dyDescent="0.25">
      <c r="B75" s="124"/>
      <c r="C75" s="124"/>
      <c r="D75" s="124"/>
      <c r="E75" s="124"/>
      <c r="F75" s="124"/>
      <c r="G75" s="124"/>
      <c r="H75" s="124"/>
      <c r="I75" s="124"/>
      <c r="J75" s="124"/>
      <c r="K75" s="124"/>
      <c r="L75" s="124"/>
      <c r="M75" s="124"/>
      <c r="N75" s="124"/>
      <c r="O75" s="267"/>
      <c r="P75" s="268"/>
      <c r="Q75" s="12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90" t="s">
        <v>38</v>
      </c>
      <c r="C81" s="291"/>
      <c r="D81" s="291"/>
      <c r="E81" s="291"/>
      <c r="F81" s="291"/>
      <c r="G81" s="291"/>
      <c r="H81" s="291"/>
      <c r="I81" s="291"/>
      <c r="J81" s="291"/>
      <c r="K81" s="291"/>
      <c r="L81" s="291"/>
      <c r="M81" s="291"/>
      <c r="N81" s="292"/>
    </row>
    <row r="86" spans="2:17" ht="76.5" customHeight="1" x14ac:dyDescent="0.25">
      <c r="B86" s="123" t="s">
        <v>0</v>
      </c>
      <c r="C86" s="123" t="s">
        <v>39</v>
      </c>
      <c r="D86" s="123" t="s">
        <v>40</v>
      </c>
      <c r="E86" s="123" t="s">
        <v>117</v>
      </c>
      <c r="F86" s="123" t="s">
        <v>119</v>
      </c>
      <c r="G86" s="123" t="s">
        <v>120</v>
      </c>
      <c r="H86" s="123" t="s">
        <v>121</v>
      </c>
      <c r="I86" s="123" t="s">
        <v>118</v>
      </c>
      <c r="J86" s="263" t="s">
        <v>122</v>
      </c>
      <c r="K86" s="264"/>
      <c r="L86" s="265"/>
      <c r="M86" s="123" t="s">
        <v>123</v>
      </c>
      <c r="N86" s="123" t="s">
        <v>41</v>
      </c>
      <c r="O86" s="123" t="s">
        <v>42</v>
      </c>
      <c r="P86" s="263" t="s">
        <v>3</v>
      </c>
      <c r="Q86" s="265"/>
    </row>
    <row r="87" spans="2:17" ht="60.75" customHeight="1" x14ac:dyDescent="0.25">
      <c r="B87" s="161" t="s">
        <v>43</v>
      </c>
      <c r="C87" s="193">
        <f>500/300</f>
        <v>1.6666666666666667</v>
      </c>
      <c r="D87" s="3" t="s">
        <v>376</v>
      </c>
      <c r="E87" s="3">
        <v>1085253097</v>
      </c>
      <c r="F87" s="3" t="s">
        <v>335</v>
      </c>
      <c r="G87" s="3" t="s">
        <v>377</v>
      </c>
      <c r="H87" s="191">
        <v>39899</v>
      </c>
      <c r="I87" s="5" t="s">
        <v>139</v>
      </c>
      <c r="J87" s="1" t="s">
        <v>301</v>
      </c>
      <c r="K87" s="101" t="s">
        <v>340</v>
      </c>
      <c r="L87" s="100" t="s">
        <v>338</v>
      </c>
      <c r="M87" s="124" t="s">
        <v>138</v>
      </c>
      <c r="N87" s="124" t="s">
        <v>138</v>
      </c>
      <c r="O87" s="124" t="s">
        <v>138</v>
      </c>
      <c r="P87" s="266"/>
      <c r="Q87" s="266"/>
    </row>
    <row r="88" spans="2:17" ht="60.75" customHeight="1" x14ac:dyDescent="0.25">
      <c r="B88" s="187" t="s">
        <v>43</v>
      </c>
      <c r="C88" s="193">
        <f t="shared" ref="C88:C101" si="1">500/300</f>
        <v>1.6666666666666667</v>
      </c>
      <c r="D88" s="3" t="s">
        <v>376</v>
      </c>
      <c r="E88" s="3">
        <v>1085253097</v>
      </c>
      <c r="F88" s="3" t="s">
        <v>335</v>
      </c>
      <c r="G88" s="3" t="s">
        <v>377</v>
      </c>
      <c r="H88" s="191">
        <v>39899</v>
      </c>
      <c r="I88" s="5" t="s">
        <v>139</v>
      </c>
      <c r="J88" s="1" t="s">
        <v>301</v>
      </c>
      <c r="K88" s="101" t="s">
        <v>341</v>
      </c>
      <c r="L88" s="100" t="s">
        <v>338</v>
      </c>
      <c r="M88" s="124" t="s">
        <v>138</v>
      </c>
      <c r="N88" s="124" t="s">
        <v>138</v>
      </c>
      <c r="O88" s="124" t="s">
        <v>138</v>
      </c>
      <c r="P88" s="188"/>
      <c r="Q88" s="188"/>
    </row>
    <row r="89" spans="2:17" ht="60.75" customHeight="1" x14ac:dyDescent="0.25">
      <c r="B89" s="187" t="s">
        <v>43</v>
      </c>
      <c r="C89" s="193">
        <f t="shared" si="1"/>
        <v>1.6666666666666667</v>
      </c>
      <c r="D89" s="3" t="s">
        <v>376</v>
      </c>
      <c r="E89" s="3">
        <v>1085253097</v>
      </c>
      <c r="F89" s="3" t="s">
        <v>335</v>
      </c>
      <c r="G89" s="3" t="s">
        <v>377</v>
      </c>
      <c r="H89" s="191">
        <v>39899</v>
      </c>
      <c r="I89" s="5" t="s">
        <v>139</v>
      </c>
      <c r="J89" s="1" t="s">
        <v>301</v>
      </c>
      <c r="K89" s="101" t="s">
        <v>378</v>
      </c>
      <c r="L89" s="100" t="s">
        <v>338</v>
      </c>
      <c r="M89" s="124" t="s">
        <v>138</v>
      </c>
      <c r="N89" s="124" t="s">
        <v>138</v>
      </c>
      <c r="O89" s="124" t="s">
        <v>138</v>
      </c>
      <c r="P89" s="188"/>
      <c r="Q89" s="188"/>
    </row>
    <row r="90" spans="2:17" ht="60.75" customHeight="1" x14ac:dyDescent="0.25">
      <c r="B90" s="187" t="s">
        <v>43</v>
      </c>
      <c r="C90" s="193">
        <f t="shared" si="1"/>
        <v>1.6666666666666667</v>
      </c>
      <c r="D90" s="3" t="s">
        <v>376</v>
      </c>
      <c r="E90" s="3">
        <v>1085253097</v>
      </c>
      <c r="F90" s="3" t="s">
        <v>335</v>
      </c>
      <c r="G90" s="3" t="s">
        <v>377</v>
      </c>
      <c r="H90" s="191">
        <v>39899</v>
      </c>
      <c r="I90" s="5" t="s">
        <v>139</v>
      </c>
      <c r="J90" s="1" t="s">
        <v>301</v>
      </c>
      <c r="K90" s="101" t="s">
        <v>349</v>
      </c>
      <c r="L90" s="100" t="s">
        <v>338</v>
      </c>
      <c r="M90" s="124" t="s">
        <v>138</v>
      </c>
      <c r="N90" s="124" t="s">
        <v>138</v>
      </c>
      <c r="O90" s="124" t="s">
        <v>138</v>
      </c>
      <c r="P90" s="188"/>
      <c r="Q90" s="188"/>
    </row>
    <row r="91" spans="2:17" ht="60.75" customHeight="1" x14ac:dyDescent="0.25">
      <c r="B91" s="187" t="s">
        <v>43</v>
      </c>
      <c r="C91" s="193">
        <f t="shared" si="1"/>
        <v>1.6666666666666667</v>
      </c>
      <c r="D91" s="3" t="s">
        <v>376</v>
      </c>
      <c r="E91" s="3">
        <v>1085253097</v>
      </c>
      <c r="F91" s="3" t="s">
        <v>335</v>
      </c>
      <c r="G91" s="3" t="s">
        <v>377</v>
      </c>
      <c r="H91" s="191">
        <v>39899</v>
      </c>
      <c r="I91" s="5" t="s">
        <v>139</v>
      </c>
      <c r="J91" s="1" t="s">
        <v>301</v>
      </c>
      <c r="K91" s="101" t="s">
        <v>352</v>
      </c>
      <c r="L91" s="100" t="s">
        <v>338</v>
      </c>
      <c r="M91" s="124" t="s">
        <v>138</v>
      </c>
      <c r="N91" s="124" t="s">
        <v>138</v>
      </c>
      <c r="O91" s="124" t="s">
        <v>138</v>
      </c>
      <c r="P91" s="188"/>
      <c r="Q91" s="188"/>
    </row>
    <row r="92" spans="2:17" ht="60.75" customHeight="1" x14ac:dyDescent="0.25">
      <c r="B92" s="187" t="s">
        <v>43</v>
      </c>
      <c r="C92" s="193">
        <f t="shared" si="1"/>
        <v>1.6666666666666667</v>
      </c>
      <c r="D92" s="3" t="s">
        <v>376</v>
      </c>
      <c r="E92" s="3">
        <v>1085253097</v>
      </c>
      <c r="F92" s="3" t="s">
        <v>335</v>
      </c>
      <c r="G92" s="3" t="s">
        <v>377</v>
      </c>
      <c r="H92" s="191">
        <v>39899</v>
      </c>
      <c r="I92" s="5" t="s">
        <v>139</v>
      </c>
      <c r="J92" s="1" t="s">
        <v>301</v>
      </c>
      <c r="K92" s="101" t="s">
        <v>350</v>
      </c>
      <c r="L92" s="100" t="s">
        <v>338</v>
      </c>
      <c r="M92" s="124" t="s">
        <v>138</v>
      </c>
      <c r="N92" s="124" t="s">
        <v>138</v>
      </c>
      <c r="O92" s="124" t="s">
        <v>138</v>
      </c>
      <c r="P92" s="188"/>
      <c r="Q92" s="188"/>
    </row>
    <row r="93" spans="2:17" ht="60.75" customHeight="1" x14ac:dyDescent="0.25">
      <c r="B93" s="187" t="s">
        <v>43</v>
      </c>
      <c r="C93" s="193">
        <f t="shared" si="1"/>
        <v>1.6666666666666667</v>
      </c>
      <c r="D93" s="3" t="s">
        <v>376</v>
      </c>
      <c r="E93" s="3">
        <v>1085253097</v>
      </c>
      <c r="F93" s="3" t="s">
        <v>335</v>
      </c>
      <c r="G93" s="3" t="s">
        <v>377</v>
      </c>
      <c r="H93" s="191">
        <v>39899</v>
      </c>
      <c r="I93" s="5" t="s">
        <v>139</v>
      </c>
      <c r="J93" s="1" t="s">
        <v>301</v>
      </c>
      <c r="K93" s="101" t="s">
        <v>379</v>
      </c>
      <c r="L93" s="100" t="s">
        <v>338</v>
      </c>
      <c r="M93" s="124" t="s">
        <v>138</v>
      </c>
      <c r="N93" s="124" t="s">
        <v>138</v>
      </c>
      <c r="O93" s="124" t="s">
        <v>138</v>
      </c>
      <c r="P93" s="188"/>
      <c r="Q93" s="188"/>
    </row>
    <row r="94" spans="2:17" ht="60.75" customHeight="1" x14ac:dyDescent="0.25">
      <c r="B94" s="187" t="s">
        <v>43</v>
      </c>
      <c r="C94" s="193">
        <f t="shared" si="1"/>
        <v>1.6666666666666667</v>
      </c>
      <c r="D94" s="3" t="s">
        <v>380</v>
      </c>
      <c r="E94" s="3">
        <v>30716819</v>
      </c>
      <c r="F94" s="3" t="s">
        <v>381</v>
      </c>
      <c r="G94" s="3" t="s">
        <v>382</v>
      </c>
      <c r="H94" s="191">
        <v>36245</v>
      </c>
      <c r="I94" s="5" t="s">
        <v>139</v>
      </c>
      <c r="J94" s="1" t="s">
        <v>301</v>
      </c>
      <c r="K94" s="101" t="s">
        <v>341</v>
      </c>
      <c r="L94" s="100" t="s">
        <v>338</v>
      </c>
      <c r="M94" s="124" t="s">
        <v>138</v>
      </c>
      <c r="N94" s="124" t="s">
        <v>138</v>
      </c>
      <c r="O94" s="124" t="s">
        <v>138</v>
      </c>
      <c r="P94" s="188"/>
      <c r="Q94" s="188"/>
    </row>
    <row r="95" spans="2:17" ht="60.75" customHeight="1" x14ac:dyDescent="0.25">
      <c r="B95" s="187" t="s">
        <v>43</v>
      </c>
      <c r="C95" s="193">
        <f t="shared" si="1"/>
        <v>1.6666666666666667</v>
      </c>
      <c r="D95" s="3" t="s">
        <v>380</v>
      </c>
      <c r="E95" s="3">
        <v>30716819</v>
      </c>
      <c r="F95" s="3" t="s">
        <v>381</v>
      </c>
      <c r="G95" s="3" t="s">
        <v>382</v>
      </c>
      <c r="H95" s="191">
        <v>36245</v>
      </c>
      <c r="I95" s="5" t="s">
        <v>139</v>
      </c>
      <c r="J95" s="1" t="s">
        <v>301</v>
      </c>
      <c r="K95" s="101" t="s">
        <v>346</v>
      </c>
      <c r="L95" s="100" t="s">
        <v>338</v>
      </c>
      <c r="M95" s="124" t="s">
        <v>138</v>
      </c>
      <c r="N95" s="124" t="s">
        <v>138</v>
      </c>
      <c r="O95" s="124" t="s">
        <v>138</v>
      </c>
      <c r="P95" s="188"/>
      <c r="Q95" s="188"/>
    </row>
    <row r="96" spans="2:17" ht="60.75" customHeight="1" x14ac:dyDescent="0.25">
      <c r="B96" s="187" t="s">
        <v>43</v>
      </c>
      <c r="C96" s="193">
        <f t="shared" si="1"/>
        <v>1.6666666666666667</v>
      </c>
      <c r="D96" s="3" t="s">
        <v>380</v>
      </c>
      <c r="E96" s="3">
        <v>30716819</v>
      </c>
      <c r="F96" s="3" t="s">
        <v>381</v>
      </c>
      <c r="G96" s="3" t="s">
        <v>382</v>
      </c>
      <c r="H96" s="191">
        <v>36245</v>
      </c>
      <c r="I96" s="5" t="s">
        <v>139</v>
      </c>
      <c r="J96" s="1" t="s">
        <v>301</v>
      </c>
      <c r="K96" s="101" t="s">
        <v>383</v>
      </c>
      <c r="L96" s="100" t="s">
        <v>338</v>
      </c>
      <c r="M96" s="124" t="s">
        <v>138</v>
      </c>
      <c r="N96" s="124" t="s">
        <v>138</v>
      </c>
      <c r="O96" s="124" t="s">
        <v>138</v>
      </c>
      <c r="P96" s="188"/>
      <c r="Q96" s="188"/>
    </row>
    <row r="97" spans="2:17" ht="60.75" customHeight="1" x14ac:dyDescent="0.25">
      <c r="B97" s="187" t="s">
        <v>43</v>
      </c>
      <c r="C97" s="193">
        <f t="shared" si="1"/>
        <v>1.6666666666666667</v>
      </c>
      <c r="D97" s="3" t="s">
        <v>380</v>
      </c>
      <c r="E97" s="3">
        <v>30716819</v>
      </c>
      <c r="F97" s="3" t="s">
        <v>381</v>
      </c>
      <c r="G97" s="3" t="s">
        <v>382</v>
      </c>
      <c r="H97" s="191">
        <v>36245</v>
      </c>
      <c r="I97" s="5" t="s">
        <v>139</v>
      </c>
      <c r="J97" s="1" t="s">
        <v>301</v>
      </c>
      <c r="K97" s="101" t="s">
        <v>384</v>
      </c>
      <c r="L97" s="100" t="s">
        <v>338</v>
      </c>
      <c r="M97" s="124" t="s">
        <v>138</v>
      </c>
      <c r="N97" s="124" t="s">
        <v>138</v>
      </c>
      <c r="O97" s="124" t="s">
        <v>138</v>
      </c>
      <c r="P97" s="188"/>
      <c r="Q97" s="188"/>
    </row>
    <row r="98" spans="2:17" ht="60.75" customHeight="1" x14ac:dyDescent="0.25">
      <c r="B98" s="187" t="s">
        <v>43</v>
      </c>
      <c r="C98" s="193">
        <f t="shared" si="1"/>
        <v>1.6666666666666667</v>
      </c>
      <c r="D98" s="3" t="s">
        <v>380</v>
      </c>
      <c r="E98" s="3">
        <v>30716819</v>
      </c>
      <c r="F98" s="3" t="s">
        <v>381</v>
      </c>
      <c r="G98" s="3" t="s">
        <v>382</v>
      </c>
      <c r="H98" s="191">
        <v>36245</v>
      </c>
      <c r="I98" s="5" t="s">
        <v>139</v>
      </c>
      <c r="J98" s="1" t="s">
        <v>301</v>
      </c>
      <c r="K98" s="101" t="s">
        <v>349</v>
      </c>
      <c r="L98" s="100" t="s">
        <v>338</v>
      </c>
      <c r="M98" s="124" t="s">
        <v>138</v>
      </c>
      <c r="N98" s="124" t="s">
        <v>138</v>
      </c>
      <c r="O98" s="124" t="s">
        <v>138</v>
      </c>
      <c r="P98" s="188"/>
      <c r="Q98" s="188"/>
    </row>
    <row r="99" spans="2:17" ht="60.75" customHeight="1" x14ac:dyDescent="0.25">
      <c r="B99" s="187" t="s">
        <v>43</v>
      </c>
      <c r="C99" s="193">
        <f t="shared" si="1"/>
        <v>1.6666666666666667</v>
      </c>
      <c r="D99" s="3" t="s">
        <v>380</v>
      </c>
      <c r="E99" s="3">
        <v>30716819</v>
      </c>
      <c r="F99" s="3" t="s">
        <v>381</v>
      </c>
      <c r="G99" s="3" t="s">
        <v>382</v>
      </c>
      <c r="H99" s="191">
        <v>36245</v>
      </c>
      <c r="I99" s="5" t="s">
        <v>139</v>
      </c>
      <c r="J99" s="1" t="s">
        <v>301</v>
      </c>
      <c r="K99" s="101" t="s">
        <v>385</v>
      </c>
      <c r="L99" s="100" t="s">
        <v>338</v>
      </c>
      <c r="M99" s="124" t="s">
        <v>138</v>
      </c>
      <c r="N99" s="124" t="s">
        <v>138</v>
      </c>
      <c r="O99" s="124" t="s">
        <v>138</v>
      </c>
      <c r="P99" s="188"/>
      <c r="Q99" s="188"/>
    </row>
    <row r="100" spans="2:17" ht="60.75" customHeight="1" x14ac:dyDescent="0.25">
      <c r="B100" s="187" t="s">
        <v>43</v>
      </c>
      <c r="C100" s="193">
        <f t="shared" si="1"/>
        <v>1.6666666666666667</v>
      </c>
      <c r="D100" s="3" t="s">
        <v>380</v>
      </c>
      <c r="E100" s="3">
        <v>30716819</v>
      </c>
      <c r="F100" s="3" t="s">
        <v>381</v>
      </c>
      <c r="G100" s="3" t="s">
        <v>382</v>
      </c>
      <c r="H100" s="191">
        <v>36245</v>
      </c>
      <c r="I100" s="5" t="s">
        <v>139</v>
      </c>
      <c r="J100" s="1" t="s">
        <v>301</v>
      </c>
      <c r="K100" s="101" t="s">
        <v>350</v>
      </c>
      <c r="L100" s="100" t="s">
        <v>338</v>
      </c>
      <c r="M100" s="124" t="s">
        <v>138</v>
      </c>
      <c r="N100" s="124" t="s">
        <v>138</v>
      </c>
      <c r="O100" s="124" t="s">
        <v>138</v>
      </c>
      <c r="P100" s="188"/>
      <c r="Q100" s="188"/>
    </row>
    <row r="101" spans="2:17" ht="60.75" customHeight="1" x14ac:dyDescent="0.25">
      <c r="B101" s="187" t="s">
        <v>43</v>
      </c>
      <c r="C101" s="193">
        <f t="shared" si="1"/>
        <v>1.6666666666666667</v>
      </c>
      <c r="D101" s="3" t="s">
        <v>380</v>
      </c>
      <c r="E101" s="3">
        <v>30716819</v>
      </c>
      <c r="F101" s="3" t="s">
        <v>381</v>
      </c>
      <c r="G101" s="3" t="s">
        <v>382</v>
      </c>
      <c r="H101" s="191">
        <v>36245</v>
      </c>
      <c r="I101" s="5" t="s">
        <v>139</v>
      </c>
      <c r="J101" s="1" t="s">
        <v>301</v>
      </c>
      <c r="K101" s="101" t="s">
        <v>379</v>
      </c>
      <c r="L101" s="100" t="s">
        <v>338</v>
      </c>
      <c r="M101" s="124" t="s">
        <v>138</v>
      </c>
      <c r="N101" s="124" t="s">
        <v>138</v>
      </c>
      <c r="O101" s="124" t="s">
        <v>138</v>
      </c>
      <c r="P101" s="188"/>
      <c r="Q101" s="188"/>
    </row>
    <row r="102" spans="2:17" ht="33.6" customHeight="1" x14ac:dyDescent="0.25">
      <c r="B102" s="161" t="s">
        <v>44</v>
      </c>
      <c r="C102" s="193">
        <f t="shared" ref="C102:C121" si="2">(500/300)*2</f>
        <v>3.3333333333333335</v>
      </c>
      <c r="D102" s="3" t="s">
        <v>386</v>
      </c>
      <c r="E102" s="3">
        <v>30744566</v>
      </c>
      <c r="F102" s="3" t="s">
        <v>369</v>
      </c>
      <c r="G102" s="3" t="s">
        <v>387</v>
      </c>
      <c r="H102" s="191">
        <v>38331</v>
      </c>
      <c r="I102" s="5" t="s">
        <v>138</v>
      </c>
      <c r="J102" s="1" t="s">
        <v>301</v>
      </c>
      <c r="K102" s="100" t="s">
        <v>388</v>
      </c>
      <c r="L102" s="100" t="s">
        <v>357</v>
      </c>
      <c r="M102" s="124" t="s">
        <v>138</v>
      </c>
      <c r="N102" s="124" t="s">
        <v>138</v>
      </c>
      <c r="O102" s="124" t="s">
        <v>138</v>
      </c>
      <c r="P102" s="266"/>
      <c r="Q102" s="266"/>
    </row>
    <row r="103" spans="2:17" ht="33.6" customHeight="1" x14ac:dyDescent="0.25">
      <c r="B103" s="187" t="s">
        <v>44</v>
      </c>
      <c r="C103" s="193">
        <f t="shared" si="2"/>
        <v>3.3333333333333335</v>
      </c>
      <c r="D103" s="3" t="s">
        <v>386</v>
      </c>
      <c r="E103" s="3">
        <v>30744566</v>
      </c>
      <c r="F103" s="3" t="s">
        <v>369</v>
      </c>
      <c r="G103" s="3" t="s">
        <v>387</v>
      </c>
      <c r="H103" s="191">
        <v>38331</v>
      </c>
      <c r="I103" s="5" t="s">
        <v>138</v>
      </c>
      <c r="J103" s="1" t="s">
        <v>301</v>
      </c>
      <c r="K103" s="100" t="s">
        <v>389</v>
      </c>
      <c r="L103" s="100" t="s">
        <v>357</v>
      </c>
      <c r="M103" s="124" t="s">
        <v>138</v>
      </c>
      <c r="N103" s="124" t="s">
        <v>138</v>
      </c>
      <c r="O103" s="124" t="s">
        <v>138</v>
      </c>
      <c r="P103" s="188"/>
      <c r="Q103" s="192"/>
    </row>
    <row r="104" spans="2:17" ht="33.6" customHeight="1" x14ac:dyDescent="0.25">
      <c r="B104" s="187" t="s">
        <v>44</v>
      </c>
      <c r="C104" s="193">
        <f t="shared" si="2"/>
        <v>3.3333333333333335</v>
      </c>
      <c r="D104" s="3" t="s">
        <v>386</v>
      </c>
      <c r="E104" s="3">
        <v>30744566</v>
      </c>
      <c r="F104" s="3" t="s">
        <v>369</v>
      </c>
      <c r="G104" s="3" t="s">
        <v>387</v>
      </c>
      <c r="H104" s="191">
        <v>38331</v>
      </c>
      <c r="I104" s="5" t="s">
        <v>138</v>
      </c>
      <c r="J104" s="1" t="s">
        <v>301</v>
      </c>
      <c r="K104" s="100" t="s">
        <v>390</v>
      </c>
      <c r="L104" s="100" t="s">
        <v>357</v>
      </c>
      <c r="M104" s="124" t="s">
        <v>138</v>
      </c>
      <c r="N104" s="124" t="s">
        <v>138</v>
      </c>
      <c r="O104" s="124" t="s">
        <v>138</v>
      </c>
      <c r="P104" s="188"/>
      <c r="Q104" s="192"/>
    </row>
    <row r="105" spans="2:17" ht="33.6" customHeight="1" x14ac:dyDescent="0.25">
      <c r="B105" s="187" t="s">
        <v>44</v>
      </c>
      <c r="C105" s="193">
        <f t="shared" si="2"/>
        <v>3.3333333333333335</v>
      </c>
      <c r="D105" s="3" t="s">
        <v>386</v>
      </c>
      <c r="E105" s="3">
        <v>30744566</v>
      </c>
      <c r="F105" s="3" t="s">
        <v>369</v>
      </c>
      <c r="G105" s="3" t="s">
        <v>387</v>
      </c>
      <c r="H105" s="191">
        <v>38331</v>
      </c>
      <c r="I105" s="5" t="s">
        <v>138</v>
      </c>
      <c r="J105" s="1" t="s">
        <v>301</v>
      </c>
      <c r="K105" s="100" t="s">
        <v>391</v>
      </c>
      <c r="L105" s="100" t="s">
        <v>357</v>
      </c>
      <c r="M105" s="124" t="s">
        <v>138</v>
      </c>
      <c r="N105" s="124" t="s">
        <v>138</v>
      </c>
      <c r="O105" s="124" t="s">
        <v>138</v>
      </c>
      <c r="P105" s="188"/>
      <c r="Q105" s="192"/>
    </row>
    <row r="106" spans="2:17" ht="33.6" customHeight="1" x14ac:dyDescent="0.25">
      <c r="B106" s="187" t="s">
        <v>44</v>
      </c>
      <c r="C106" s="193">
        <f t="shared" si="2"/>
        <v>3.3333333333333335</v>
      </c>
      <c r="D106" s="3" t="s">
        <v>386</v>
      </c>
      <c r="E106" s="3">
        <v>30744566</v>
      </c>
      <c r="F106" s="3" t="s">
        <v>369</v>
      </c>
      <c r="G106" s="3" t="s">
        <v>387</v>
      </c>
      <c r="H106" s="191">
        <v>38331</v>
      </c>
      <c r="I106" s="5" t="s">
        <v>138</v>
      </c>
      <c r="J106" s="1" t="s">
        <v>301</v>
      </c>
      <c r="K106" s="100" t="s">
        <v>392</v>
      </c>
      <c r="L106" s="100" t="s">
        <v>357</v>
      </c>
      <c r="M106" s="124" t="s">
        <v>138</v>
      </c>
      <c r="N106" s="124" t="s">
        <v>138</v>
      </c>
      <c r="O106" s="124" t="s">
        <v>138</v>
      </c>
      <c r="P106" s="188"/>
      <c r="Q106" s="192"/>
    </row>
    <row r="107" spans="2:17" ht="33.6" customHeight="1" x14ac:dyDescent="0.25">
      <c r="B107" s="187" t="s">
        <v>44</v>
      </c>
      <c r="C107" s="193">
        <f t="shared" si="2"/>
        <v>3.3333333333333335</v>
      </c>
      <c r="D107" s="3" t="s">
        <v>393</v>
      </c>
      <c r="E107" s="3">
        <v>59837357</v>
      </c>
      <c r="F107" s="3" t="s">
        <v>394</v>
      </c>
      <c r="G107" s="3" t="s">
        <v>395</v>
      </c>
      <c r="H107" s="191">
        <v>40991</v>
      </c>
      <c r="I107" s="5" t="s">
        <v>138</v>
      </c>
      <c r="J107" s="1" t="s">
        <v>396</v>
      </c>
      <c r="K107" s="100" t="s">
        <v>397</v>
      </c>
      <c r="L107" s="100" t="s">
        <v>357</v>
      </c>
      <c r="M107" s="124" t="s">
        <v>138</v>
      </c>
      <c r="N107" s="124" t="s">
        <v>138</v>
      </c>
      <c r="O107" s="124" t="s">
        <v>138</v>
      </c>
      <c r="P107" s="188"/>
      <c r="Q107" s="192"/>
    </row>
    <row r="108" spans="2:17" ht="33.6" customHeight="1" x14ac:dyDescent="0.25">
      <c r="B108" s="187" t="s">
        <v>44</v>
      </c>
      <c r="C108" s="193">
        <f t="shared" si="2"/>
        <v>3.3333333333333335</v>
      </c>
      <c r="D108" s="3" t="s">
        <v>393</v>
      </c>
      <c r="E108" s="3">
        <v>59837357</v>
      </c>
      <c r="F108" s="3" t="s">
        <v>394</v>
      </c>
      <c r="G108" s="3" t="s">
        <v>395</v>
      </c>
      <c r="H108" s="191">
        <v>40991</v>
      </c>
      <c r="I108" s="5" t="s">
        <v>138</v>
      </c>
      <c r="J108" s="1" t="s">
        <v>396</v>
      </c>
      <c r="K108" s="100" t="s">
        <v>399</v>
      </c>
      <c r="L108" s="100" t="s">
        <v>357</v>
      </c>
      <c r="M108" s="124" t="s">
        <v>138</v>
      </c>
      <c r="N108" s="124" t="s">
        <v>138</v>
      </c>
      <c r="O108" s="124" t="s">
        <v>138</v>
      </c>
      <c r="P108" s="188"/>
      <c r="Q108" s="192"/>
    </row>
    <row r="109" spans="2:17" ht="33.6" customHeight="1" x14ac:dyDescent="0.25">
      <c r="B109" s="187" t="s">
        <v>44</v>
      </c>
      <c r="C109" s="193">
        <f t="shared" si="2"/>
        <v>3.3333333333333335</v>
      </c>
      <c r="D109" s="3" t="s">
        <v>393</v>
      </c>
      <c r="E109" s="3">
        <v>59837357</v>
      </c>
      <c r="F109" s="3" t="s">
        <v>394</v>
      </c>
      <c r="G109" s="3" t="s">
        <v>395</v>
      </c>
      <c r="H109" s="191">
        <v>40991</v>
      </c>
      <c r="I109" s="5" t="s">
        <v>138</v>
      </c>
      <c r="J109" s="1" t="s">
        <v>396</v>
      </c>
      <c r="K109" s="100" t="s">
        <v>398</v>
      </c>
      <c r="L109" s="100" t="s">
        <v>357</v>
      </c>
      <c r="M109" s="124" t="s">
        <v>138</v>
      </c>
      <c r="N109" s="124" t="s">
        <v>138</v>
      </c>
      <c r="O109" s="124" t="s">
        <v>138</v>
      </c>
      <c r="P109" s="188"/>
      <c r="Q109" s="192"/>
    </row>
    <row r="110" spans="2:17" ht="33.6" customHeight="1" x14ac:dyDescent="0.25">
      <c r="B110" s="187" t="s">
        <v>44</v>
      </c>
      <c r="C110" s="193">
        <f t="shared" si="2"/>
        <v>3.3333333333333335</v>
      </c>
      <c r="D110" s="3" t="s">
        <v>400</v>
      </c>
      <c r="E110" s="3">
        <v>36756849</v>
      </c>
      <c r="F110" s="3" t="s">
        <v>394</v>
      </c>
      <c r="G110" s="3" t="s">
        <v>401</v>
      </c>
      <c r="H110" s="191">
        <v>38688</v>
      </c>
      <c r="I110" s="5" t="s">
        <v>138</v>
      </c>
      <c r="J110" s="1" t="s">
        <v>301</v>
      </c>
      <c r="K110" s="100" t="s">
        <v>403</v>
      </c>
      <c r="L110" s="100" t="s">
        <v>357</v>
      </c>
      <c r="M110" s="124" t="s">
        <v>138</v>
      </c>
      <c r="N110" s="124" t="s">
        <v>138</v>
      </c>
      <c r="O110" s="124" t="s">
        <v>138</v>
      </c>
      <c r="P110" s="188"/>
      <c r="Q110" s="192" t="s">
        <v>402</v>
      </c>
    </row>
    <row r="111" spans="2:17" ht="33.6" customHeight="1" x14ac:dyDescent="0.25">
      <c r="B111" s="187" t="s">
        <v>44</v>
      </c>
      <c r="C111" s="193">
        <f t="shared" si="2"/>
        <v>3.3333333333333335</v>
      </c>
      <c r="D111" s="3" t="s">
        <v>400</v>
      </c>
      <c r="E111" s="3">
        <v>36756849</v>
      </c>
      <c r="F111" s="3" t="s">
        <v>394</v>
      </c>
      <c r="G111" s="3" t="s">
        <v>401</v>
      </c>
      <c r="H111" s="191">
        <v>38688</v>
      </c>
      <c r="I111" s="5" t="s">
        <v>138</v>
      </c>
      <c r="J111" s="1" t="s">
        <v>301</v>
      </c>
      <c r="K111" s="100" t="s">
        <v>404</v>
      </c>
      <c r="L111" s="100" t="s">
        <v>357</v>
      </c>
      <c r="M111" s="124" t="s">
        <v>138</v>
      </c>
      <c r="N111" s="124" t="s">
        <v>138</v>
      </c>
      <c r="O111" s="124" t="s">
        <v>138</v>
      </c>
      <c r="P111" s="188"/>
      <c r="Q111" s="192" t="s">
        <v>402</v>
      </c>
    </row>
    <row r="112" spans="2:17" ht="33.6" customHeight="1" x14ac:dyDescent="0.25">
      <c r="B112" s="187" t="s">
        <v>44</v>
      </c>
      <c r="C112" s="193">
        <f t="shared" si="2"/>
        <v>3.3333333333333335</v>
      </c>
      <c r="D112" s="3" t="s">
        <v>400</v>
      </c>
      <c r="E112" s="3">
        <v>36756849</v>
      </c>
      <c r="F112" s="3" t="s">
        <v>394</v>
      </c>
      <c r="G112" s="3" t="s">
        <v>401</v>
      </c>
      <c r="H112" s="191">
        <v>38688</v>
      </c>
      <c r="I112" s="5" t="s">
        <v>138</v>
      </c>
      <c r="J112" s="1" t="s">
        <v>301</v>
      </c>
      <c r="K112" s="100" t="s">
        <v>341</v>
      </c>
      <c r="L112" s="100" t="s">
        <v>357</v>
      </c>
      <c r="M112" s="124" t="s">
        <v>138</v>
      </c>
      <c r="N112" s="124" t="s">
        <v>138</v>
      </c>
      <c r="O112" s="124" t="s">
        <v>138</v>
      </c>
      <c r="P112" s="188"/>
      <c r="Q112" s="192" t="s">
        <v>402</v>
      </c>
    </row>
    <row r="113" spans="2:17" ht="33.6" customHeight="1" x14ac:dyDescent="0.25">
      <c r="B113" s="187" t="s">
        <v>44</v>
      </c>
      <c r="C113" s="193">
        <f t="shared" si="2"/>
        <v>3.3333333333333335</v>
      </c>
      <c r="D113" s="3" t="s">
        <v>400</v>
      </c>
      <c r="E113" s="3">
        <v>36756849</v>
      </c>
      <c r="F113" s="3" t="s">
        <v>394</v>
      </c>
      <c r="G113" s="3" t="s">
        <v>401</v>
      </c>
      <c r="H113" s="191">
        <v>38688</v>
      </c>
      <c r="I113" s="5" t="s">
        <v>138</v>
      </c>
      <c r="J113" s="1" t="s">
        <v>301</v>
      </c>
      <c r="K113" s="100" t="s">
        <v>405</v>
      </c>
      <c r="L113" s="100" t="s">
        <v>357</v>
      </c>
      <c r="M113" s="124" t="s">
        <v>138</v>
      </c>
      <c r="N113" s="124" t="s">
        <v>138</v>
      </c>
      <c r="O113" s="124" t="s">
        <v>138</v>
      </c>
      <c r="P113" s="188"/>
      <c r="Q113" s="192" t="s">
        <v>402</v>
      </c>
    </row>
    <row r="114" spans="2:17" ht="33.6" customHeight="1" x14ac:dyDescent="0.25">
      <c r="B114" s="187" t="s">
        <v>44</v>
      </c>
      <c r="C114" s="193">
        <f t="shared" si="2"/>
        <v>3.3333333333333335</v>
      </c>
      <c r="D114" s="3" t="s">
        <v>400</v>
      </c>
      <c r="E114" s="3">
        <v>36756849</v>
      </c>
      <c r="F114" s="3" t="s">
        <v>394</v>
      </c>
      <c r="G114" s="3" t="s">
        <v>401</v>
      </c>
      <c r="H114" s="191">
        <v>38688</v>
      </c>
      <c r="I114" s="5" t="s">
        <v>138</v>
      </c>
      <c r="J114" s="1" t="s">
        <v>301</v>
      </c>
      <c r="K114" s="100" t="s">
        <v>406</v>
      </c>
      <c r="L114" s="100" t="s">
        <v>357</v>
      </c>
      <c r="M114" s="124" t="s">
        <v>138</v>
      </c>
      <c r="N114" s="124" t="s">
        <v>138</v>
      </c>
      <c r="O114" s="124" t="s">
        <v>138</v>
      </c>
      <c r="P114" s="188"/>
      <c r="Q114" s="192" t="s">
        <v>402</v>
      </c>
    </row>
    <row r="115" spans="2:17" ht="33.6" customHeight="1" x14ac:dyDescent="0.25">
      <c r="B115" s="187" t="s">
        <v>44</v>
      </c>
      <c r="C115" s="193">
        <f t="shared" si="2"/>
        <v>3.3333333333333335</v>
      </c>
      <c r="D115" s="3" t="s">
        <v>400</v>
      </c>
      <c r="E115" s="3">
        <v>36756849</v>
      </c>
      <c r="F115" s="3" t="s">
        <v>394</v>
      </c>
      <c r="G115" s="3" t="s">
        <v>401</v>
      </c>
      <c r="H115" s="191">
        <v>38688</v>
      </c>
      <c r="I115" s="5" t="s">
        <v>138</v>
      </c>
      <c r="J115" s="1" t="s">
        <v>301</v>
      </c>
      <c r="K115" s="100" t="s">
        <v>384</v>
      </c>
      <c r="L115" s="100" t="s">
        <v>357</v>
      </c>
      <c r="M115" s="124" t="s">
        <v>138</v>
      </c>
      <c r="N115" s="124" t="s">
        <v>138</v>
      </c>
      <c r="O115" s="124" t="s">
        <v>138</v>
      </c>
      <c r="P115" s="188"/>
      <c r="Q115" s="192" t="s">
        <v>402</v>
      </c>
    </row>
    <row r="116" spans="2:17" ht="33.6" customHeight="1" x14ac:dyDescent="0.25">
      <c r="B116" s="187" t="s">
        <v>44</v>
      </c>
      <c r="C116" s="193">
        <f t="shared" si="2"/>
        <v>3.3333333333333335</v>
      </c>
      <c r="D116" s="3" t="s">
        <v>400</v>
      </c>
      <c r="E116" s="3">
        <v>36756849</v>
      </c>
      <c r="F116" s="3" t="s">
        <v>394</v>
      </c>
      <c r="G116" s="3" t="s">
        <v>401</v>
      </c>
      <c r="H116" s="191">
        <v>38688</v>
      </c>
      <c r="I116" s="5" t="s">
        <v>138</v>
      </c>
      <c r="J116" s="1" t="s">
        <v>301</v>
      </c>
      <c r="K116" s="100" t="s">
        <v>410</v>
      </c>
      <c r="L116" s="100" t="s">
        <v>357</v>
      </c>
      <c r="M116" s="124" t="s">
        <v>138</v>
      </c>
      <c r="N116" s="124" t="s">
        <v>138</v>
      </c>
      <c r="O116" s="124" t="s">
        <v>138</v>
      </c>
      <c r="P116" s="188"/>
      <c r="Q116" s="192" t="s">
        <v>402</v>
      </c>
    </row>
    <row r="117" spans="2:17" ht="33.6" customHeight="1" x14ac:dyDescent="0.25">
      <c r="B117" s="187" t="s">
        <v>44</v>
      </c>
      <c r="C117" s="193">
        <f t="shared" si="2"/>
        <v>3.3333333333333335</v>
      </c>
      <c r="D117" s="3" t="s">
        <v>400</v>
      </c>
      <c r="E117" s="3">
        <v>36756849</v>
      </c>
      <c r="F117" s="3" t="s">
        <v>394</v>
      </c>
      <c r="G117" s="3" t="s">
        <v>401</v>
      </c>
      <c r="H117" s="191">
        <v>38688</v>
      </c>
      <c r="I117" s="5" t="s">
        <v>138</v>
      </c>
      <c r="J117" s="1" t="s">
        <v>301</v>
      </c>
      <c r="K117" s="100" t="s">
        <v>407</v>
      </c>
      <c r="L117" s="100" t="s">
        <v>357</v>
      </c>
      <c r="M117" s="124" t="s">
        <v>138</v>
      </c>
      <c r="N117" s="124" t="s">
        <v>138</v>
      </c>
      <c r="O117" s="124" t="s">
        <v>138</v>
      </c>
      <c r="P117" s="188"/>
      <c r="Q117" s="192" t="s">
        <v>402</v>
      </c>
    </row>
    <row r="118" spans="2:17" ht="33.6" customHeight="1" x14ac:dyDescent="0.25">
      <c r="B118" s="187" t="s">
        <v>44</v>
      </c>
      <c r="C118" s="193">
        <f t="shared" si="2"/>
        <v>3.3333333333333335</v>
      </c>
      <c r="D118" s="3" t="s">
        <v>400</v>
      </c>
      <c r="E118" s="3">
        <v>36756849</v>
      </c>
      <c r="F118" s="3" t="s">
        <v>394</v>
      </c>
      <c r="G118" s="3" t="s">
        <v>401</v>
      </c>
      <c r="H118" s="191">
        <v>38688</v>
      </c>
      <c r="I118" s="5" t="s">
        <v>138</v>
      </c>
      <c r="J118" s="1" t="s">
        <v>301</v>
      </c>
      <c r="K118" s="100" t="s">
        <v>408</v>
      </c>
      <c r="L118" s="100" t="s">
        <v>357</v>
      </c>
      <c r="M118" s="124" t="s">
        <v>138</v>
      </c>
      <c r="N118" s="124" t="s">
        <v>138</v>
      </c>
      <c r="O118" s="124" t="s">
        <v>138</v>
      </c>
      <c r="P118" s="188"/>
      <c r="Q118" s="192" t="s">
        <v>402</v>
      </c>
    </row>
    <row r="119" spans="2:17" ht="33.6" customHeight="1" x14ac:dyDescent="0.25">
      <c r="B119" s="187" t="s">
        <v>44</v>
      </c>
      <c r="C119" s="193">
        <f t="shared" si="2"/>
        <v>3.3333333333333335</v>
      </c>
      <c r="D119" s="3" t="s">
        <v>400</v>
      </c>
      <c r="E119" s="3">
        <v>36756849</v>
      </c>
      <c r="F119" s="3" t="s">
        <v>394</v>
      </c>
      <c r="G119" s="3" t="s">
        <v>401</v>
      </c>
      <c r="H119" s="191">
        <v>38688</v>
      </c>
      <c r="I119" s="5" t="s">
        <v>138</v>
      </c>
      <c r="J119" s="1" t="s">
        <v>301</v>
      </c>
      <c r="K119" s="100" t="s">
        <v>409</v>
      </c>
      <c r="L119" s="100" t="s">
        <v>357</v>
      </c>
      <c r="M119" s="124" t="s">
        <v>138</v>
      </c>
      <c r="N119" s="124" t="s">
        <v>138</v>
      </c>
      <c r="O119" s="124" t="s">
        <v>138</v>
      </c>
      <c r="P119" s="188"/>
      <c r="Q119" s="192" t="s">
        <v>402</v>
      </c>
    </row>
    <row r="120" spans="2:17" ht="33.6" customHeight="1" x14ac:dyDescent="0.25">
      <c r="B120" s="187" t="s">
        <v>44</v>
      </c>
      <c r="C120" s="193">
        <f t="shared" si="2"/>
        <v>3.3333333333333335</v>
      </c>
      <c r="D120" s="3" t="s">
        <v>400</v>
      </c>
      <c r="E120" s="3">
        <v>36756849</v>
      </c>
      <c r="F120" s="3" t="s">
        <v>394</v>
      </c>
      <c r="G120" s="3" t="s">
        <v>401</v>
      </c>
      <c r="H120" s="191">
        <v>38688</v>
      </c>
      <c r="I120" s="5" t="s">
        <v>138</v>
      </c>
      <c r="J120" s="1" t="s">
        <v>411</v>
      </c>
      <c r="K120" s="100" t="s">
        <v>412</v>
      </c>
      <c r="L120" s="100" t="s">
        <v>357</v>
      </c>
      <c r="M120" s="124" t="s">
        <v>138</v>
      </c>
      <c r="N120" s="124" t="s">
        <v>138</v>
      </c>
      <c r="O120" s="124" t="s">
        <v>138</v>
      </c>
      <c r="P120" s="188"/>
      <c r="Q120" s="192" t="s">
        <v>402</v>
      </c>
    </row>
    <row r="121" spans="2:17" ht="33.6" customHeight="1" x14ac:dyDescent="0.25">
      <c r="B121" s="187" t="s">
        <v>44</v>
      </c>
      <c r="C121" s="193">
        <f t="shared" si="2"/>
        <v>3.3333333333333335</v>
      </c>
      <c r="D121" s="3" t="s">
        <v>400</v>
      </c>
      <c r="E121" s="3">
        <v>36756849</v>
      </c>
      <c r="F121" s="3" t="s">
        <v>394</v>
      </c>
      <c r="G121" s="3" t="s">
        <v>401</v>
      </c>
      <c r="H121" s="191">
        <v>38688</v>
      </c>
      <c r="I121" s="5" t="s">
        <v>138</v>
      </c>
      <c r="J121" s="1" t="s">
        <v>413</v>
      </c>
      <c r="K121" s="100" t="s">
        <v>414</v>
      </c>
      <c r="L121" s="100" t="s">
        <v>357</v>
      </c>
      <c r="M121" s="124" t="s">
        <v>138</v>
      </c>
      <c r="N121" s="124" t="s">
        <v>138</v>
      </c>
      <c r="O121" s="124" t="s">
        <v>138</v>
      </c>
      <c r="P121" s="188"/>
      <c r="Q121" s="192" t="s">
        <v>402</v>
      </c>
    </row>
    <row r="123" spans="2:17" ht="15.75" thickBot="1" x14ac:dyDescent="0.3"/>
    <row r="124" spans="2:17" ht="27" thickBot="1" x14ac:dyDescent="0.3">
      <c r="B124" s="290" t="s">
        <v>46</v>
      </c>
      <c r="C124" s="291"/>
      <c r="D124" s="291"/>
      <c r="E124" s="291"/>
      <c r="F124" s="291"/>
      <c r="G124" s="291"/>
      <c r="H124" s="291"/>
      <c r="I124" s="291"/>
      <c r="J124" s="291"/>
      <c r="K124" s="291"/>
      <c r="L124" s="291"/>
      <c r="M124" s="291"/>
      <c r="N124" s="292"/>
    </row>
    <row r="127" spans="2:17" ht="46.15" customHeight="1" x14ac:dyDescent="0.25">
      <c r="B127" s="69" t="s">
        <v>33</v>
      </c>
      <c r="C127" s="69" t="s">
        <v>47</v>
      </c>
      <c r="D127" s="263" t="s">
        <v>3</v>
      </c>
      <c r="E127" s="265"/>
    </row>
    <row r="128" spans="2:17" ht="46.9" customHeight="1" x14ac:dyDescent="0.25">
      <c r="B128" s="70" t="s">
        <v>124</v>
      </c>
      <c r="C128" s="164" t="s">
        <v>139</v>
      </c>
      <c r="D128" s="296" t="s">
        <v>160</v>
      </c>
      <c r="E128" s="297"/>
    </row>
    <row r="131" spans="1:26" ht="26.25" x14ac:dyDescent="0.25">
      <c r="B131" s="269" t="s">
        <v>64</v>
      </c>
      <c r="C131" s="270"/>
      <c r="D131" s="270"/>
      <c r="E131" s="270"/>
      <c r="F131" s="270"/>
      <c r="G131" s="270"/>
      <c r="H131" s="270"/>
      <c r="I131" s="270"/>
      <c r="J131" s="270"/>
      <c r="K131" s="270"/>
      <c r="L131" s="270"/>
      <c r="M131" s="270"/>
      <c r="N131" s="270"/>
      <c r="O131" s="270"/>
      <c r="P131" s="270"/>
    </row>
    <row r="133" spans="1:26" ht="15.75" thickBot="1" x14ac:dyDescent="0.3"/>
    <row r="134" spans="1:26" ht="27" thickBot="1" x14ac:dyDescent="0.3">
      <c r="B134" s="290" t="s">
        <v>54</v>
      </c>
      <c r="C134" s="291"/>
      <c r="D134" s="291"/>
      <c r="E134" s="291"/>
      <c r="F134" s="291"/>
      <c r="G134" s="291"/>
      <c r="H134" s="291"/>
      <c r="I134" s="291"/>
      <c r="J134" s="291"/>
      <c r="K134" s="291"/>
      <c r="L134" s="291"/>
      <c r="M134" s="291"/>
      <c r="N134" s="292"/>
    </row>
    <row r="136" spans="1:26" ht="15.75" thickBot="1" x14ac:dyDescent="0.3">
      <c r="M136" s="66"/>
      <c r="N136" s="66"/>
    </row>
    <row r="137" spans="1:26" s="110" customFormat="1" ht="109.5" customHeight="1" x14ac:dyDescent="0.25">
      <c r="B137" s="121" t="s">
        <v>147</v>
      </c>
      <c r="C137" s="121" t="s">
        <v>148</v>
      </c>
      <c r="D137" s="121" t="s">
        <v>149</v>
      </c>
      <c r="E137" s="121" t="s">
        <v>45</v>
      </c>
      <c r="F137" s="121" t="s">
        <v>22</v>
      </c>
      <c r="G137" s="121" t="s">
        <v>104</v>
      </c>
      <c r="H137" s="121" t="s">
        <v>17</v>
      </c>
      <c r="I137" s="121" t="s">
        <v>10</v>
      </c>
      <c r="J137" s="121" t="s">
        <v>31</v>
      </c>
      <c r="K137" s="121" t="s">
        <v>61</v>
      </c>
      <c r="L137" s="121" t="s">
        <v>20</v>
      </c>
      <c r="M137" s="106" t="s">
        <v>26</v>
      </c>
      <c r="N137" s="121" t="s">
        <v>150</v>
      </c>
      <c r="O137" s="121" t="s">
        <v>36</v>
      </c>
      <c r="P137" s="122" t="s">
        <v>11</v>
      </c>
      <c r="Q137" s="122" t="s">
        <v>19</v>
      </c>
    </row>
    <row r="138" spans="1:26" s="116" customFormat="1" x14ac:dyDescent="0.25">
      <c r="A138" s="47">
        <v>1</v>
      </c>
      <c r="B138" s="117"/>
      <c r="C138" s="117"/>
      <c r="D138" s="117"/>
      <c r="E138" s="186"/>
      <c r="F138" s="113"/>
      <c r="G138" s="155"/>
      <c r="H138" s="120"/>
      <c r="I138" s="114"/>
      <c r="J138" s="114"/>
      <c r="K138" s="114"/>
      <c r="L138" s="114"/>
      <c r="M138" s="105"/>
      <c r="N138" s="105"/>
      <c r="O138" s="27"/>
      <c r="P138" s="27"/>
      <c r="Q138" s="156"/>
      <c r="R138" s="115"/>
      <c r="S138" s="115"/>
      <c r="T138" s="115"/>
      <c r="U138" s="115"/>
      <c r="V138" s="115"/>
      <c r="W138" s="115"/>
      <c r="X138" s="115"/>
      <c r="Y138" s="115"/>
      <c r="Z138" s="115"/>
    </row>
    <row r="139" spans="1:26" s="116" customFormat="1" x14ac:dyDescent="0.25">
      <c r="A139" s="47">
        <f>+A138+1</f>
        <v>2</v>
      </c>
      <c r="B139" s="117"/>
      <c r="C139" s="117"/>
      <c r="D139" s="117"/>
      <c r="E139" s="186"/>
      <c r="F139" s="113"/>
      <c r="G139" s="113"/>
      <c r="H139" s="120"/>
      <c r="I139" s="114"/>
      <c r="J139" s="114"/>
      <c r="K139" s="114"/>
      <c r="L139" s="114"/>
      <c r="M139" s="105"/>
      <c r="N139" s="105"/>
      <c r="O139" s="27"/>
      <c r="P139" s="27"/>
      <c r="Q139" s="156"/>
      <c r="R139" s="115"/>
      <c r="S139" s="115"/>
      <c r="T139" s="115"/>
      <c r="U139" s="115"/>
      <c r="V139" s="115"/>
      <c r="W139" s="115"/>
      <c r="X139" s="115"/>
      <c r="Y139" s="115"/>
      <c r="Z139" s="115"/>
    </row>
    <row r="140" spans="1:26" s="116" customFormat="1" x14ac:dyDescent="0.25">
      <c r="A140" s="47">
        <f t="shared" ref="A140:A145" si="3">+A139+1</f>
        <v>3</v>
      </c>
      <c r="B140" s="117"/>
      <c r="C140" s="117"/>
      <c r="D140" s="117"/>
      <c r="E140" s="186"/>
      <c r="F140" s="113"/>
      <c r="G140" s="113"/>
      <c r="H140" s="120"/>
      <c r="I140" s="114"/>
      <c r="J140" s="114"/>
      <c r="K140" s="114"/>
      <c r="L140" s="114"/>
      <c r="M140" s="105"/>
      <c r="N140" s="105"/>
      <c r="O140" s="27"/>
      <c r="P140" s="27"/>
      <c r="Q140" s="156"/>
      <c r="R140" s="115"/>
      <c r="S140" s="115"/>
      <c r="T140" s="115"/>
      <c r="U140" s="115"/>
      <c r="V140" s="115"/>
      <c r="W140" s="115"/>
      <c r="X140" s="115"/>
      <c r="Y140" s="115"/>
      <c r="Z140" s="115"/>
    </row>
    <row r="141" spans="1:26" s="116" customFormat="1" x14ac:dyDescent="0.25">
      <c r="A141" s="47">
        <f t="shared" si="3"/>
        <v>4</v>
      </c>
      <c r="B141" s="117"/>
      <c r="C141" s="117"/>
      <c r="D141" s="117"/>
      <c r="E141" s="186"/>
      <c r="F141" s="113"/>
      <c r="G141" s="113"/>
      <c r="H141" s="120"/>
      <c r="I141" s="114"/>
      <c r="J141" s="114"/>
      <c r="K141" s="114"/>
      <c r="L141" s="114"/>
      <c r="M141" s="105"/>
      <c r="N141" s="105"/>
      <c r="O141" s="27"/>
      <c r="P141" s="27"/>
      <c r="Q141" s="156"/>
      <c r="R141" s="115"/>
      <c r="S141" s="115"/>
      <c r="T141" s="115"/>
      <c r="U141" s="115"/>
      <c r="V141" s="115"/>
      <c r="W141" s="115"/>
      <c r="X141" s="115"/>
      <c r="Y141" s="115"/>
      <c r="Z141" s="115"/>
    </row>
    <row r="142" spans="1:26" s="116" customFormat="1" x14ac:dyDescent="0.25">
      <c r="A142" s="47">
        <f t="shared" si="3"/>
        <v>5</v>
      </c>
      <c r="B142" s="117"/>
      <c r="C142" s="117"/>
      <c r="D142" s="117"/>
      <c r="E142" s="186"/>
      <c r="F142" s="113"/>
      <c r="G142" s="113"/>
      <c r="H142" s="120"/>
      <c r="I142" s="114"/>
      <c r="J142" s="114"/>
      <c r="K142" s="114"/>
      <c r="L142" s="114"/>
      <c r="M142" s="105"/>
      <c r="N142" s="105"/>
      <c r="O142" s="27"/>
      <c r="P142" s="27"/>
      <c r="Q142" s="156"/>
      <c r="R142" s="115"/>
      <c r="S142" s="115"/>
      <c r="T142" s="115"/>
      <c r="U142" s="115"/>
      <c r="V142" s="115"/>
      <c r="W142" s="115"/>
      <c r="X142" s="115"/>
      <c r="Y142" s="115"/>
      <c r="Z142" s="115"/>
    </row>
    <row r="143" spans="1:26" s="116" customFormat="1" x14ac:dyDescent="0.25">
      <c r="A143" s="47">
        <f t="shared" si="3"/>
        <v>6</v>
      </c>
      <c r="B143" s="117"/>
      <c r="C143" s="117"/>
      <c r="D143" s="117"/>
      <c r="E143" s="186"/>
      <c r="F143" s="113"/>
      <c r="G143" s="113"/>
      <c r="H143" s="120"/>
      <c r="I143" s="114"/>
      <c r="J143" s="114"/>
      <c r="K143" s="114"/>
      <c r="L143" s="114"/>
      <c r="M143" s="105"/>
      <c r="N143" s="105"/>
      <c r="O143" s="27"/>
      <c r="P143" s="27"/>
      <c r="Q143" s="156"/>
      <c r="R143" s="115"/>
      <c r="S143" s="115"/>
      <c r="T143" s="115"/>
      <c r="U143" s="115"/>
      <c r="V143" s="115"/>
      <c r="W143" s="115"/>
      <c r="X143" s="115"/>
      <c r="Y143" s="115"/>
      <c r="Z143" s="115"/>
    </row>
    <row r="144" spans="1:26" s="116" customFormat="1" x14ac:dyDescent="0.25">
      <c r="A144" s="47">
        <f t="shared" si="3"/>
        <v>7</v>
      </c>
      <c r="B144" s="117"/>
      <c r="C144" s="117"/>
      <c r="D144" s="117"/>
      <c r="E144" s="186"/>
      <c r="F144" s="113"/>
      <c r="G144" s="113"/>
      <c r="H144" s="120"/>
      <c r="I144" s="114"/>
      <c r="J144" s="114"/>
      <c r="K144" s="114"/>
      <c r="L144" s="114"/>
      <c r="M144" s="105"/>
      <c r="N144" s="105"/>
      <c r="O144" s="27"/>
      <c r="P144" s="27"/>
      <c r="Q144" s="156"/>
      <c r="R144" s="115"/>
      <c r="S144" s="115"/>
      <c r="T144" s="115"/>
      <c r="U144" s="115"/>
      <c r="V144" s="115"/>
      <c r="W144" s="115"/>
      <c r="X144" s="115"/>
      <c r="Y144" s="115"/>
      <c r="Z144" s="115"/>
    </row>
    <row r="145" spans="1:26" s="116" customFormat="1" x14ac:dyDescent="0.25">
      <c r="A145" s="47">
        <f t="shared" si="3"/>
        <v>8</v>
      </c>
      <c r="B145" s="117"/>
      <c r="C145" s="117"/>
      <c r="D145" s="117"/>
      <c r="E145" s="186"/>
      <c r="F145" s="113"/>
      <c r="G145" s="113"/>
      <c r="H145" s="120"/>
      <c r="I145" s="114"/>
      <c r="J145" s="114"/>
      <c r="K145" s="114"/>
      <c r="L145" s="114"/>
      <c r="M145" s="105"/>
      <c r="N145" s="105"/>
      <c r="O145" s="27"/>
      <c r="P145" s="27"/>
      <c r="Q145" s="156"/>
      <c r="R145" s="115"/>
      <c r="S145" s="115"/>
      <c r="T145" s="115"/>
      <c r="U145" s="115"/>
      <c r="V145" s="115"/>
      <c r="W145" s="115"/>
      <c r="X145" s="115"/>
      <c r="Y145" s="115"/>
      <c r="Z145" s="115"/>
    </row>
    <row r="146" spans="1:26" s="116" customFormat="1" x14ac:dyDescent="0.25">
      <c r="A146" s="47"/>
      <c r="B146" s="50" t="s">
        <v>16</v>
      </c>
      <c r="C146" s="118"/>
      <c r="D146" s="117"/>
      <c r="E146" s="112"/>
      <c r="F146" s="113"/>
      <c r="G146" s="113"/>
      <c r="H146" s="113"/>
      <c r="I146" s="114"/>
      <c r="J146" s="114"/>
      <c r="K146" s="119">
        <f t="shared" ref="K146:N146" si="4">SUM(K138:K145)</f>
        <v>0</v>
      </c>
      <c r="L146" s="119">
        <f t="shared" si="4"/>
        <v>0</v>
      </c>
      <c r="M146" s="154">
        <f t="shared" si="4"/>
        <v>0</v>
      </c>
      <c r="N146" s="119">
        <f t="shared" si="4"/>
        <v>0</v>
      </c>
      <c r="O146" s="27"/>
      <c r="P146" s="27"/>
      <c r="Q146" s="157"/>
    </row>
    <row r="147" spans="1:26" x14ac:dyDescent="0.25">
      <c r="B147" s="30"/>
      <c r="C147" s="30"/>
      <c r="D147" s="30"/>
      <c r="E147" s="31"/>
      <c r="F147" s="30"/>
      <c r="G147" s="30"/>
      <c r="H147" s="30"/>
      <c r="I147" s="30"/>
      <c r="J147" s="30"/>
      <c r="K147" s="30"/>
      <c r="L147" s="30"/>
      <c r="M147" s="30"/>
      <c r="N147" s="30"/>
      <c r="O147" s="30"/>
      <c r="P147" s="30"/>
    </row>
    <row r="148" spans="1:26" ht="18.75" x14ac:dyDescent="0.25">
      <c r="B148" s="60" t="s">
        <v>32</v>
      </c>
      <c r="C148" s="74">
        <f>+K146</f>
        <v>0</v>
      </c>
      <c r="H148" s="32"/>
      <c r="I148" s="32"/>
      <c r="J148" s="32"/>
      <c r="K148" s="32"/>
      <c r="L148" s="32"/>
      <c r="M148" s="32"/>
      <c r="N148" s="30"/>
      <c r="O148" s="30"/>
      <c r="P148" s="30"/>
    </row>
    <row r="150" spans="1:26" ht="15.75" thickBot="1" x14ac:dyDescent="0.3"/>
    <row r="151" spans="1:26" ht="37.15" customHeight="1" thickBot="1" x14ac:dyDescent="0.3">
      <c r="B151" s="77" t="s">
        <v>49</v>
      </c>
      <c r="C151" s="78" t="s">
        <v>50</v>
      </c>
      <c r="D151" s="77" t="s">
        <v>51</v>
      </c>
      <c r="E151" s="78" t="s">
        <v>55</v>
      </c>
    </row>
    <row r="152" spans="1:26" ht="41.45" customHeight="1" x14ac:dyDescent="0.25">
      <c r="B152" s="68" t="s">
        <v>125</v>
      </c>
      <c r="C152" s="71">
        <v>20</v>
      </c>
      <c r="D152" s="71"/>
      <c r="E152" s="293">
        <f>+D152+D153+D154</f>
        <v>0</v>
      </c>
    </row>
    <row r="153" spans="1:26" x14ac:dyDescent="0.25">
      <c r="B153" s="68" t="s">
        <v>126</v>
      </c>
      <c r="C153" s="58">
        <v>30</v>
      </c>
      <c r="D153" s="164">
        <v>0</v>
      </c>
      <c r="E153" s="294"/>
    </row>
    <row r="154" spans="1:26" ht="15.75" thickBot="1" x14ac:dyDescent="0.3">
      <c r="B154" s="68" t="s">
        <v>127</v>
      </c>
      <c r="C154" s="73">
        <v>40</v>
      </c>
      <c r="D154" s="73">
        <v>0</v>
      </c>
      <c r="E154" s="295"/>
    </row>
    <row r="156" spans="1:26" ht="15.75" thickBot="1" x14ac:dyDescent="0.3"/>
    <row r="157" spans="1:26" ht="27" thickBot="1" x14ac:dyDescent="0.3">
      <c r="B157" s="290" t="s">
        <v>52</v>
      </c>
      <c r="C157" s="291"/>
      <c r="D157" s="291"/>
      <c r="E157" s="291"/>
      <c r="F157" s="291"/>
      <c r="G157" s="291"/>
      <c r="H157" s="291"/>
      <c r="I157" s="291"/>
      <c r="J157" s="291"/>
      <c r="K157" s="291"/>
      <c r="L157" s="291"/>
      <c r="M157" s="291"/>
      <c r="N157" s="292"/>
    </row>
    <row r="159" spans="1:26" ht="76.5" customHeight="1" x14ac:dyDescent="0.25">
      <c r="B159" s="123" t="s">
        <v>0</v>
      </c>
      <c r="C159" s="123" t="s">
        <v>39</v>
      </c>
      <c r="D159" s="123" t="s">
        <v>40</v>
      </c>
      <c r="E159" s="123" t="s">
        <v>117</v>
      </c>
      <c r="F159" s="123" t="s">
        <v>119</v>
      </c>
      <c r="G159" s="123" t="s">
        <v>120</v>
      </c>
      <c r="H159" s="123" t="s">
        <v>121</v>
      </c>
      <c r="I159" s="123" t="s">
        <v>118</v>
      </c>
      <c r="J159" s="263" t="s">
        <v>122</v>
      </c>
      <c r="K159" s="264"/>
      <c r="L159" s="265"/>
      <c r="M159" s="123" t="s">
        <v>123</v>
      </c>
      <c r="N159" s="123" t="s">
        <v>41</v>
      </c>
      <c r="O159" s="123" t="s">
        <v>42</v>
      </c>
      <c r="P159" s="263" t="s">
        <v>3</v>
      </c>
      <c r="Q159" s="265"/>
    </row>
    <row r="160" spans="1:26" ht="60.75" customHeight="1" x14ac:dyDescent="0.25">
      <c r="B160" s="161" t="s">
        <v>131</v>
      </c>
      <c r="C160" s="161">
        <f>500/1000</f>
        <v>0.5</v>
      </c>
      <c r="D160" s="1" t="s">
        <v>645</v>
      </c>
      <c r="E160" s="1">
        <v>30738484</v>
      </c>
      <c r="F160" s="1" t="s">
        <v>646</v>
      </c>
      <c r="G160" s="3" t="s">
        <v>417</v>
      </c>
      <c r="H160" s="191">
        <v>36468</v>
      </c>
      <c r="I160" s="5"/>
      <c r="J160" s="1" t="s">
        <v>301</v>
      </c>
      <c r="K160" s="101" t="s">
        <v>653</v>
      </c>
      <c r="L160" s="100" t="s">
        <v>654</v>
      </c>
      <c r="M160" s="124" t="s">
        <v>138</v>
      </c>
      <c r="N160" s="124" t="s">
        <v>138</v>
      </c>
      <c r="O160" s="124" t="s">
        <v>138</v>
      </c>
      <c r="P160" s="197"/>
      <c r="Q160" s="197"/>
    </row>
    <row r="161" spans="2:17" ht="60.75" customHeight="1" x14ac:dyDescent="0.25">
      <c r="B161" s="161" t="s">
        <v>132</v>
      </c>
      <c r="C161" s="198">
        <f>500/1000</f>
        <v>0.5</v>
      </c>
      <c r="D161" s="3" t="s">
        <v>692</v>
      </c>
      <c r="E161" s="3">
        <v>59817452</v>
      </c>
      <c r="F161" s="3" t="s">
        <v>335</v>
      </c>
      <c r="G161" s="3" t="s">
        <v>336</v>
      </c>
      <c r="H161" s="211">
        <v>36287</v>
      </c>
      <c r="I161" s="5"/>
      <c r="J161" s="1" t="s">
        <v>301</v>
      </c>
      <c r="K161" s="101" t="s">
        <v>693</v>
      </c>
      <c r="L161" s="100" t="s">
        <v>375</v>
      </c>
      <c r="M161" s="124" t="s">
        <v>138</v>
      </c>
      <c r="N161" s="124" t="s">
        <v>138</v>
      </c>
      <c r="O161" s="124" t="s">
        <v>138</v>
      </c>
      <c r="P161" s="164"/>
      <c r="Q161" s="164"/>
    </row>
    <row r="162" spans="2:17" ht="33.6" customHeight="1" x14ac:dyDescent="0.25">
      <c r="B162" s="161" t="s">
        <v>133</v>
      </c>
      <c r="C162" s="198">
        <f>500/5000</f>
        <v>0.1</v>
      </c>
      <c r="D162" s="3" t="s">
        <v>678</v>
      </c>
      <c r="E162" s="3">
        <v>1085254161</v>
      </c>
      <c r="F162" s="3" t="s">
        <v>679</v>
      </c>
      <c r="G162" s="3" t="s">
        <v>361</v>
      </c>
      <c r="H162" s="211">
        <v>39669</v>
      </c>
      <c r="I162" s="5" t="s">
        <v>138</v>
      </c>
      <c r="J162" s="1" t="s">
        <v>301</v>
      </c>
      <c r="K162" s="100" t="s">
        <v>714</v>
      </c>
      <c r="L162" s="100" t="s">
        <v>683</v>
      </c>
      <c r="M162" s="124" t="s">
        <v>138</v>
      </c>
      <c r="N162" s="124" t="s">
        <v>138</v>
      </c>
      <c r="O162" s="124" t="s">
        <v>138</v>
      </c>
      <c r="P162" s="266"/>
      <c r="Q162" s="266"/>
    </row>
    <row r="165" spans="2:17" ht="15.75" thickBot="1" x14ac:dyDescent="0.3"/>
    <row r="166" spans="2:17" ht="54" customHeight="1" x14ac:dyDescent="0.25">
      <c r="B166" s="127" t="s">
        <v>33</v>
      </c>
      <c r="C166" s="127" t="s">
        <v>49</v>
      </c>
      <c r="D166" s="123" t="s">
        <v>50</v>
      </c>
      <c r="E166" s="127" t="s">
        <v>51</v>
      </c>
      <c r="F166" s="78" t="s">
        <v>56</v>
      </c>
      <c r="G166" s="97"/>
    </row>
    <row r="167" spans="2:17" ht="120.75" customHeight="1" x14ac:dyDescent="0.2">
      <c r="B167" s="284" t="s">
        <v>53</v>
      </c>
      <c r="C167" s="6" t="s">
        <v>128</v>
      </c>
      <c r="D167" s="164">
        <v>25</v>
      </c>
      <c r="E167" s="164">
        <v>25</v>
      </c>
      <c r="F167" s="285">
        <f>+E167+E168+E169</f>
        <v>60</v>
      </c>
      <c r="G167" s="98"/>
    </row>
    <row r="168" spans="2:17" ht="76.150000000000006" customHeight="1" x14ac:dyDescent="0.2">
      <c r="B168" s="284"/>
      <c r="C168" s="6" t="s">
        <v>129</v>
      </c>
      <c r="D168" s="75">
        <v>25</v>
      </c>
      <c r="E168" s="164">
        <v>25</v>
      </c>
      <c r="F168" s="286"/>
      <c r="G168" s="98"/>
    </row>
    <row r="169" spans="2:17" ht="69" customHeight="1" x14ac:dyDescent="0.2">
      <c r="B169" s="284"/>
      <c r="C169" s="6" t="s">
        <v>130</v>
      </c>
      <c r="D169" s="164">
        <v>10</v>
      </c>
      <c r="E169" s="164">
        <v>10</v>
      </c>
      <c r="F169" s="287"/>
      <c r="G169" s="98"/>
    </row>
    <row r="170" spans="2:17" x14ac:dyDescent="0.25">
      <c r="C170" s="107"/>
    </row>
    <row r="173" spans="2:17" x14ac:dyDescent="0.25">
      <c r="B173" s="125" t="s">
        <v>57</v>
      </c>
    </row>
    <row r="176" spans="2:17" x14ac:dyDescent="0.25">
      <c r="B176" s="128" t="s">
        <v>33</v>
      </c>
      <c r="C176" s="128" t="s">
        <v>58</v>
      </c>
      <c r="D176" s="127" t="s">
        <v>51</v>
      </c>
      <c r="E176" s="127" t="s">
        <v>16</v>
      </c>
    </row>
    <row r="177" spans="2:5" ht="28.5" x14ac:dyDescent="0.25">
      <c r="B177" s="108" t="s">
        <v>59</v>
      </c>
      <c r="C177" s="109">
        <v>40</v>
      </c>
      <c r="D177" s="164">
        <f>+E152</f>
        <v>0</v>
      </c>
      <c r="E177" s="288">
        <f>+D177+D178</f>
        <v>60</v>
      </c>
    </row>
    <row r="178" spans="2:5" ht="42.75" x14ac:dyDescent="0.25">
      <c r="B178" s="108" t="s">
        <v>60</v>
      </c>
      <c r="C178" s="109">
        <v>60</v>
      </c>
      <c r="D178" s="164">
        <f>+F167</f>
        <v>60</v>
      </c>
      <c r="E178" s="289"/>
    </row>
  </sheetData>
  <customSheetViews>
    <customSheetView guid="{0231D664-53D3-4378-92FC-86BB75012D50}" scale="70" hiddenColumns="1" topLeftCell="A163">
      <selection activeCell="D33" sqref="D33"/>
      <pageMargins left="0.7" right="0.7" top="0.75" bottom="0.75" header="0.3" footer="0.3"/>
      <pageSetup orientation="portrait" horizontalDpi="4294967295" verticalDpi="4294967295" r:id="rId1"/>
    </customSheetView>
    <customSheetView guid="{CE061EA5-A85E-4ABA-BF79-3FA19E67983B}" scale="70" hiddenColumns="1" topLeftCell="B151">
      <selection activeCell="C33" sqref="C33"/>
      <pageMargins left="0.7" right="0.7" top="0.75" bottom="0.75" header="0.3" footer="0.3"/>
      <pageSetup orientation="portrait" horizontalDpi="4294967295" verticalDpi="4294967295" r:id="rId2"/>
    </customSheetView>
    <customSheetView guid="{A2E15FCF-BF07-4F75-BC8B-D1F713E64E37}" scale="70" hiddenColumns="1" topLeftCell="A25">
      <selection activeCell="O70" sqref="O70:P70"/>
      <pageMargins left="0.7" right="0.7" top="0.75" bottom="0.75" header="0.3" footer="0.3"/>
      <pageSetup orientation="portrait" horizontalDpi="4294967295" verticalDpi="4294967295" r:id="rId3"/>
    </customSheetView>
    <customSheetView guid="{2CECA098-183A-404B-AD72-5EEAC4BDA970}" scale="70" hiddenColumns="1" topLeftCell="A155">
      <selection activeCell="D160" sqref="D160:Q160"/>
      <pageMargins left="0.7" right="0.7" top="0.75" bottom="0.75" header="0.3" footer="0.3"/>
      <pageSetup orientation="portrait" horizontalDpi="4294967295" verticalDpi="4294967295" r:id="rId4"/>
    </customSheetView>
    <customSheetView guid="{AFE0F707-F779-4457-8614-A9761FF0129B}" scale="70" hiddenColumns="1" topLeftCell="A125">
      <selection activeCell="B139" sqref="B139"/>
      <pageMargins left="0.7" right="0.7" top="0.75" bottom="0.75" header="0.3" footer="0.3"/>
      <pageSetup orientation="portrait" horizontalDpi="4294967295" verticalDpi="4294967295" r:id="rId5"/>
    </customSheetView>
  </customSheetViews>
  <mergeCells count="37">
    <mergeCell ref="P162:Q162"/>
    <mergeCell ref="B167:B169"/>
    <mergeCell ref="F167:F169"/>
    <mergeCell ref="E177:E178"/>
    <mergeCell ref="B134:N134"/>
    <mergeCell ref="E152:E154"/>
    <mergeCell ref="B157:N157"/>
    <mergeCell ref="J159:L159"/>
    <mergeCell ref="P159:Q159"/>
    <mergeCell ref="B131:P131"/>
    <mergeCell ref="O72:P72"/>
    <mergeCell ref="O73:P73"/>
    <mergeCell ref="O74:P74"/>
    <mergeCell ref="O75:P75"/>
    <mergeCell ref="B81:N81"/>
    <mergeCell ref="J86:L86"/>
    <mergeCell ref="P86:Q86"/>
    <mergeCell ref="P87:Q87"/>
    <mergeCell ref="P102:Q102"/>
    <mergeCell ref="B124:N124"/>
    <mergeCell ref="D127:E127"/>
    <mergeCell ref="D128:E128"/>
    <mergeCell ref="B2:P2"/>
    <mergeCell ref="B4:P4"/>
    <mergeCell ref="O71:P71"/>
    <mergeCell ref="B14:C21"/>
    <mergeCell ref="B22:C22"/>
    <mergeCell ref="E40:E41"/>
    <mergeCell ref="M45:N45"/>
    <mergeCell ref="B59:B60"/>
    <mergeCell ref="C59:C60"/>
    <mergeCell ref="D59:E59"/>
    <mergeCell ref="C63:N63"/>
    <mergeCell ref="B65:N65"/>
    <mergeCell ref="O68:P68"/>
    <mergeCell ref="O69:P69"/>
    <mergeCell ref="O70:P70"/>
  </mergeCells>
  <dataValidations count="2">
    <dataValidation type="list" allowBlank="1" showInputMessage="1" showErrorMessage="1" sqref="WVE983094 A65590 IS65590 SO65590 ACK65590 AMG65590 AWC65590 BFY65590 BPU65590 BZQ65590 CJM65590 CTI65590 DDE65590 DNA65590 DWW65590 EGS65590 EQO65590 FAK65590 FKG65590 FUC65590 GDY65590 GNU65590 GXQ65590 HHM65590 HRI65590 IBE65590 ILA65590 IUW65590 JES65590 JOO65590 JYK65590 KIG65590 KSC65590 LBY65590 LLU65590 LVQ65590 MFM65590 MPI65590 MZE65590 NJA65590 NSW65590 OCS65590 OMO65590 OWK65590 PGG65590 PQC65590 PZY65590 QJU65590 QTQ65590 RDM65590 RNI65590 RXE65590 SHA65590 SQW65590 TAS65590 TKO65590 TUK65590 UEG65590 UOC65590 UXY65590 VHU65590 VRQ65590 WBM65590 WLI65590 WVE65590 A131126 IS131126 SO131126 ACK131126 AMG131126 AWC131126 BFY131126 BPU131126 BZQ131126 CJM131126 CTI131126 DDE131126 DNA131126 DWW131126 EGS131126 EQO131126 FAK131126 FKG131126 FUC131126 GDY131126 GNU131126 GXQ131126 HHM131126 HRI131126 IBE131126 ILA131126 IUW131126 JES131126 JOO131126 JYK131126 KIG131126 KSC131126 LBY131126 LLU131126 LVQ131126 MFM131126 MPI131126 MZE131126 NJA131126 NSW131126 OCS131126 OMO131126 OWK131126 PGG131126 PQC131126 PZY131126 QJU131126 QTQ131126 RDM131126 RNI131126 RXE131126 SHA131126 SQW131126 TAS131126 TKO131126 TUK131126 UEG131126 UOC131126 UXY131126 VHU131126 VRQ131126 WBM131126 WLI131126 WVE131126 A196662 IS196662 SO196662 ACK196662 AMG196662 AWC196662 BFY196662 BPU196662 BZQ196662 CJM196662 CTI196662 DDE196662 DNA196662 DWW196662 EGS196662 EQO196662 FAK196662 FKG196662 FUC196662 GDY196662 GNU196662 GXQ196662 HHM196662 HRI196662 IBE196662 ILA196662 IUW196662 JES196662 JOO196662 JYK196662 KIG196662 KSC196662 LBY196662 LLU196662 LVQ196662 MFM196662 MPI196662 MZE196662 NJA196662 NSW196662 OCS196662 OMO196662 OWK196662 PGG196662 PQC196662 PZY196662 QJU196662 QTQ196662 RDM196662 RNI196662 RXE196662 SHA196662 SQW196662 TAS196662 TKO196662 TUK196662 UEG196662 UOC196662 UXY196662 VHU196662 VRQ196662 WBM196662 WLI196662 WVE196662 A262198 IS262198 SO262198 ACK262198 AMG262198 AWC262198 BFY262198 BPU262198 BZQ262198 CJM262198 CTI262198 DDE262198 DNA262198 DWW262198 EGS262198 EQO262198 FAK262198 FKG262198 FUC262198 GDY262198 GNU262198 GXQ262198 HHM262198 HRI262198 IBE262198 ILA262198 IUW262198 JES262198 JOO262198 JYK262198 KIG262198 KSC262198 LBY262198 LLU262198 LVQ262198 MFM262198 MPI262198 MZE262198 NJA262198 NSW262198 OCS262198 OMO262198 OWK262198 PGG262198 PQC262198 PZY262198 QJU262198 QTQ262198 RDM262198 RNI262198 RXE262198 SHA262198 SQW262198 TAS262198 TKO262198 TUK262198 UEG262198 UOC262198 UXY262198 VHU262198 VRQ262198 WBM262198 WLI262198 WVE262198 A327734 IS327734 SO327734 ACK327734 AMG327734 AWC327734 BFY327734 BPU327734 BZQ327734 CJM327734 CTI327734 DDE327734 DNA327734 DWW327734 EGS327734 EQO327734 FAK327734 FKG327734 FUC327734 GDY327734 GNU327734 GXQ327734 HHM327734 HRI327734 IBE327734 ILA327734 IUW327734 JES327734 JOO327734 JYK327734 KIG327734 KSC327734 LBY327734 LLU327734 LVQ327734 MFM327734 MPI327734 MZE327734 NJA327734 NSW327734 OCS327734 OMO327734 OWK327734 PGG327734 PQC327734 PZY327734 QJU327734 QTQ327734 RDM327734 RNI327734 RXE327734 SHA327734 SQW327734 TAS327734 TKO327734 TUK327734 UEG327734 UOC327734 UXY327734 VHU327734 VRQ327734 WBM327734 WLI327734 WVE327734 A393270 IS393270 SO393270 ACK393270 AMG393270 AWC393270 BFY393270 BPU393270 BZQ393270 CJM393270 CTI393270 DDE393270 DNA393270 DWW393270 EGS393270 EQO393270 FAK393270 FKG393270 FUC393270 GDY393270 GNU393270 GXQ393270 HHM393270 HRI393270 IBE393270 ILA393270 IUW393270 JES393270 JOO393270 JYK393270 KIG393270 KSC393270 LBY393270 LLU393270 LVQ393270 MFM393270 MPI393270 MZE393270 NJA393270 NSW393270 OCS393270 OMO393270 OWK393270 PGG393270 PQC393270 PZY393270 QJU393270 QTQ393270 RDM393270 RNI393270 RXE393270 SHA393270 SQW393270 TAS393270 TKO393270 TUK393270 UEG393270 UOC393270 UXY393270 VHU393270 VRQ393270 WBM393270 WLI393270 WVE393270 A458806 IS458806 SO458806 ACK458806 AMG458806 AWC458806 BFY458806 BPU458806 BZQ458806 CJM458806 CTI458806 DDE458806 DNA458806 DWW458806 EGS458806 EQO458806 FAK458806 FKG458806 FUC458806 GDY458806 GNU458806 GXQ458806 HHM458806 HRI458806 IBE458806 ILA458806 IUW458806 JES458806 JOO458806 JYK458806 KIG458806 KSC458806 LBY458806 LLU458806 LVQ458806 MFM458806 MPI458806 MZE458806 NJA458806 NSW458806 OCS458806 OMO458806 OWK458806 PGG458806 PQC458806 PZY458806 QJU458806 QTQ458806 RDM458806 RNI458806 RXE458806 SHA458806 SQW458806 TAS458806 TKO458806 TUK458806 UEG458806 UOC458806 UXY458806 VHU458806 VRQ458806 WBM458806 WLI458806 WVE458806 A524342 IS524342 SO524342 ACK524342 AMG524342 AWC524342 BFY524342 BPU524342 BZQ524342 CJM524342 CTI524342 DDE524342 DNA524342 DWW524342 EGS524342 EQO524342 FAK524342 FKG524342 FUC524342 GDY524342 GNU524342 GXQ524342 HHM524342 HRI524342 IBE524342 ILA524342 IUW524342 JES524342 JOO524342 JYK524342 KIG524342 KSC524342 LBY524342 LLU524342 LVQ524342 MFM524342 MPI524342 MZE524342 NJA524342 NSW524342 OCS524342 OMO524342 OWK524342 PGG524342 PQC524342 PZY524342 QJU524342 QTQ524342 RDM524342 RNI524342 RXE524342 SHA524342 SQW524342 TAS524342 TKO524342 TUK524342 UEG524342 UOC524342 UXY524342 VHU524342 VRQ524342 WBM524342 WLI524342 WVE524342 A589878 IS589878 SO589878 ACK589878 AMG589878 AWC589878 BFY589878 BPU589878 BZQ589878 CJM589878 CTI589878 DDE589878 DNA589878 DWW589878 EGS589878 EQO589878 FAK589878 FKG589878 FUC589878 GDY589878 GNU589878 GXQ589878 HHM589878 HRI589878 IBE589878 ILA589878 IUW589878 JES589878 JOO589878 JYK589878 KIG589878 KSC589878 LBY589878 LLU589878 LVQ589878 MFM589878 MPI589878 MZE589878 NJA589878 NSW589878 OCS589878 OMO589878 OWK589878 PGG589878 PQC589878 PZY589878 QJU589878 QTQ589878 RDM589878 RNI589878 RXE589878 SHA589878 SQW589878 TAS589878 TKO589878 TUK589878 UEG589878 UOC589878 UXY589878 VHU589878 VRQ589878 WBM589878 WLI589878 WVE589878 A655414 IS655414 SO655414 ACK655414 AMG655414 AWC655414 BFY655414 BPU655414 BZQ655414 CJM655414 CTI655414 DDE655414 DNA655414 DWW655414 EGS655414 EQO655414 FAK655414 FKG655414 FUC655414 GDY655414 GNU655414 GXQ655414 HHM655414 HRI655414 IBE655414 ILA655414 IUW655414 JES655414 JOO655414 JYK655414 KIG655414 KSC655414 LBY655414 LLU655414 LVQ655414 MFM655414 MPI655414 MZE655414 NJA655414 NSW655414 OCS655414 OMO655414 OWK655414 PGG655414 PQC655414 PZY655414 QJU655414 QTQ655414 RDM655414 RNI655414 RXE655414 SHA655414 SQW655414 TAS655414 TKO655414 TUK655414 UEG655414 UOC655414 UXY655414 VHU655414 VRQ655414 WBM655414 WLI655414 WVE655414 A720950 IS720950 SO720950 ACK720950 AMG720950 AWC720950 BFY720950 BPU720950 BZQ720950 CJM720950 CTI720950 DDE720950 DNA720950 DWW720950 EGS720950 EQO720950 FAK720950 FKG720950 FUC720950 GDY720950 GNU720950 GXQ720950 HHM720950 HRI720950 IBE720950 ILA720950 IUW720950 JES720950 JOO720950 JYK720950 KIG720950 KSC720950 LBY720950 LLU720950 LVQ720950 MFM720950 MPI720950 MZE720950 NJA720950 NSW720950 OCS720950 OMO720950 OWK720950 PGG720950 PQC720950 PZY720950 QJU720950 QTQ720950 RDM720950 RNI720950 RXE720950 SHA720950 SQW720950 TAS720950 TKO720950 TUK720950 UEG720950 UOC720950 UXY720950 VHU720950 VRQ720950 WBM720950 WLI720950 WVE720950 A786486 IS786486 SO786486 ACK786486 AMG786486 AWC786486 BFY786486 BPU786486 BZQ786486 CJM786486 CTI786486 DDE786486 DNA786486 DWW786486 EGS786486 EQO786486 FAK786486 FKG786486 FUC786486 GDY786486 GNU786486 GXQ786486 HHM786486 HRI786486 IBE786486 ILA786486 IUW786486 JES786486 JOO786486 JYK786486 KIG786486 KSC786486 LBY786486 LLU786486 LVQ786486 MFM786486 MPI786486 MZE786486 NJA786486 NSW786486 OCS786486 OMO786486 OWK786486 PGG786486 PQC786486 PZY786486 QJU786486 QTQ786486 RDM786486 RNI786486 RXE786486 SHA786486 SQW786486 TAS786486 TKO786486 TUK786486 UEG786486 UOC786486 UXY786486 VHU786486 VRQ786486 WBM786486 WLI786486 WVE786486 A852022 IS852022 SO852022 ACK852022 AMG852022 AWC852022 BFY852022 BPU852022 BZQ852022 CJM852022 CTI852022 DDE852022 DNA852022 DWW852022 EGS852022 EQO852022 FAK852022 FKG852022 FUC852022 GDY852022 GNU852022 GXQ852022 HHM852022 HRI852022 IBE852022 ILA852022 IUW852022 JES852022 JOO852022 JYK852022 KIG852022 KSC852022 LBY852022 LLU852022 LVQ852022 MFM852022 MPI852022 MZE852022 NJA852022 NSW852022 OCS852022 OMO852022 OWK852022 PGG852022 PQC852022 PZY852022 QJU852022 QTQ852022 RDM852022 RNI852022 RXE852022 SHA852022 SQW852022 TAS852022 TKO852022 TUK852022 UEG852022 UOC852022 UXY852022 VHU852022 VRQ852022 WBM852022 WLI852022 WVE852022 A917558 IS917558 SO917558 ACK917558 AMG917558 AWC917558 BFY917558 BPU917558 BZQ917558 CJM917558 CTI917558 DDE917558 DNA917558 DWW917558 EGS917558 EQO917558 FAK917558 FKG917558 FUC917558 GDY917558 GNU917558 GXQ917558 HHM917558 HRI917558 IBE917558 ILA917558 IUW917558 JES917558 JOO917558 JYK917558 KIG917558 KSC917558 LBY917558 LLU917558 LVQ917558 MFM917558 MPI917558 MZE917558 NJA917558 NSW917558 OCS917558 OMO917558 OWK917558 PGG917558 PQC917558 PZY917558 QJU917558 QTQ917558 RDM917558 RNI917558 RXE917558 SHA917558 SQW917558 TAS917558 TKO917558 TUK917558 UEG917558 UOC917558 UXY917558 VHU917558 VRQ917558 WBM917558 WLI917558 WVE917558 A983094 IS983094 SO983094 ACK983094 AMG983094 AWC983094 BFY983094 BPU983094 BZQ983094 CJM983094 CTI983094 DDE983094 DNA983094 DWW983094 EGS983094 EQO983094 FAK983094 FKG983094 FUC983094 GDY983094 GNU983094 GXQ983094 HHM983094 HRI983094 IBE983094 ILA983094 IUW983094 JES983094 JOO983094 JYK983094 KIG983094 KSC983094 LBY983094 LLU983094 LVQ983094 MFM983094 MPI983094 MZE983094 NJA983094 NSW983094 OCS983094 OMO983094 OWK983094 PGG983094 PQC983094 PZY983094 QJU983094 QTQ983094 RDM983094 RNI983094 RXE983094 SHA983094 SQW983094 TAS983094 TKO983094 TUK983094 UEG983094 UOC983094 UXY983094 VHU983094 VRQ983094 WBM983094 WLI98309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94 WLL983094 C65590 IV65590 SR65590 ACN65590 AMJ65590 AWF65590 BGB65590 BPX65590 BZT65590 CJP65590 CTL65590 DDH65590 DND65590 DWZ65590 EGV65590 EQR65590 FAN65590 FKJ65590 FUF65590 GEB65590 GNX65590 GXT65590 HHP65590 HRL65590 IBH65590 ILD65590 IUZ65590 JEV65590 JOR65590 JYN65590 KIJ65590 KSF65590 LCB65590 LLX65590 LVT65590 MFP65590 MPL65590 MZH65590 NJD65590 NSZ65590 OCV65590 OMR65590 OWN65590 PGJ65590 PQF65590 QAB65590 QJX65590 QTT65590 RDP65590 RNL65590 RXH65590 SHD65590 SQZ65590 TAV65590 TKR65590 TUN65590 UEJ65590 UOF65590 UYB65590 VHX65590 VRT65590 WBP65590 WLL65590 WVH65590 C131126 IV131126 SR131126 ACN131126 AMJ131126 AWF131126 BGB131126 BPX131126 BZT131126 CJP131126 CTL131126 DDH131126 DND131126 DWZ131126 EGV131126 EQR131126 FAN131126 FKJ131126 FUF131126 GEB131126 GNX131126 GXT131126 HHP131126 HRL131126 IBH131126 ILD131126 IUZ131126 JEV131126 JOR131126 JYN131126 KIJ131126 KSF131126 LCB131126 LLX131126 LVT131126 MFP131126 MPL131126 MZH131126 NJD131126 NSZ131126 OCV131126 OMR131126 OWN131126 PGJ131126 PQF131126 QAB131126 QJX131126 QTT131126 RDP131126 RNL131126 RXH131126 SHD131126 SQZ131126 TAV131126 TKR131126 TUN131126 UEJ131126 UOF131126 UYB131126 VHX131126 VRT131126 WBP131126 WLL131126 WVH131126 C196662 IV196662 SR196662 ACN196662 AMJ196662 AWF196662 BGB196662 BPX196662 BZT196662 CJP196662 CTL196662 DDH196662 DND196662 DWZ196662 EGV196662 EQR196662 FAN196662 FKJ196662 FUF196662 GEB196662 GNX196662 GXT196662 HHP196662 HRL196662 IBH196662 ILD196662 IUZ196662 JEV196662 JOR196662 JYN196662 KIJ196662 KSF196662 LCB196662 LLX196662 LVT196662 MFP196662 MPL196662 MZH196662 NJD196662 NSZ196662 OCV196662 OMR196662 OWN196662 PGJ196662 PQF196662 QAB196662 QJX196662 QTT196662 RDP196662 RNL196662 RXH196662 SHD196662 SQZ196662 TAV196662 TKR196662 TUN196662 UEJ196662 UOF196662 UYB196662 VHX196662 VRT196662 WBP196662 WLL196662 WVH196662 C262198 IV262198 SR262198 ACN262198 AMJ262198 AWF262198 BGB262198 BPX262198 BZT262198 CJP262198 CTL262198 DDH262198 DND262198 DWZ262198 EGV262198 EQR262198 FAN262198 FKJ262198 FUF262198 GEB262198 GNX262198 GXT262198 HHP262198 HRL262198 IBH262198 ILD262198 IUZ262198 JEV262198 JOR262198 JYN262198 KIJ262198 KSF262198 LCB262198 LLX262198 LVT262198 MFP262198 MPL262198 MZH262198 NJD262198 NSZ262198 OCV262198 OMR262198 OWN262198 PGJ262198 PQF262198 QAB262198 QJX262198 QTT262198 RDP262198 RNL262198 RXH262198 SHD262198 SQZ262198 TAV262198 TKR262198 TUN262198 UEJ262198 UOF262198 UYB262198 VHX262198 VRT262198 WBP262198 WLL262198 WVH262198 C327734 IV327734 SR327734 ACN327734 AMJ327734 AWF327734 BGB327734 BPX327734 BZT327734 CJP327734 CTL327734 DDH327734 DND327734 DWZ327734 EGV327734 EQR327734 FAN327734 FKJ327734 FUF327734 GEB327734 GNX327734 GXT327734 HHP327734 HRL327734 IBH327734 ILD327734 IUZ327734 JEV327734 JOR327734 JYN327734 KIJ327734 KSF327734 LCB327734 LLX327734 LVT327734 MFP327734 MPL327734 MZH327734 NJD327734 NSZ327734 OCV327734 OMR327734 OWN327734 PGJ327734 PQF327734 QAB327734 QJX327734 QTT327734 RDP327734 RNL327734 RXH327734 SHD327734 SQZ327734 TAV327734 TKR327734 TUN327734 UEJ327734 UOF327734 UYB327734 VHX327734 VRT327734 WBP327734 WLL327734 WVH327734 C393270 IV393270 SR393270 ACN393270 AMJ393270 AWF393270 BGB393270 BPX393270 BZT393270 CJP393270 CTL393270 DDH393270 DND393270 DWZ393270 EGV393270 EQR393270 FAN393270 FKJ393270 FUF393270 GEB393270 GNX393270 GXT393270 HHP393270 HRL393270 IBH393270 ILD393270 IUZ393270 JEV393270 JOR393270 JYN393270 KIJ393270 KSF393270 LCB393270 LLX393270 LVT393270 MFP393270 MPL393270 MZH393270 NJD393270 NSZ393270 OCV393270 OMR393270 OWN393270 PGJ393270 PQF393270 QAB393270 QJX393270 QTT393270 RDP393270 RNL393270 RXH393270 SHD393270 SQZ393270 TAV393270 TKR393270 TUN393270 UEJ393270 UOF393270 UYB393270 VHX393270 VRT393270 WBP393270 WLL393270 WVH393270 C458806 IV458806 SR458806 ACN458806 AMJ458806 AWF458806 BGB458806 BPX458806 BZT458806 CJP458806 CTL458806 DDH458806 DND458806 DWZ458806 EGV458806 EQR458806 FAN458806 FKJ458806 FUF458806 GEB458806 GNX458806 GXT458806 HHP458806 HRL458806 IBH458806 ILD458806 IUZ458806 JEV458806 JOR458806 JYN458806 KIJ458806 KSF458806 LCB458806 LLX458806 LVT458806 MFP458806 MPL458806 MZH458806 NJD458806 NSZ458806 OCV458806 OMR458806 OWN458806 PGJ458806 PQF458806 QAB458806 QJX458806 QTT458806 RDP458806 RNL458806 RXH458806 SHD458806 SQZ458806 TAV458806 TKR458806 TUN458806 UEJ458806 UOF458806 UYB458806 VHX458806 VRT458806 WBP458806 WLL458806 WVH458806 C524342 IV524342 SR524342 ACN524342 AMJ524342 AWF524342 BGB524342 BPX524342 BZT524342 CJP524342 CTL524342 DDH524342 DND524342 DWZ524342 EGV524342 EQR524342 FAN524342 FKJ524342 FUF524342 GEB524342 GNX524342 GXT524342 HHP524342 HRL524342 IBH524342 ILD524342 IUZ524342 JEV524342 JOR524342 JYN524342 KIJ524342 KSF524342 LCB524342 LLX524342 LVT524342 MFP524342 MPL524342 MZH524342 NJD524342 NSZ524342 OCV524342 OMR524342 OWN524342 PGJ524342 PQF524342 QAB524342 QJX524342 QTT524342 RDP524342 RNL524342 RXH524342 SHD524342 SQZ524342 TAV524342 TKR524342 TUN524342 UEJ524342 UOF524342 UYB524342 VHX524342 VRT524342 WBP524342 WLL524342 WVH524342 C589878 IV589878 SR589878 ACN589878 AMJ589878 AWF589878 BGB589878 BPX589878 BZT589878 CJP589878 CTL589878 DDH589878 DND589878 DWZ589878 EGV589878 EQR589878 FAN589878 FKJ589878 FUF589878 GEB589878 GNX589878 GXT589878 HHP589878 HRL589878 IBH589878 ILD589878 IUZ589878 JEV589878 JOR589878 JYN589878 KIJ589878 KSF589878 LCB589878 LLX589878 LVT589878 MFP589878 MPL589878 MZH589878 NJD589878 NSZ589878 OCV589878 OMR589878 OWN589878 PGJ589878 PQF589878 QAB589878 QJX589878 QTT589878 RDP589878 RNL589878 RXH589878 SHD589878 SQZ589878 TAV589878 TKR589878 TUN589878 UEJ589878 UOF589878 UYB589878 VHX589878 VRT589878 WBP589878 WLL589878 WVH589878 C655414 IV655414 SR655414 ACN655414 AMJ655414 AWF655414 BGB655414 BPX655414 BZT655414 CJP655414 CTL655414 DDH655414 DND655414 DWZ655414 EGV655414 EQR655414 FAN655414 FKJ655414 FUF655414 GEB655414 GNX655414 GXT655414 HHP655414 HRL655414 IBH655414 ILD655414 IUZ655414 JEV655414 JOR655414 JYN655414 KIJ655414 KSF655414 LCB655414 LLX655414 LVT655414 MFP655414 MPL655414 MZH655414 NJD655414 NSZ655414 OCV655414 OMR655414 OWN655414 PGJ655414 PQF655414 QAB655414 QJX655414 QTT655414 RDP655414 RNL655414 RXH655414 SHD655414 SQZ655414 TAV655414 TKR655414 TUN655414 UEJ655414 UOF655414 UYB655414 VHX655414 VRT655414 WBP655414 WLL655414 WVH655414 C720950 IV720950 SR720950 ACN720950 AMJ720950 AWF720950 BGB720950 BPX720950 BZT720950 CJP720950 CTL720950 DDH720950 DND720950 DWZ720950 EGV720950 EQR720950 FAN720950 FKJ720950 FUF720950 GEB720950 GNX720950 GXT720950 HHP720950 HRL720950 IBH720950 ILD720950 IUZ720950 JEV720950 JOR720950 JYN720950 KIJ720950 KSF720950 LCB720950 LLX720950 LVT720950 MFP720950 MPL720950 MZH720950 NJD720950 NSZ720950 OCV720950 OMR720950 OWN720950 PGJ720950 PQF720950 QAB720950 QJX720950 QTT720950 RDP720950 RNL720950 RXH720950 SHD720950 SQZ720950 TAV720950 TKR720950 TUN720950 UEJ720950 UOF720950 UYB720950 VHX720950 VRT720950 WBP720950 WLL720950 WVH720950 C786486 IV786486 SR786486 ACN786486 AMJ786486 AWF786486 BGB786486 BPX786486 BZT786486 CJP786486 CTL786486 DDH786486 DND786486 DWZ786486 EGV786486 EQR786486 FAN786486 FKJ786486 FUF786486 GEB786486 GNX786486 GXT786486 HHP786486 HRL786486 IBH786486 ILD786486 IUZ786486 JEV786486 JOR786486 JYN786486 KIJ786486 KSF786486 LCB786486 LLX786486 LVT786486 MFP786486 MPL786486 MZH786486 NJD786486 NSZ786486 OCV786486 OMR786486 OWN786486 PGJ786486 PQF786486 QAB786486 QJX786486 QTT786486 RDP786486 RNL786486 RXH786486 SHD786486 SQZ786486 TAV786486 TKR786486 TUN786486 UEJ786486 UOF786486 UYB786486 VHX786486 VRT786486 WBP786486 WLL786486 WVH786486 C852022 IV852022 SR852022 ACN852022 AMJ852022 AWF852022 BGB852022 BPX852022 BZT852022 CJP852022 CTL852022 DDH852022 DND852022 DWZ852022 EGV852022 EQR852022 FAN852022 FKJ852022 FUF852022 GEB852022 GNX852022 GXT852022 HHP852022 HRL852022 IBH852022 ILD852022 IUZ852022 JEV852022 JOR852022 JYN852022 KIJ852022 KSF852022 LCB852022 LLX852022 LVT852022 MFP852022 MPL852022 MZH852022 NJD852022 NSZ852022 OCV852022 OMR852022 OWN852022 PGJ852022 PQF852022 QAB852022 QJX852022 QTT852022 RDP852022 RNL852022 RXH852022 SHD852022 SQZ852022 TAV852022 TKR852022 TUN852022 UEJ852022 UOF852022 UYB852022 VHX852022 VRT852022 WBP852022 WLL852022 WVH852022 C917558 IV917558 SR917558 ACN917558 AMJ917558 AWF917558 BGB917558 BPX917558 BZT917558 CJP917558 CTL917558 DDH917558 DND917558 DWZ917558 EGV917558 EQR917558 FAN917558 FKJ917558 FUF917558 GEB917558 GNX917558 GXT917558 HHP917558 HRL917558 IBH917558 ILD917558 IUZ917558 JEV917558 JOR917558 JYN917558 KIJ917558 KSF917558 LCB917558 LLX917558 LVT917558 MFP917558 MPL917558 MZH917558 NJD917558 NSZ917558 OCV917558 OMR917558 OWN917558 PGJ917558 PQF917558 QAB917558 QJX917558 QTT917558 RDP917558 RNL917558 RXH917558 SHD917558 SQZ917558 TAV917558 TKR917558 TUN917558 UEJ917558 UOF917558 UYB917558 VHX917558 VRT917558 WBP917558 WLL917558 WVH917558 C983094 IV983094 SR983094 ACN983094 AMJ983094 AWF983094 BGB983094 BPX983094 BZT983094 CJP983094 CTL983094 DDH983094 DND983094 DWZ983094 EGV983094 EQR983094 FAN983094 FKJ983094 FUF983094 GEB983094 GNX983094 GXT983094 HHP983094 HRL983094 IBH983094 ILD983094 IUZ983094 JEV983094 JOR983094 JYN983094 KIJ983094 KSF983094 LCB983094 LLX983094 LVT983094 MFP983094 MPL983094 MZH983094 NJD983094 NSZ983094 OCV983094 OMR983094 OWN983094 PGJ983094 PQF983094 QAB983094 QJX983094 QTT983094 RDP983094 RNL983094 RXH983094 SHD983094 SQZ983094 TAV983094 TKR983094 TUN983094 UEJ983094 UOF983094 UYB983094 VHX983094 VRT983094 WBP98309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99"/>
  <sheetViews>
    <sheetView topLeftCell="A22" zoomScale="70" zoomScaleNormal="70" workbookViewId="0">
      <selection activeCell="E40" sqref="E40:E41"/>
    </sheetView>
  </sheetViews>
  <sheetFormatPr baseColWidth="10" defaultRowHeight="15" x14ac:dyDescent="0.25"/>
  <cols>
    <col min="1" max="1" width="3.140625" style="9" bestFit="1" customWidth="1"/>
    <col min="2" max="2" width="38.8554687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173" t="s">
        <v>301</v>
      </c>
      <c r="D6" s="173"/>
      <c r="E6" s="173"/>
      <c r="F6" s="173"/>
      <c r="G6" s="173"/>
      <c r="H6" s="173"/>
      <c r="I6" s="173"/>
      <c r="J6" s="173"/>
      <c r="K6" s="173"/>
      <c r="L6" s="173"/>
      <c r="M6" s="173"/>
      <c r="N6" s="174"/>
    </row>
    <row r="7" spans="2:16" ht="16.5" thickBot="1" x14ac:dyDescent="0.3">
      <c r="B7" s="12" t="s">
        <v>5</v>
      </c>
      <c r="C7" s="173"/>
      <c r="D7" s="173"/>
      <c r="E7" s="173"/>
      <c r="F7" s="173"/>
      <c r="G7" s="173"/>
      <c r="H7" s="173"/>
      <c r="I7" s="173"/>
      <c r="J7" s="173"/>
      <c r="K7" s="173"/>
      <c r="L7" s="173"/>
      <c r="M7" s="173"/>
      <c r="N7" s="174"/>
    </row>
    <row r="8" spans="2:16" ht="16.5" thickBot="1" x14ac:dyDescent="0.3">
      <c r="B8" s="12" t="s">
        <v>6</v>
      </c>
      <c r="C8" s="173"/>
      <c r="D8" s="173"/>
      <c r="E8" s="173"/>
      <c r="F8" s="173"/>
      <c r="G8" s="173"/>
      <c r="H8" s="173"/>
      <c r="I8" s="173"/>
      <c r="J8" s="173"/>
      <c r="K8" s="173"/>
      <c r="L8" s="173"/>
      <c r="M8" s="173"/>
      <c r="N8" s="174"/>
    </row>
    <row r="9" spans="2:16" ht="16.5" thickBot="1" x14ac:dyDescent="0.3">
      <c r="B9" s="12" t="s">
        <v>7</v>
      </c>
      <c r="C9" s="173"/>
      <c r="D9" s="173"/>
      <c r="E9" s="173"/>
      <c r="F9" s="173"/>
      <c r="G9" s="173"/>
      <c r="H9" s="173"/>
      <c r="I9" s="173"/>
      <c r="J9" s="173"/>
      <c r="K9" s="173"/>
      <c r="L9" s="173"/>
      <c r="M9" s="173"/>
      <c r="N9" s="174"/>
    </row>
    <row r="10" spans="2:16" ht="16.5" thickBot="1" x14ac:dyDescent="0.3">
      <c r="B10" s="12" t="s">
        <v>8</v>
      </c>
      <c r="C10" s="175"/>
      <c r="D10" s="175"/>
      <c r="E10" s="176"/>
      <c r="F10" s="34"/>
      <c r="G10" s="34"/>
      <c r="H10" s="34"/>
      <c r="I10" s="34"/>
      <c r="J10" s="34"/>
      <c r="K10" s="34"/>
      <c r="L10" s="34"/>
      <c r="M10" s="34"/>
      <c r="N10" s="35"/>
    </row>
    <row r="11" spans="2:16" ht="16.5" thickBot="1" x14ac:dyDescent="0.3">
      <c r="B11" s="14" t="s">
        <v>9</v>
      </c>
      <c r="C11" s="15">
        <v>41245</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79" t="s">
        <v>102</v>
      </c>
      <c r="C14" s="279"/>
      <c r="D14" s="165" t="s">
        <v>12</v>
      </c>
      <c r="E14" s="165" t="s">
        <v>13</v>
      </c>
      <c r="F14" s="165" t="s">
        <v>29</v>
      </c>
      <c r="G14" s="95"/>
      <c r="I14" s="38"/>
      <c r="J14" s="38"/>
      <c r="K14" s="38"/>
      <c r="L14" s="38"/>
      <c r="M14" s="38"/>
      <c r="N14" s="111"/>
    </row>
    <row r="15" spans="2:16" x14ac:dyDescent="0.25">
      <c r="B15" s="279"/>
      <c r="C15" s="279"/>
      <c r="D15" s="165">
        <v>14</v>
      </c>
      <c r="E15" s="36">
        <v>3611075784</v>
      </c>
      <c r="F15" s="210">
        <v>1560</v>
      </c>
      <c r="G15" s="96"/>
      <c r="I15" s="39"/>
      <c r="J15" s="39"/>
      <c r="K15" s="39"/>
      <c r="L15" s="39"/>
      <c r="M15" s="39"/>
      <c r="N15" s="111"/>
    </row>
    <row r="16" spans="2:16" x14ac:dyDescent="0.25">
      <c r="B16" s="279"/>
      <c r="C16" s="279"/>
      <c r="D16" s="165"/>
      <c r="E16" s="36"/>
      <c r="F16" s="36"/>
      <c r="G16" s="96"/>
      <c r="I16" s="39"/>
      <c r="J16" s="39"/>
      <c r="K16" s="39"/>
      <c r="L16" s="39"/>
      <c r="M16" s="39"/>
      <c r="N16" s="111"/>
    </row>
    <row r="17" spans="1:14" x14ac:dyDescent="0.25">
      <c r="B17" s="279"/>
      <c r="C17" s="279"/>
      <c r="D17" s="165"/>
      <c r="E17" s="36"/>
      <c r="F17" s="36"/>
      <c r="G17" s="96"/>
      <c r="I17" s="39"/>
      <c r="J17" s="39"/>
      <c r="K17" s="39"/>
      <c r="L17" s="39"/>
      <c r="M17" s="39"/>
      <c r="N17" s="111"/>
    </row>
    <row r="18" spans="1:14" x14ac:dyDescent="0.25">
      <c r="B18" s="279"/>
      <c r="C18" s="279"/>
      <c r="D18" s="165"/>
      <c r="E18" s="37"/>
      <c r="F18" s="36"/>
      <c r="G18" s="96"/>
      <c r="H18" s="22"/>
      <c r="I18" s="39"/>
      <c r="J18" s="39"/>
      <c r="K18" s="39"/>
      <c r="L18" s="39"/>
      <c r="M18" s="39"/>
      <c r="N18" s="20"/>
    </row>
    <row r="19" spans="1:14" x14ac:dyDescent="0.25">
      <c r="B19" s="279"/>
      <c r="C19" s="279"/>
      <c r="D19" s="165"/>
      <c r="E19" s="37"/>
      <c r="F19" s="36"/>
      <c r="G19" s="96"/>
      <c r="H19" s="22"/>
      <c r="I19" s="41"/>
      <c r="J19" s="41"/>
      <c r="K19" s="41"/>
      <c r="L19" s="41"/>
      <c r="M19" s="41"/>
      <c r="N19" s="20"/>
    </row>
    <row r="20" spans="1:14" x14ac:dyDescent="0.25">
      <c r="B20" s="279"/>
      <c r="C20" s="279"/>
      <c r="D20" s="165"/>
      <c r="E20" s="37"/>
      <c r="F20" s="36"/>
      <c r="G20" s="96"/>
      <c r="H20" s="22"/>
      <c r="I20" s="110"/>
      <c r="J20" s="110"/>
      <c r="K20" s="110"/>
      <c r="L20" s="110"/>
      <c r="M20" s="110"/>
      <c r="N20" s="20"/>
    </row>
    <row r="21" spans="1:14" x14ac:dyDescent="0.25">
      <c r="B21" s="279"/>
      <c r="C21" s="279"/>
      <c r="D21" s="165"/>
      <c r="E21" s="37"/>
      <c r="F21" s="36"/>
      <c r="G21" s="96"/>
      <c r="H21" s="22"/>
      <c r="I21" s="110"/>
      <c r="J21" s="110"/>
      <c r="K21" s="110"/>
      <c r="L21" s="110"/>
      <c r="M21" s="110"/>
      <c r="N21" s="20"/>
    </row>
    <row r="22" spans="1:14" ht="15.75" thickBot="1" x14ac:dyDescent="0.3">
      <c r="B22" s="271" t="s">
        <v>14</v>
      </c>
      <c r="C22" s="272"/>
      <c r="D22" s="165"/>
      <c r="E22" s="65"/>
      <c r="F22" s="36"/>
      <c r="G22" s="96"/>
      <c r="H22" s="22"/>
      <c r="I22" s="110"/>
      <c r="J22" s="110"/>
      <c r="K22" s="110"/>
      <c r="L22" s="110"/>
      <c r="M22" s="110"/>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1248</v>
      </c>
      <c r="D24" s="42"/>
      <c r="E24" s="45">
        <f>E15</f>
        <v>3611075784</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137</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138</v>
      </c>
      <c r="D29" s="128" t="s">
        <v>139</v>
      </c>
      <c r="E29" s="107"/>
      <c r="F29" s="107"/>
      <c r="G29" s="107"/>
      <c r="H29" s="107"/>
      <c r="I29" s="110"/>
      <c r="J29" s="110"/>
      <c r="K29" s="110"/>
      <c r="L29" s="110"/>
      <c r="M29" s="110"/>
      <c r="N29" s="111"/>
    </row>
    <row r="30" spans="1:14" x14ac:dyDescent="0.25">
      <c r="A30" s="102"/>
      <c r="B30" s="124" t="s">
        <v>140</v>
      </c>
      <c r="C30" s="199" t="s">
        <v>185</v>
      </c>
      <c r="D30" s="177"/>
      <c r="E30" s="107"/>
      <c r="F30" s="107"/>
      <c r="G30" s="107"/>
      <c r="H30" s="107"/>
      <c r="I30" s="110"/>
      <c r="J30" s="110"/>
      <c r="K30" s="110"/>
      <c r="L30" s="110"/>
      <c r="M30" s="110"/>
      <c r="N30" s="111"/>
    </row>
    <row r="31" spans="1:14" x14ac:dyDescent="0.25">
      <c r="A31" s="102"/>
      <c r="B31" s="124" t="s">
        <v>141</v>
      </c>
      <c r="C31" s="199" t="s">
        <v>185</v>
      </c>
      <c r="D31" s="177"/>
      <c r="E31" s="107"/>
      <c r="F31" s="107"/>
      <c r="G31" s="107"/>
      <c r="H31" s="107"/>
      <c r="I31" s="110"/>
      <c r="J31" s="110"/>
      <c r="K31" s="110"/>
      <c r="L31" s="110"/>
      <c r="M31" s="110"/>
      <c r="N31" s="111"/>
    </row>
    <row r="32" spans="1:14" x14ac:dyDescent="0.25">
      <c r="A32" s="102"/>
      <c r="B32" s="124" t="s">
        <v>142</v>
      </c>
      <c r="C32" s="124"/>
      <c r="D32" s="177" t="s">
        <v>185</v>
      </c>
      <c r="E32" s="107"/>
      <c r="F32" s="107"/>
      <c r="G32" s="107"/>
      <c r="H32" s="107"/>
      <c r="I32" s="110"/>
      <c r="J32" s="110"/>
      <c r="K32" s="110"/>
      <c r="L32" s="110"/>
      <c r="M32" s="110"/>
      <c r="N32" s="111"/>
    </row>
    <row r="33" spans="1:17" x14ac:dyDescent="0.25">
      <c r="A33" s="102"/>
      <c r="B33" s="124" t="s">
        <v>143</v>
      </c>
      <c r="C33" s="188"/>
      <c r="D33" s="226" t="s">
        <v>185</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144</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57" x14ac:dyDescent="0.25">
      <c r="A40" s="102"/>
      <c r="B40" s="108" t="s">
        <v>145</v>
      </c>
      <c r="C40" s="109">
        <v>40</v>
      </c>
      <c r="D40" s="164">
        <v>0</v>
      </c>
      <c r="E40" s="288">
        <f>+D40+D41</f>
        <v>60</v>
      </c>
      <c r="F40" s="107"/>
      <c r="G40" s="107"/>
      <c r="H40" s="107"/>
      <c r="I40" s="110"/>
      <c r="J40" s="110"/>
      <c r="K40" s="110"/>
      <c r="L40" s="110"/>
      <c r="M40" s="110"/>
      <c r="N40" s="111"/>
    </row>
    <row r="41" spans="1:17" ht="99.75" x14ac:dyDescent="0.25">
      <c r="A41" s="102"/>
      <c r="B41" s="108" t="s">
        <v>146</v>
      </c>
      <c r="C41" s="109">
        <v>60</v>
      </c>
      <c r="D41" s="164">
        <v>60</v>
      </c>
      <c r="E41" s="289"/>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81" t="s">
        <v>35</v>
      </c>
      <c r="N45" s="281"/>
    </row>
    <row r="46" spans="1:17" x14ac:dyDescent="0.25">
      <c r="B46" s="125" t="s">
        <v>30</v>
      </c>
      <c r="M46" s="66"/>
      <c r="N46" s="66"/>
    </row>
    <row r="47" spans="1:17" ht="15.75" thickBot="1" x14ac:dyDescent="0.3">
      <c r="M47" s="66"/>
      <c r="N47" s="66"/>
    </row>
    <row r="48" spans="1:17" s="110" customFormat="1" ht="109.5" customHeight="1" x14ac:dyDescent="0.25">
      <c r="B48" s="121" t="s">
        <v>147</v>
      </c>
      <c r="C48" s="121" t="s">
        <v>148</v>
      </c>
      <c r="D48" s="121" t="s">
        <v>149</v>
      </c>
      <c r="E48" s="121" t="s">
        <v>45</v>
      </c>
      <c r="F48" s="121" t="s">
        <v>22</v>
      </c>
      <c r="G48" s="121" t="s">
        <v>104</v>
      </c>
      <c r="H48" s="121" t="s">
        <v>17</v>
      </c>
      <c r="I48" s="121" t="s">
        <v>10</v>
      </c>
      <c r="J48" s="121" t="s">
        <v>31</v>
      </c>
      <c r="K48" s="121" t="s">
        <v>61</v>
      </c>
      <c r="L48" s="121" t="s">
        <v>20</v>
      </c>
      <c r="M48" s="106" t="s">
        <v>26</v>
      </c>
      <c r="N48" s="121" t="s">
        <v>150</v>
      </c>
      <c r="O48" s="121" t="s">
        <v>36</v>
      </c>
      <c r="P48" s="122" t="s">
        <v>11</v>
      </c>
      <c r="Q48" s="122" t="s">
        <v>19</v>
      </c>
    </row>
    <row r="49" spans="1:26" s="116" customFormat="1" ht="45" customHeight="1" x14ac:dyDescent="0.25">
      <c r="A49" s="47">
        <v>1</v>
      </c>
      <c r="B49" s="117" t="s">
        <v>301</v>
      </c>
      <c r="C49" s="118" t="s">
        <v>301</v>
      </c>
      <c r="D49" s="117" t="s">
        <v>303</v>
      </c>
      <c r="E49" s="112" t="s">
        <v>304</v>
      </c>
      <c r="F49" s="113" t="s">
        <v>138</v>
      </c>
      <c r="G49" s="155"/>
      <c r="H49" s="120">
        <v>40210</v>
      </c>
      <c r="I49" s="114">
        <v>40527</v>
      </c>
      <c r="J49" s="114"/>
      <c r="K49" s="114" t="s">
        <v>305</v>
      </c>
      <c r="L49" s="114"/>
      <c r="M49" s="105">
        <v>4843</v>
      </c>
      <c r="N49" s="105"/>
      <c r="O49" s="27">
        <v>3505781081</v>
      </c>
      <c r="P49" s="27">
        <v>216</v>
      </c>
      <c r="Q49" s="156"/>
      <c r="R49" s="115"/>
      <c r="S49" s="115"/>
      <c r="T49" s="115"/>
      <c r="U49" s="115"/>
      <c r="V49" s="115"/>
      <c r="W49" s="115"/>
      <c r="X49" s="115"/>
      <c r="Y49" s="115"/>
      <c r="Z49" s="115"/>
    </row>
    <row r="50" spans="1:26" s="116" customFormat="1" ht="45" customHeight="1" x14ac:dyDescent="0.25">
      <c r="A50" s="47">
        <f>+A49+1</f>
        <v>2</v>
      </c>
      <c r="B50" s="117" t="s">
        <v>301</v>
      </c>
      <c r="C50" s="118" t="s">
        <v>301</v>
      </c>
      <c r="D50" s="117" t="s">
        <v>303</v>
      </c>
      <c r="E50" s="112" t="s">
        <v>306</v>
      </c>
      <c r="F50" s="113" t="s">
        <v>138</v>
      </c>
      <c r="G50" s="113"/>
      <c r="H50" s="120">
        <v>40557</v>
      </c>
      <c r="I50" s="114">
        <v>40844</v>
      </c>
      <c r="J50" s="114"/>
      <c r="K50" s="114" t="s">
        <v>674</v>
      </c>
      <c r="L50" s="114" t="s">
        <v>675</v>
      </c>
      <c r="M50" s="105">
        <v>135</v>
      </c>
      <c r="N50" s="105"/>
      <c r="O50" s="27">
        <v>139488716</v>
      </c>
      <c r="P50" s="27">
        <v>207</v>
      </c>
      <c r="Q50" s="156"/>
      <c r="R50" s="115"/>
      <c r="S50" s="115"/>
      <c r="T50" s="115"/>
      <c r="U50" s="115"/>
      <c r="V50" s="115"/>
      <c r="W50" s="115"/>
      <c r="X50" s="115"/>
      <c r="Y50" s="115"/>
      <c r="Z50" s="115"/>
    </row>
    <row r="51" spans="1:26" s="116" customFormat="1" ht="45" customHeight="1" x14ac:dyDescent="0.25">
      <c r="A51" s="47">
        <f t="shared" ref="A51:A56" si="0">+A50+1</f>
        <v>3</v>
      </c>
      <c r="B51" s="117" t="s">
        <v>301</v>
      </c>
      <c r="C51" s="118" t="s">
        <v>301</v>
      </c>
      <c r="D51" s="117" t="s">
        <v>303</v>
      </c>
      <c r="E51" s="112" t="s">
        <v>307</v>
      </c>
      <c r="F51" s="113" t="s">
        <v>138</v>
      </c>
      <c r="G51" s="113"/>
      <c r="H51" s="120">
        <v>40816</v>
      </c>
      <c r="I51" s="114">
        <v>40969</v>
      </c>
      <c r="J51" s="114"/>
      <c r="K51" s="114" t="s">
        <v>323</v>
      </c>
      <c r="L51" s="114"/>
      <c r="M51" s="105">
        <v>631</v>
      </c>
      <c r="N51" s="105"/>
      <c r="O51" s="27">
        <v>520385195</v>
      </c>
      <c r="P51" s="27" t="s">
        <v>308</v>
      </c>
      <c r="Q51" s="156"/>
      <c r="R51" s="115"/>
      <c r="S51" s="115"/>
      <c r="T51" s="115"/>
      <c r="U51" s="115"/>
      <c r="V51" s="115"/>
      <c r="W51" s="115"/>
      <c r="X51" s="115"/>
      <c r="Y51" s="115"/>
      <c r="Z51" s="115"/>
    </row>
    <row r="52" spans="1:26" s="116" customFormat="1" ht="45" customHeight="1" x14ac:dyDescent="0.25">
      <c r="A52" s="47">
        <f t="shared" si="0"/>
        <v>4</v>
      </c>
      <c r="B52" s="117" t="s">
        <v>301</v>
      </c>
      <c r="C52" s="118" t="s">
        <v>301</v>
      </c>
      <c r="D52" s="117" t="s">
        <v>303</v>
      </c>
      <c r="E52" s="112" t="s">
        <v>309</v>
      </c>
      <c r="F52" s="113" t="s">
        <v>138</v>
      </c>
      <c r="G52" s="113"/>
      <c r="H52" s="120">
        <v>41008</v>
      </c>
      <c r="I52" s="114">
        <v>41182</v>
      </c>
      <c r="J52" s="114"/>
      <c r="K52" s="114" t="s">
        <v>310</v>
      </c>
      <c r="L52" s="114"/>
      <c r="M52" s="105">
        <v>631</v>
      </c>
      <c r="N52" s="105"/>
      <c r="O52" s="27">
        <v>175114368</v>
      </c>
      <c r="P52" s="27">
        <v>142</v>
      </c>
      <c r="Q52" s="156"/>
      <c r="R52" s="115"/>
      <c r="S52" s="115"/>
      <c r="T52" s="115"/>
      <c r="U52" s="115"/>
      <c r="V52" s="115"/>
      <c r="W52" s="115"/>
      <c r="X52" s="115"/>
      <c r="Y52" s="115"/>
      <c r="Z52" s="115"/>
    </row>
    <row r="53" spans="1:26" s="116" customFormat="1" ht="45" customHeight="1" x14ac:dyDescent="0.25">
      <c r="A53" s="47">
        <f t="shared" si="0"/>
        <v>5</v>
      </c>
      <c r="B53" s="117" t="s">
        <v>301</v>
      </c>
      <c r="C53" s="118" t="s">
        <v>301</v>
      </c>
      <c r="D53" s="117" t="s">
        <v>303</v>
      </c>
      <c r="E53" s="112" t="s">
        <v>319</v>
      </c>
      <c r="F53" s="113" t="s">
        <v>138</v>
      </c>
      <c r="G53" s="113"/>
      <c r="H53" s="120">
        <v>41204</v>
      </c>
      <c r="I53" s="114">
        <v>41453</v>
      </c>
      <c r="J53" s="114"/>
      <c r="K53" s="114" t="s">
        <v>321</v>
      </c>
      <c r="L53" s="114"/>
      <c r="M53" s="105">
        <v>495</v>
      </c>
      <c r="N53" s="105"/>
      <c r="O53" s="27">
        <v>480053046</v>
      </c>
      <c r="P53" s="27" t="s">
        <v>320</v>
      </c>
      <c r="Q53" s="156"/>
      <c r="R53" s="115"/>
      <c r="S53" s="115"/>
      <c r="T53" s="115"/>
      <c r="U53" s="115"/>
      <c r="V53" s="115"/>
      <c r="W53" s="115"/>
      <c r="X53" s="115"/>
      <c r="Y53" s="115"/>
      <c r="Z53" s="115"/>
    </row>
    <row r="54" spans="1:26" s="116" customFormat="1" ht="45" customHeight="1" x14ac:dyDescent="0.25">
      <c r="A54" s="47">
        <f t="shared" si="0"/>
        <v>6</v>
      </c>
      <c r="B54" s="117" t="s">
        <v>301</v>
      </c>
      <c r="C54" s="118" t="s">
        <v>301</v>
      </c>
      <c r="D54" s="117" t="s">
        <v>322</v>
      </c>
      <c r="E54" s="112" t="s">
        <v>325</v>
      </c>
      <c r="F54" s="113" t="s">
        <v>138</v>
      </c>
      <c r="G54" s="113"/>
      <c r="H54" s="120">
        <v>41512</v>
      </c>
      <c r="I54" s="114">
        <v>41912</v>
      </c>
      <c r="J54" s="114"/>
      <c r="K54" s="114" t="s">
        <v>324</v>
      </c>
      <c r="L54" s="114"/>
      <c r="M54" s="105">
        <v>404</v>
      </c>
      <c r="N54" s="105"/>
      <c r="O54" s="27">
        <v>1395923342</v>
      </c>
      <c r="P54" s="27">
        <v>139</v>
      </c>
      <c r="Q54" s="156"/>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6"/>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86"/>
      <c r="L56" s="114"/>
      <c r="M56" s="105"/>
      <c r="N56" s="105"/>
      <c r="O56" s="27"/>
      <c r="P56" s="27"/>
      <c r="Q56" s="156"/>
      <c r="R56" s="115"/>
      <c r="S56" s="115"/>
      <c r="T56" s="115"/>
      <c r="U56" s="115"/>
      <c r="V56" s="115"/>
      <c r="W56" s="115"/>
      <c r="X56" s="115"/>
      <c r="Y56" s="115"/>
      <c r="Z56" s="115"/>
    </row>
    <row r="57" spans="1:26" s="116" customFormat="1" x14ac:dyDescent="0.25">
      <c r="A57" s="47"/>
      <c r="B57" s="50" t="s">
        <v>16</v>
      </c>
      <c r="C57" s="118"/>
      <c r="D57" s="117"/>
      <c r="E57" s="112"/>
      <c r="F57" s="113"/>
      <c r="G57" s="113"/>
      <c r="H57" s="113"/>
      <c r="I57" s="114"/>
      <c r="J57" s="114"/>
      <c r="K57" s="119" t="s">
        <v>684</v>
      </c>
      <c r="L57" s="119" t="s">
        <v>675</v>
      </c>
      <c r="M57" s="154">
        <v>4843</v>
      </c>
      <c r="N57" s="154"/>
      <c r="O57" s="27"/>
      <c r="P57" s="27"/>
      <c r="Q57" s="157"/>
    </row>
    <row r="58" spans="1:26" s="30" customFormat="1" x14ac:dyDescent="0.25">
      <c r="E58" s="31"/>
    </row>
    <row r="59" spans="1:26" s="30" customFormat="1" x14ac:dyDescent="0.25">
      <c r="B59" s="282" t="s">
        <v>28</v>
      </c>
      <c r="C59" s="282" t="s">
        <v>27</v>
      </c>
      <c r="D59" s="280" t="s">
        <v>34</v>
      </c>
      <c r="E59" s="280"/>
    </row>
    <row r="60" spans="1:26" s="30" customFormat="1" x14ac:dyDescent="0.25">
      <c r="B60" s="283"/>
      <c r="C60" s="283"/>
      <c r="D60" s="166" t="s">
        <v>23</v>
      </c>
      <c r="E60" s="63" t="s">
        <v>24</v>
      </c>
    </row>
    <row r="61" spans="1:26" s="30" customFormat="1" ht="30.6" customHeight="1" x14ac:dyDescent="0.25">
      <c r="B61" s="60" t="s">
        <v>21</v>
      </c>
      <c r="C61" s="61" t="str">
        <f>+K57</f>
        <v>52 meses y 15 dias</v>
      </c>
      <c r="D61" s="58" t="s">
        <v>185</v>
      </c>
      <c r="E61" s="59"/>
      <c r="F61" s="32"/>
      <c r="G61" s="32"/>
      <c r="H61" s="32"/>
      <c r="I61" s="32"/>
      <c r="J61" s="32"/>
      <c r="K61" s="32"/>
      <c r="L61" s="32"/>
      <c r="M61" s="32"/>
    </row>
    <row r="62" spans="1:26" s="30" customFormat="1" ht="30" customHeight="1" x14ac:dyDescent="0.25">
      <c r="B62" s="60" t="s">
        <v>25</v>
      </c>
      <c r="C62" s="61">
        <f>+M57</f>
        <v>4843</v>
      </c>
      <c r="D62" s="58" t="s">
        <v>185</v>
      </c>
      <c r="E62" s="59"/>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7" t="s">
        <v>105</v>
      </c>
      <c r="C65" s="277"/>
      <c r="D65" s="277"/>
      <c r="E65" s="277"/>
      <c r="F65" s="277"/>
      <c r="G65" s="277"/>
      <c r="H65" s="277"/>
      <c r="I65" s="277"/>
      <c r="J65" s="277"/>
      <c r="K65" s="277"/>
      <c r="L65" s="277"/>
      <c r="M65" s="277"/>
      <c r="N65" s="277"/>
    </row>
    <row r="68" spans="2:17" ht="109.5" customHeight="1" x14ac:dyDescent="0.25">
      <c r="B68" s="123" t="s">
        <v>151</v>
      </c>
      <c r="C68" s="69" t="s">
        <v>2</v>
      </c>
      <c r="D68" s="69" t="s">
        <v>107</v>
      </c>
      <c r="E68" s="69" t="s">
        <v>106</v>
      </c>
      <c r="F68" s="69" t="s">
        <v>108</v>
      </c>
      <c r="G68" s="69" t="s">
        <v>109</v>
      </c>
      <c r="H68" s="69" t="s">
        <v>110</v>
      </c>
      <c r="I68" s="69" t="s">
        <v>111</v>
      </c>
      <c r="J68" s="69" t="s">
        <v>112</v>
      </c>
      <c r="K68" s="69" t="s">
        <v>113</v>
      </c>
      <c r="L68" s="69" t="s">
        <v>114</v>
      </c>
      <c r="M68" s="99" t="s">
        <v>115</v>
      </c>
      <c r="N68" s="99" t="s">
        <v>116</v>
      </c>
      <c r="O68" s="263" t="s">
        <v>3</v>
      </c>
      <c r="P68" s="265"/>
      <c r="Q68" s="69" t="s">
        <v>18</v>
      </c>
    </row>
    <row r="69" spans="2:17" x14ac:dyDescent="0.25">
      <c r="B69" s="167" t="s">
        <v>161</v>
      </c>
      <c r="C69" s="167" t="s">
        <v>186</v>
      </c>
      <c r="D69" s="167" t="s">
        <v>190</v>
      </c>
      <c r="E69" s="168">
        <v>72</v>
      </c>
      <c r="F69" s="4"/>
      <c r="G69" s="4" t="s">
        <v>139</v>
      </c>
      <c r="H69" s="4"/>
      <c r="I69" s="100"/>
      <c r="J69" s="100" t="s">
        <v>138</v>
      </c>
      <c r="K69" s="100" t="s">
        <v>138</v>
      </c>
      <c r="L69" s="100" t="s">
        <v>138</v>
      </c>
      <c r="M69" s="100" t="s">
        <v>138</v>
      </c>
      <c r="N69" s="100" t="s">
        <v>138</v>
      </c>
      <c r="O69" s="267" t="s">
        <v>178</v>
      </c>
      <c r="P69" s="268"/>
      <c r="Q69" s="124" t="s">
        <v>139</v>
      </c>
    </row>
    <row r="70" spans="2:17" x14ac:dyDescent="0.25">
      <c r="B70" s="167" t="s">
        <v>161</v>
      </c>
      <c r="C70" s="167" t="s">
        <v>187</v>
      </c>
      <c r="D70" s="167" t="s">
        <v>191</v>
      </c>
      <c r="E70" s="168">
        <v>84</v>
      </c>
      <c r="F70" s="4"/>
      <c r="G70" s="4" t="s">
        <v>139</v>
      </c>
      <c r="H70" s="4"/>
      <c r="I70" s="100"/>
      <c r="J70" s="100" t="s">
        <v>138</v>
      </c>
      <c r="K70" s="100" t="s">
        <v>138</v>
      </c>
      <c r="L70" s="100" t="s">
        <v>138</v>
      </c>
      <c r="M70" s="100" t="s">
        <v>138</v>
      </c>
      <c r="N70" s="100" t="s">
        <v>138</v>
      </c>
      <c r="O70" s="267" t="s">
        <v>178</v>
      </c>
      <c r="P70" s="268"/>
      <c r="Q70" s="124" t="s">
        <v>139</v>
      </c>
    </row>
    <row r="71" spans="2:17" x14ac:dyDescent="0.25">
      <c r="B71" s="167" t="s">
        <v>161</v>
      </c>
      <c r="C71" s="167" t="s">
        <v>188</v>
      </c>
      <c r="D71" s="167" t="s">
        <v>192</v>
      </c>
      <c r="E71" s="168">
        <v>48</v>
      </c>
      <c r="F71" s="4"/>
      <c r="G71" s="4" t="s">
        <v>139</v>
      </c>
      <c r="H71" s="4"/>
      <c r="I71" s="100"/>
      <c r="J71" s="100" t="s">
        <v>138</v>
      </c>
      <c r="K71" s="100" t="s">
        <v>138</v>
      </c>
      <c r="L71" s="100" t="s">
        <v>138</v>
      </c>
      <c r="M71" s="100" t="s">
        <v>138</v>
      </c>
      <c r="N71" s="100" t="s">
        <v>138</v>
      </c>
      <c r="O71" s="267" t="s">
        <v>178</v>
      </c>
      <c r="P71" s="268"/>
      <c r="Q71" s="124" t="s">
        <v>139</v>
      </c>
    </row>
    <row r="72" spans="2:17" x14ac:dyDescent="0.25">
      <c r="B72" s="167" t="s">
        <v>161</v>
      </c>
      <c r="C72" s="167" t="s">
        <v>189</v>
      </c>
      <c r="D72" s="167" t="s">
        <v>193</v>
      </c>
      <c r="E72" s="168">
        <v>48</v>
      </c>
      <c r="F72" s="4"/>
      <c r="G72" s="4" t="s">
        <v>139</v>
      </c>
      <c r="H72" s="4"/>
      <c r="I72" s="100"/>
      <c r="J72" s="100" t="s">
        <v>138</v>
      </c>
      <c r="K72" s="100" t="s">
        <v>138</v>
      </c>
      <c r="L72" s="100" t="s">
        <v>138</v>
      </c>
      <c r="M72" s="100" t="s">
        <v>138</v>
      </c>
      <c r="N72" s="100" t="s">
        <v>138</v>
      </c>
      <c r="O72" s="267" t="s">
        <v>178</v>
      </c>
      <c r="P72" s="268"/>
      <c r="Q72" s="124" t="s">
        <v>139</v>
      </c>
    </row>
    <row r="73" spans="2:17" x14ac:dyDescent="0.25">
      <c r="B73" s="167" t="s">
        <v>174</v>
      </c>
      <c r="C73" s="167" t="s">
        <v>194</v>
      </c>
      <c r="D73" s="167" t="s">
        <v>198</v>
      </c>
      <c r="E73" s="168">
        <v>60</v>
      </c>
      <c r="F73" s="4"/>
      <c r="G73" s="4"/>
      <c r="H73" s="4" t="s">
        <v>139</v>
      </c>
      <c r="I73" s="100"/>
      <c r="J73" s="100" t="s">
        <v>138</v>
      </c>
      <c r="K73" s="100" t="s">
        <v>138</v>
      </c>
      <c r="L73" s="100" t="s">
        <v>138</v>
      </c>
      <c r="M73" s="100" t="s">
        <v>138</v>
      </c>
      <c r="N73" s="100" t="s">
        <v>138</v>
      </c>
      <c r="O73" s="171" t="s">
        <v>179</v>
      </c>
      <c r="P73" s="163"/>
      <c r="Q73" s="124" t="s">
        <v>139</v>
      </c>
    </row>
    <row r="74" spans="2:17" x14ac:dyDescent="0.25">
      <c r="B74" s="167" t="s">
        <v>174</v>
      </c>
      <c r="C74" s="167" t="s">
        <v>195</v>
      </c>
      <c r="D74" s="167" t="s">
        <v>199</v>
      </c>
      <c r="E74" s="168">
        <v>60</v>
      </c>
      <c r="F74" s="4"/>
      <c r="G74" s="4"/>
      <c r="H74" s="4" t="s">
        <v>139</v>
      </c>
      <c r="I74" s="100"/>
      <c r="J74" s="100" t="s">
        <v>138</v>
      </c>
      <c r="K74" s="100" t="s">
        <v>138</v>
      </c>
      <c r="L74" s="100" t="s">
        <v>138</v>
      </c>
      <c r="M74" s="100" t="s">
        <v>138</v>
      </c>
      <c r="N74" s="100" t="s">
        <v>138</v>
      </c>
      <c r="O74" s="171" t="s">
        <v>179</v>
      </c>
      <c r="P74" s="163"/>
      <c r="Q74" s="124" t="s">
        <v>139</v>
      </c>
    </row>
    <row r="75" spans="2:17" x14ac:dyDescent="0.25">
      <c r="B75" s="167" t="s">
        <v>174</v>
      </c>
      <c r="C75" s="167" t="s">
        <v>196</v>
      </c>
      <c r="D75" s="167" t="s">
        <v>200</v>
      </c>
      <c r="E75" s="168">
        <v>60</v>
      </c>
      <c r="F75" s="4"/>
      <c r="G75" s="4"/>
      <c r="H75" s="4" t="s">
        <v>139</v>
      </c>
      <c r="I75" s="100"/>
      <c r="J75" s="100" t="s">
        <v>138</v>
      </c>
      <c r="K75" s="100" t="s">
        <v>138</v>
      </c>
      <c r="L75" s="100" t="s">
        <v>138</v>
      </c>
      <c r="M75" s="100" t="s">
        <v>138</v>
      </c>
      <c r="N75" s="100" t="s">
        <v>138</v>
      </c>
      <c r="O75" s="171" t="s">
        <v>179</v>
      </c>
      <c r="P75" s="163"/>
      <c r="Q75" s="124" t="s">
        <v>139</v>
      </c>
    </row>
    <row r="76" spans="2:17" x14ac:dyDescent="0.25">
      <c r="B76" s="167" t="s">
        <v>174</v>
      </c>
      <c r="C76" s="167" t="s">
        <v>197</v>
      </c>
      <c r="D76" s="167" t="s">
        <v>201</v>
      </c>
      <c r="E76" s="168">
        <v>48</v>
      </c>
      <c r="F76" s="4"/>
      <c r="G76" s="4"/>
      <c r="H76" s="4" t="s">
        <v>139</v>
      </c>
      <c r="I76" s="100"/>
      <c r="J76" s="100" t="s">
        <v>138</v>
      </c>
      <c r="K76" s="100" t="s">
        <v>138</v>
      </c>
      <c r="L76" s="100" t="s">
        <v>138</v>
      </c>
      <c r="M76" s="100" t="s">
        <v>138</v>
      </c>
      <c r="N76" s="100" t="s">
        <v>138</v>
      </c>
      <c r="O76" s="171" t="s">
        <v>179</v>
      </c>
      <c r="P76" s="163"/>
      <c r="Q76" s="124" t="s">
        <v>139</v>
      </c>
    </row>
    <row r="77" spans="2:17" x14ac:dyDescent="0.25">
      <c r="B77" s="167" t="s">
        <v>180</v>
      </c>
      <c r="C77" s="167" t="s">
        <v>203</v>
      </c>
      <c r="D77" s="167" t="s">
        <v>212</v>
      </c>
      <c r="E77" s="168">
        <v>50</v>
      </c>
      <c r="F77" s="4"/>
      <c r="G77" s="4"/>
      <c r="H77" s="4"/>
      <c r="I77" s="4" t="s">
        <v>139</v>
      </c>
      <c r="J77" s="100" t="s">
        <v>138</v>
      </c>
      <c r="K77" s="100" t="s">
        <v>138</v>
      </c>
      <c r="L77" s="100" t="s">
        <v>138</v>
      </c>
      <c r="M77" s="100" t="s">
        <v>138</v>
      </c>
      <c r="N77" s="100" t="s">
        <v>138</v>
      </c>
      <c r="O77" s="171" t="s">
        <v>202</v>
      </c>
      <c r="P77" s="171" t="s">
        <v>202</v>
      </c>
      <c r="Q77" s="124" t="s">
        <v>139</v>
      </c>
    </row>
    <row r="78" spans="2:17" x14ac:dyDescent="0.25">
      <c r="B78" s="167" t="s">
        <v>180</v>
      </c>
      <c r="C78" s="167" t="s">
        <v>204</v>
      </c>
      <c r="D78" s="167" t="s">
        <v>213</v>
      </c>
      <c r="E78" s="168">
        <v>50</v>
      </c>
      <c r="F78" s="4"/>
      <c r="G78" s="4"/>
      <c r="H78" s="4"/>
      <c r="I78" s="4" t="s">
        <v>139</v>
      </c>
      <c r="J78" s="100" t="s">
        <v>138</v>
      </c>
      <c r="K78" s="100" t="s">
        <v>138</v>
      </c>
      <c r="L78" s="100" t="s">
        <v>138</v>
      </c>
      <c r="M78" s="100" t="s">
        <v>138</v>
      </c>
      <c r="N78" s="100" t="s">
        <v>138</v>
      </c>
      <c r="O78" s="171" t="s">
        <v>202</v>
      </c>
      <c r="P78" s="171" t="s">
        <v>202</v>
      </c>
      <c r="Q78" s="124" t="s">
        <v>139</v>
      </c>
    </row>
    <row r="79" spans="2:17" x14ac:dyDescent="0.25">
      <c r="B79" s="167" t="s">
        <v>180</v>
      </c>
      <c r="C79" s="167" t="s">
        <v>205</v>
      </c>
      <c r="D79" s="167" t="s">
        <v>214</v>
      </c>
      <c r="E79" s="168">
        <v>50</v>
      </c>
      <c r="F79" s="4"/>
      <c r="G79" s="4"/>
      <c r="H79" s="4"/>
      <c r="I79" s="4" t="s">
        <v>139</v>
      </c>
      <c r="J79" s="100" t="s">
        <v>138</v>
      </c>
      <c r="K79" s="100" t="s">
        <v>138</v>
      </c>
      <c r="L79" s="100" t="s">
        <v>138</v>
      </c>
      <c r="M79" s="100" t="s">
        <v>138</v>
      </c>
      <c r="N79" s="100" t="s">
        <v>138</v>
      </c>
      <c r="O79" s="171" t="s">
        <v>202</v>
      </c>
      <c r="P79" s="171" t="s">
        <v>202</v>
      </c>
      <c r="Q79" s="124" t="s">
        <v>139</v>
      </c>
    </row>
    <row r="80" spans="2:17" x14ac:dyDescent="0.25">
      <c r="B80" s="167" t="s">
        <v>180</v>
      </c>
      <c r="C80" s="167" t="s">
        <v>206</v>
      </c>
      <c r="D80" s="167" t="s">
        <v>196</v>
      </c>
      <c r="E80" s="168">
        <v>50</v>
      </c>
      <c r="F80" s="4"/>
      <c r="G80" s="4"/>
      <c r="H80" s="4"/>
      <c r="I80" s="4" t="s">
        <v>139</v>
      </c>
      <c r="J80" s="100" t="s">
        <v>138</v>
      </c>
      <c r="K80" s="100" t="s">
        <v>138</v>
      </c>
      <c r="L80" s="100" t="s">
        <v>138</v>
      </c>
      <c r="M80" s="100" t="s">
        <v>138</v>
      </c>
      <c r="N80" s="100" t="s">
        <v>138</v>
      </c>
      <c r="O80" s="171" t="s">
        <v>202</v>
      </c>
      <c r="P80" s="171" t="s">
        <v>202</v>
      </c>
      <c r="Q80" s="124" t="s">
        <v>139</v>
      </c>
    </row>
    <row r="81" spans="2:17" x14ac:dyDescent="0.25">
      <c r="B81" s="167" t="s">
        <v>180</v>
      </c>
      <c r="C81" s="167" t="s">
        <v>207</v>
      </c>
      <c r="D81" s="167" t="s">
        <v>215</v>
      </c>
      <c r="E81" s="168">
        <v>50</v>
      </c>
      <c r="F81" s="4"/>
      <c r="G81" s="4"/>
      <c r="H81" s="4"/>
      <c r="I81" s="4" t="s">
        <v>139</v>
      </c>
      <c r="J81" s="100" t="s">
        <v>138</v>
      </c>
      <c r="K81" s="100" t="s">
        <v>138</v>
      </c>
      <c r="L81" s="100" t="s">
        <v>138</v>
      </c>
      <c r="M81" s="100" t="s">
        <v>138</v>
      </c>
      <c r="N81" s="100" t="s">
        <v>138</v>
      </c>
      <c r="O81" s="171" t="s">
        <v>202</v>
      </c>
      <c r="P81" s="171" t="s">
        <v>202</v>
      </c>
      <c r="Q81" s="124" t="s">
        <v>139</v>
      </c>
    </row>
    <row r="82" spans="2:17" x14ac:dyDescent="0.25">
      <c r="B82" s="167" t="s">
        <v>180</v>
      </c>
      <c r="C82" s="167" t="s">
        <v>208</v>
      </c>
      <c r="D82" s="167" t="s">
        <v>219</v>
      </c>
      <c r="E82" s="168">
        <v>200</v>
      </c>
      <c r="F82" s="4"/>
      <c r="G82" s="4"/>
      <c r="H82" s="4"/>
      <c r="I82" s="4" t="s">
        <v>139</v>
      </c>
      <c r="J82" s="100" t="s">
        <v>138</v>
      </c>
      <c r="K82" s="100" t="s">
        <v>138</v>
      </c>
      <c r="L82" s="100" t="s">
        <v>138</v>
      </c>
      <c r="M82" s="100" t="s">
        <v>138</v>
      </c>
      <c r="N82" s="100" t="s">
        <v>138</v>
      </c>
      <c r="O82" s="171" t="s">
        <v>202</v>
      </c>
      <c r="P82" s="171" t="s">
        <v>202</v>
      </c>
      <c r="Q82" s="124" t="s">
        <v>139</v>
      </c>
    </row>
    <row r="83" spans="2:17" x14ac:dyDescent="0.25">
      <c r="B83" s="167" t="s">
        <v>180</v>
      </c>
      <c r="C83" s="167" t="s">
        <v>209</v>
      </c>
      <c r="D83" s="167" t="s">
        <v>216</v>
      </c>
      <c r="E83" s="168">
        <v>50</v>
      </c>
      <c r="F83" s="4"/>
      <c r="G83" s="4"/>
      <c r="H83" s="4"/>
      <c r="I83" s="4" t="s">
        <v>139</v>
      </c>
      <c r="J83" s="100" t="s">
        <v>138</v>
      </c>
      <c r="K83" s="100" t="s">
        <v>138</v>
      </c>
      <c r="L83" s="100" t="s">
        <v>138</v>
      </c>
      <c r="M83" s="100" t="s">
        <v>138</v>
      </c>
      <c r="N83" s="100" t="s">
        <v>138</v>
      </c>
      <c r="O83" s="171" t="s">
        <v>202</v>
      </c>
      <c r="P83" s="171" t="s">
        <v>202</v>
      </c>
      <c r="Q83" s="124" t="s">
        <v>139</v>
      </c>
    </row>
    <row r="84" spans="2:17" x14ac:dyDescent="0.25">
      <c r="B84" s="167" t="s">
        <v>180</v>
      </c>
      <c r="C84" s="167" t="s">
        <v>210</v>
      </c>
      <c r="D84" s="167" t="s">
        <v>217</v>
      </c>
      <c r="E84" s="168">
        <v>280</v>
      </c>
      <c r="F84" s="4"/>
      <c r="G84" s="4"/>
      <c r="H84" s="4"/>
      <c r="I84" s="4" t="s">
        <v>139</v>
      </c>
      <c r="J84" s="100" t="s">
        <v>138</v>
      </c>
      <c r="K84" s="100" t="s">
        <v>138</v>
      </c>
      <c r="L84" s="100" t="s">
        <v>138</v>
      </c>
      <c r="M84" s="100" t="s">
        <v>138</v>
      </c>
      <c r="N84" s="100" t="s">
        <v>138</v>
      </c>
      <c r="O84" s="171" t="s">
        <v>202</v>
      </c>
      <c r="P84" s="171" t="s">
        <v>202</v>
      </c>
      <c r="Q84" s="124" t="s">
        <v>139</v>
      </c>
    </row>
    <row r="85" spans="2:17" x14ac:dyDescent="0.25">
      <c r="B85" s="167" t="s">
        <v>180</v>
      </c>
      <c r="C85" s="167" t="s">
        <v>211</v>
      </c>
      <c r="D85" s="167" t="s">
        <v>218</v>
      </c>
      <c r="E85" s="168">
        <v>300</v>
      </c>
      <c r="F85" s="4"/>
      <c r="G85" s="4"/>
      <c r="H85" s="4"/>
      <c r="I85" s="4" t="s">
        <v>139</v>
      </c>
      <c r="J85" s="100" t="s">
        <v>138</v>
      </c>
      <c r="K85" s="100" t="s">
        <v>138</v>
      </c>
      <c r="L85" s="100" t="s">
        <v>138</v>
      </c>
      <c r="M85" s="100" t="s">
        <v>138</v>
      </c>
      <c r="N85" s="100" t="s">
        <v>138</v>
      </c>
      <c r="O85" s="171" t="s">
        <v>202</v>
      </c>
      <c r="P85" s="171" t="s">
        <v>202</v>
      </c>
      <c r="Q85" s="124" t="s">
        <v>139</v>
      </c>
    </row>
    <row r="86" spans="2:17" x14ac:dyDescent="0.25">
      <c r="B86" s="124"/>
      <c r="C86" s="124"/>
      <c r="D86" s="124"/>
      <c r="E86" s="124"/>
      <c r="F86" s="124"/>
      <c r="G86" s="124"/>
      <c r="H86" s="124"/>
      <c r="I86" s="124"/>
      <c r="J86" s="124"/>
      <c r="K86" s="124"/>
      <c r="L86" s="124"/>
      <c r="M86" s="124"/>
      <c r="N86" s="124"/>
      <c r="O86" s="267"/>
      <c r="P86" s="268"/>
      <c r="Q86" s="124"/>
    </row>
    <row r="87" spans="2:17" x14ac:dyDescent="0.25">
      <c r="B87" s="9" t="s">
        <v>1</v>
      </c>
    </row>
    <row r="88" spans="2:17" x14ac:dyDescent="0.25">
      <c r="B88" s="9" t="s">
        <v>37</v>
      </c>
    </row>
    <row r="89" spans="2:17" x14ac:dyDescent="0.25">
      <c r="B89" s="9" t="s">
        <v>62</v>
      </c>
    </row>
    <row r="91" spans="2:17" ht="15.75" thickBot="1" x14ac:dyDescent="0.3"/>
    <row r="92" spans="2:17" ht="27" thickBot="1" x14ac:dyDescent="0.3">
      <c r="B92" s="290" t="s">
        <v>38</v>
      </c>
      <c r="C92" s="291"/>
      <c r="D92" s="291"/>
      <c r="E92" s="291"/>
      <c r="F92" s="291"/>
      <c r="G92" s="291"/>
      <c r="H92" s="291"/>
      <c r="I92" s="291"/>
      <c r="J92" s="291"/>
      <c r="K92" s="291"/>
      <c r="L92" s="291"/>
      <c r="M92" s="291"/>
      <c r="N92" s="292"/>
    </row>
    <row r="97" spans="2:17" ht="76.5" customHeight="1" x14ac:dyDescent="0.25">
      <c r="B97" s="123" t="s">
        <v>0</v>
      </c>
      <c r="C97" s="123" t="s">
        <v>39</v>
      </c>
      <c r="D97" s="123" t="s">
        <v>40</v>
      </c>
      <c r="E97" s="123" t="s">
        <v>117</v>
      </c>
      <c r="F97" s="123" t="s">
        <v>119</v>
      </c>
      <c r="G97" s="123" t="s">
        <v>120</v>
      </c>
      <c r="H97" s="123" t="s">
        <v>121</v>
      </c>
      <c r="I97" s="123" t="s">
        <v>118</v>
      </c>
      <c r="J97" s="263" t="s">
        <v>122</v>
      </c>
      <c r="K97" s="264"/>
      <c r="L97" s="265"/>
      <c r="M97" s="123" t="s">
        <v>123</v>
      </c>
      <c r="N97" s="123" t="s">
        <v>41</v>
      </c>
      <c r="O97" s="123" t="s">
        <v>42</v>
      </c>
      <c r="P97" s="263" t="s">
        <v>3</v>
      </c>
      <c r="Q97" s="265"/>
    </row>
    <row r="98" spans="2:17" ht="60.75" customHeight="1" x14ac:dyDescent="0.25">
      <c r="B98" s="161" t="s">
        <v>43</v>
      </c>
      <c r="C98" s="161">
        <f>(252+228)/200+(1080/300)</f>
        <v>6</v>
      </c>
      <c r="D98" s="3" t="s">
        <v>415</v>
      </c>
      <c r="E98" s="3">
        <v>12957621</v>
      </c>
      <c r="F98" s="3" t="s">
        <v>416</v>
      </c>
      <c r="G98" s="3" t="s">
        <v>417</v>
      </c>
      <c r="H98" s="191">
        <v>28004</v>
      </c>
      <c r="I98" s="5" t="s">
        <v>139</v>
      </c>
      <c r="J98" s="1" t="s">
        <v>418</v>
      </c>
      <c r="K98" s="101" t="s">
        <v>420</v>
      </c>
      <c r="L98" s="100" t="s">
        <v>419</v>
      </c>
      <c r="M98" s="124" t="s">
        <v>138</v>
      </c>
      <c r="N98" s="124" t="s">
        <v>138</v>
      </c>
      <c r="O98" s="124" t="s">
        <v>138</v>
      </c>
      <c r="P98" s="266"/>
      <c r="Q98" s="266"/>
    </row>
    <row r="99" spans="2:17" ht="60.75" customHeight="1" x14ac:dyDescent="0.25">
      <c r="B99" s="187" t="s">
        <v>43</v>
      </c>
      <c r="C99" s="187">
        <f t="shared" ref="C99:C118" si="1">(252+228)/200+(1080/300)</f>
        <v>6</v>
      </c>
      <c r="D99" s="3" t="s">
        <v>415</v>
      </c>
      <c r="E99" s="3">
        <v>12957621</v>
      </c>
      <c r="F99" s="3" t="s">
        <v>416</v>
      </c>
      <c r="G99" s="3" t="s">
        <v>417</v>
      </c>
      <c r="H99" s="191">
        <v>28004</v>
      </c>
      <c r="I99" s="5" t="s">
        <v>139</v>
      </c>
      <c r="J99" s="1" t="s">
        <v>418</v>
      </c>
      <c r="K99" s="101" t="s">
        <v>422</v>
      </c>
      <c r="L99" s="100" t="s">
        <v>419</v>
      </c>
      <c r="M99" s="124" t="s">
        <v>138</v>
      </c>
      <c r="N99" s="124" t="s">
        <v>138</v>
      </c>
      <c r="O99" s="124" t="s">
        <v>138</v>
      </c>
      <c r="P99" s="188"/>
      <c r="Q99" s="188"/>
    </row>
    <row r="100" spans="2:17" ht="60.75" customHeight="1" x14ac:dyDescent="0.25">
      <c r="B100" s="187" t="s">
        <v>43</v>
      </c>
      <c r="C100" s="187">
        <f t="shared" si="1"/>
        <v>6</v>
      </c>
      <c r="D100" s="3" t="s">
        <v>415</v>
      </c>
      <c r="E100" s="3">
        <v>12957621</v>
      </c>
      <c r="F100" s="3" t="s">
        <v>416</v>
      </c>
      <c r="G100" s="3" t="s">
        <v>417</v>
      </c>
      <c r="H100" s="191">
        <v>28004</v>
      </c>
      <c r="I100" s="5" t="s">
        <v>139</v>
      </c>
      <c r="J100" s="1" t="s">
        <v>418</v>
      </c>
      <c r="K100" s="101" t="s">
        <v>421</v>
      </c>
      <c r="L100" s="100" t="s">
        <v>419</v>
      </c>
      <c r="M100" s="124" t="s">
        <v>138</v>
      </c>
      <c r="N100" s="124" t="s">
        <v>138</v>
      </c>
      <c r="O100" s="124" t="s">
        <v>138</v>
      </c>
      <c r="P100" s="188"/>
      <c r="Q100" s="188"/>
    </row>
    <row r="101" spans="2:17" ht="60.75" customHeight="1" x14ac:dyDescent="0.25">
      <c r="B101" s="187" t="s">
        <v>43</v>
      </c>
      <c r="C101" s="187">
        <f t="shared" si="1"/>
        <v>6</v>
      </c>
      <c r="D101" s="3" t="s">
        <v>430</v>
      </c>
      <c r="E101" s="3">
        <v>1085290114</v>
      </c>
      <c r="F101" s="3" t="s">
        <v>431</v>
      </c>
      <c r="G101" s="3" t="s">
        <v>417</v>
      </c>
      <c r="H101" s="191">
        <v>41629</v>
      </c>
      <c r="I101" s="5" t="s">
        <v>139</v>
      </c>
      <c r="J101" s="1" t="s">
        <v>418</v>
      </c>
      <c r="K101" s="101" t="s">
        <v>432</v>
      </c>
      <c r="L101" s="100" t="s">
        <v>419</v>
      </c>
      <c r="M101" s="124" t="s">
        <v>138</v>
      </c>
      <c r="N101" s="124" t="s">
        <v>139</v>
      </c>
      <c r="O101" s="124" t="s">
        <v>138</v>
      </c>
      <c r="P101" s="188"/>
      <c r="Q101" s="188"/>
    </row>
    <row r="102" spans="2:17" ht="39.75" customHeight="1" x14ac:dyDescent="0.25">
      <c r="B102" s="187" t="s">
        <v>43</v>
      </c>
      <c r="C102" s="187">
        <f t="shared" si="1"/>
        <v>6</v>
      </c>
      <c r="D102" s="3" t="s">
        <v>439</v>
      </c>
      <c r="E102" s="3">
        <v>34678848</v>
      </c>
      <c r="F102" s="3" t="s">
        <v>335</v>
      </c>
      <c r="G102" s="3" t="s">
        <v>358</v>
      </c>
      <c r="H102" s="191">
        <v>38955</v>
      </c>
      <c r="I102" s="5" t="s">
        <v>139</v>
      </c>
      <c r="J102" s="1" t="s">
        <v>418</v>
      </c>
      <c r="K102" s="100" t="s">
        <v>403</v>
      </c>
      <c r="L102" s="100" t="s">
        <v>338</v>
      </c>
      <c r="M102" s="124" t="s">
        <v>138</v>
      </c>
      <c r="N102" s="124" t="s">
        <v>138</v>
      </c>
      <c r="O102" s="124" t="s">
        <v>138</v>
      </c>
      <c r="P102" s="188"/>
      <c r="Q102" s="192"/>
    </row>
    <row r="103" spans="2:17" ht="39.75" customHeight="1" x14ac:dyDescent="0.25">
      <c r="B103" s="187" t="s">
        <v>43</v>
      </c>
      <c r="C103" s="187">
        <f t="shared" si="1"/>
        <v>6</v>
      </c>
      <c r="D103" s="3" t="s">
        <v>439</v>
      </c>
      <c r="E103" s="3">
        <v>34678848</v>
      </c>
      <c r="F103" s="3" t="s">
        <v>335</v>
      </c>
      <c r="G103" s="3" t="s">
        <v>358</v>
      </c>
      <c r="H103" s="191">
        <v>38955</v>
      </c>
      <c r="I103" s="5" t="s">
        <v>139</v>
      </c>
      <c r="J103" s="1" t="s">
        <v>418</v>
      </c>
      <c r="K103" s="100" t="s">
        <v>404</v>
      </c>
      <c r="L103" s="100" t="s">
        <v>338</v>
      </c>
      <c r="M103" s="124" t="s">
        <v>138</v>
      </c>
      <c r="N103" s="124" t="s">
        <v>138</v>
      </c>
      <c r="O103" s="124" t="s">
        <v>138</v>
      </c>
      <c r="P103" s="188"/>
      <c r="Q103" s="192"/>
    </row>
    <row r="104" spans="2:17" ht="39.75" customHeight="1" x14ac:dyDescent="0.25">
      <c r="B104" s="187" t="s">
        <v>43</v>
      </c>
      <c r="C104" s="187">
        <f t="shared" si="1"/>
        <v>6</v>
      </c>
      <c r="D104" s="3" t="s">
        <v>439</v>
      </c>
      <c r="E104" s="3">
        <v>34678848</v>
      </c>
      <c r="F104" s="3" t="s">
        <v>335</v>
      </c>
      <c r="G104" s="3" t="s">
        <v>358</v>
      </c>
      <c r="H104" s="191">
        <v>38955</v>
      </c>
      <c r="I104" s="5" t="s">
        <v>139</v>
      </c>
      <c r="J104" s="1" t="s">
        <v>418</v>
      </c>
      <c r="K104" s="100" t="s">
        <v>352</v>
      </c>
      <c r="L104" s="100" t="s">
        <v>338</v>
      </c>
      <c r="M104" s="124" t="s">
        <v>138</v>
      </c>
      <c r="N104" s="124" t="s">
        <v>138</v>
      </c>
      <c r="O104" s="124" t="s">
        <v>138</v>
      </c>
      <c r="P104" s="188"/>
      <c r="Q104" s="192"/>
    </row>
    <row r="105" spans="2:17" ht="39.75" customHeight="1" x14ac:dyDescent="0.25">
      <c r="B105" s="187" t="s">
        <v>43</v>
      </c>
      <c r="C105" s="187">
        <f t="shared" si="1"/>
        <v>6</v>
      </c>
      <c r="D105" s="3" t="s">
        <v>439</v>
      </c>
      <c r="E105" s="3">
        <v>34678848</v>
      </c>
      <c r="F105" s="3" t="s">
        <v>335</v>
      </c>
      <c r="G105" s="3" t="s">
        <v>358</v>
      </c>
      <c r="H105" s="191">
        <v>38955</v>
      </c>
      <c r="I105" s="5" t="s">
        <v>139</v>
      </c>
      <c r="J105" s="1" t="s">
        <v>418</v>
      </c>
      <c r="K105" s="100" t="s">
        <v>350</v>
      </c>
      <c r="L105" s="100" t="s">
        <v>338</v>
      </c>
      <c r="M105" s="124" t="s">
        <v>138</v>
      </c>
      <c r="N105" s="124" t="s">
        <v>138</v>
      </c>
      <c r="O105" s="124" t="s">
        <v>138</v>
      </c>
      <c r="P105" s="188"/>
      <c r="Q105" s="192"/>
    </row>
    <row r="106" spans="2:17" ht="39.75" customHeight="1" x14ac:dyDescent="0.25">
      <c r="B106" s="187" t="s">
        <v>43</v>
      </c>
      <c r="C106" s="187">
        <f t="shared" si="1"/>
        <v>6</v>
      </c>
      <c r="D106" s="3" t="s">
        <v>439</v>
      </c>
      <c r="E106" s="3">
        <v>34678848</v>
      </c>
      <c r="F106" s="3" t="s">
        <v>335</v>
      </c>
      <c r="G106" s="3" t="s">
        <v>358</v>
      </c>
      <c r="H106" s="191">
        <v>38955</v>
      </c>
      <c r="I106" s="5" t="s">
        <v>139</v>
      </c>
      <c r="J106" s="1" t="s">
        <v>418</v>
      </c>
      <c r="K106" s="100" t="s">
        <v>379</v>
      </c>
      <c r="L106" s="100" t="s">
        <v>338</v>
      </c>
      <c r="M106" s="124" t="s">
        <v>138</v>
      </c>
      <c r="N106" s="124" t="s">
        <v>138</v>
      </c>
      <c r="O106" s="124" t="s">
        <v>138</v>
      </c>
      <c r="P106" s="188"/>
      <c r="Q106" s="192"/>
    </row>
    <row r="107" spans="2:17" ht="39.75" customHeight="1" x14ac:dyDescent="0.25">
      <c r="B107" s="187" t="s">
        <v>43</v>
      </c>
      <c r="C107" s="187">
        <f t="shared" si="1"/>
        <v>6</v>
      </c>
      <c r="D107" s="3" t="s">
        <v>440</v>
      </c>
      <c r="E107" s="3">
        <v>27258712</v>
      </c>
      <c r="F107" s="3" t="s">
        <v>441</v>
      </c>
      <c r="G107" s="3" t="s">
        <v>358</v>
      </c>
      <c r="H107" s="191">
        <v>41145</v>
      </c>
      <c r="I107" s="5" t="s">
        <v>139</v>
      </c>
      <c r="J107" s="1" t="s">
        <v>418</v>
      </c>
      <c r="K107" s="100" t="s">
        <v>403</v>
      </c>
      <c r="L107" s="100" t="s">
        <v>338</v>
      </c>
      <c r="M107" s="124" t="s">
        <v>138</v>
      </c>
      <c r="N107" s="124" t="s">
        <v>138</v>
      </c>
      <c r="O107" s="124" t="s">
        <v>138</v>
      </c>
      <c r="P107" s="188"/>
      <c r="Q107" s="192"/>
    </row>
    <row r="108" spans="2:17" ht="39.75" customHeight="1" x14ac:dyDescent="0.25">
      <c r="B108" s="187" t="s">
        <v>43</v>
      </c>
      <c r="C108" s="187">
        <f t="shared" si="1"/>
        <v>6</v>
      </c>
      <c r="D108" s="3" t="s">
        <v>440</v>
      </c>
      <c r="E108" s="3">
        <v>27258712</v>
      </c>
      <c r="F108" s="3" t="s">
        <v>441</v>
      </c>
      <c r="G108" s="3" t="s">
        <v>358</v>
      </c>
      <c r="H108" s="191">
        <v>41145</v>
      </c>
      <c r="I108" s="5" t="s">
        <v>139</v>
      </c>
      <c r="J108" s="1" t="s">
        <v>418</v>
      </c>
      <c r="K108" s="100" t="s">
        <v>442</v>
      </c>
      <c r="L108" s="100" t="s">
        <v>338</v>
      </c>
      <c r="M108" s="124" t="s">
        <v>138</v>
      </c>
      <c r="N108" s="124" t="s">
        <v>138</v>
      </c>
      <c r="O108" s="124" t="s">
        <v>138</v>
      </c>
      <c r="P108" s="188"/>
      <c r="Q108" s="192"/>
    </row>
    <row r="109" spans="2:17" ht="39.75" customHeight="1" x14ac:dyDescent="0.25">
      <c r="B109" s="187" t="s">
        <v>43</v>
      </c>
      <c r="C109" s="187">
        <f t="shared" si="1"/>
        <v>6</v>
      </c>
      <c r="D109" s="3" t="s">
        <v>440</v>
      </c>
      <c r="E109" s="3">
        <v>27258712</v>
      </c>
      <c r="F109" s="3" t="s">
        <v>441</v>
      </c>
      <c r="G109" s="3" t="s">
        <v>358</v>
      </c>
      <c r="H109" s="191">
        <v>41145</v>
      </c>
      <c r="I109" s="5" t="s">
        <v>139</v>
      </c>
      <c r="J109" s="1" t="s">
        <v>418</v>
      </c>
      <c r="K109" s="100" t="s">
        <v>352</v>
      </c>
      <c r="L109" s="100" t="s">
        <v>338</v>
      </c>
      <c r="M109" s="124" t="s">
        <v>138</v>
      </c>
      <c r="N109" s="124" t="s">
        <v>138</v>
      </c>
      <c r="O109" s="124" t="s">
        <v>138</v>
      </c>
      <c r="P109" s="188"/>
      <c r="Q109" s="192"/>
    </row>
    <row r="110" spans="2:17" ht="39.75" customHeight="1" x14ac:dyDescent="0.25">
      <c r="B110" s="187" t="s">
        <v>43</v>
      </c>
      <c r="C110" s="187">
        <f t="shared" si="1"/>
        <v>6</v>
      </c>
      <c r="D110" s="3" t="s">
        <v>440</v>
      </c>
      <c r="E110" s="3">
        <v>27258712</v>
      </c>
      <c r="F110" s="3" t="s">
        <v>441</v>
      </c>
      <c r="G110" s="3" t="s">
        <v>358</v>
      </c>
      <c r="H110" s="191">
        <v>41145</v>
      </c>
      <c r="I110" s="5" t="s">
        <v>139</v>
      </c>
      <c r="J110" s="1" t="s">
        <v>418</v>
      </c>
      <c r="K110" s="100" t="s">
        <v>350</v>
      </c>
      <c r="L110" s="100" t="s">
        <v>338</v>
      </c>
      <c r="M110" s="124" t="s">
        <v>138</v>
      </c>
      <c r="N110" s="124" t="s">
        <v>138</v>
      </c>
      <c r="O110" s="124" t="s">
        <v>138</v>
      </c>
      <c r="P110" s="188"/>
      <c r="Q110" s="192"/>
    </row>
    <row r="111" spans="2:17" ht="39.75" customHeight="1" x14ac:dyDescent="0.25">
      <c r="B111" s="187" t="s">
        <v>43</v>
      </c>
      <c r="C111" s="187">
        <f t="shared" si="1"/>
        <v>6</v>
      </c>
      <c r="D111" s="3" t="s">
        <v>440</v>
      </c>
      <c r="E111" s="3">
        <v>27258712</v>
      </c>
      <c r="F111" s="3" t="s">
        <v>441</v>
      </c>
      <c r="G111" s="3" t="s">
        <v>358</v>
      </c>
      <c r="H111" s="191">
        <v>41145</v>
      </c>
      <c r="I111" s="5" t="s">
        <v>139</v>
      </c>
      <c r="J111" s="1" t="s">
        <v>418</v>
      </c>
      <c r="K111" s="100" t="s">
        <v>443</v>
      </c>
      <c r="L111" s="100" t="s">
        <v>338</v>
      </c>
      <c r="M111" s="124" t="s">
        <v>138</v>
      </c>
      <c r="N111" s="124" t="s">
        <v>138</v>
      </c>
      <c r="O111" s="124" t="s">
        <v>138</v>
      </c>
      <c r="P111" s="188"/>
      <c r="Q111" s="192"/>
    </row>
    <row r="112" spans="2:17" ht="39.75" customHeight="1" x14ac:dyDescent="0.25">
      <c r="B112" s="187" t="s">
        <v>43</v>
      </c>
      <c r="C112" s="187">
        <f t="shared" si="1"/>
        <v>6</v>
      </c>
      <c r="D112" s="3" t="s">
        <v>456</v>
      </c>
      <c r="E112" s="3">
        <v>10385287</v>
      </c>
      <c r="F112" s="3" t="s">
        <v>457</v>
      </c>
      <c r="G112" s="3"/>
      <c r="H112" s="191">
        <v>34943</v>
      </c>
      <c r="I112" s="5" t="s">
        <v>139</v>
      </c>
      <c r="J112" s="1" t="s">
        <v>418</v>
      </c>
      <c r="K112" s="100" t="s">
        <v>446</v>
      </c>
      <c r="L112" s="100" t="s">
        <v>458</v>
      </c>
      <c r="M112" s="124" t="s">
        <v>138</v>
      </c>
      <c r="N112" s="124" t="s">
        <v>138</v>
      </c>
      <c r="O112" s="124" t="s">
        <v>138</v>
      </c>
      <c r="P112" s="188" t="s">
        <v>459</v>
      </c>
      <c r="Q112" s="192"/>
    </row>
    <row r="113" spans="2:17" ht="39.75" customHeight="1" x14ac:dyDescent="0.25">
      <c r="B113" s="187" t="s">
        <v>43</v>
      </c>
      <c r="C113" s="187">
        <f t="shared" si="1"/>
        <v>6</v>
      </c>
      <c r="D113" s="3" t="s">
        <v>456</v>
      </c>
      <c r="E113" s="3">
        <v>10385287</v>
      </c>
      <c r="F113" s="3" t="s">
        <v>457</v>
      </c>
      <c r="G113" s="3"/>
      <c r="H113" s="191">
        <v>34943</v>
      </c>
      <c r="I113" s="5" t="s">
        <v>139</v>
      </c>
      <c r="J113" s="1" t="s">
        <v>418</v>
      </c>
      <c r="K113" s="100" t="s">
        <v>447</v>
      </c>
      <c r="L113" s="100" t="s">
        <v>458</v>
      </c>
      <c r="M113" s="124" t="s">
        <v>138</v>
      </c>
      <c r="N113" s="124" t="s">
        <v>138</v>
      </c>
      <c r="O113" s="124" t="s">
        <v>138</v>
      </c>
      <c r="P113" s="188" t="s">
        <v>459</v>
      </c>
      <c r="Q113" s="192"/>
    </row>
    <row r="114" spans="2:17" ht="39.75" customHeight="1" x14ac:dyDescent="0.25">
      <c r="B114" s="187" t="s">
        <v>43</v>
      </c>
      <c r="C114" s="187">
        <f t="shared" si="1"/>
        <v>6</v>
      </c>
      <c r="D114" s="3" t="s">
        <v>456</v>
      </c>
      <c r="E114" s="3">
        <v>10385287</v>
      </c>
      <c r="F114" s="3" t="s">
        <v>457</v>
      </c>
      <c r="G114" s="3"/>
      <c r="H114" s="191">
        <v>34943</v>
      </c>
      <c r="I114" s="5" t="s">
        <v>139</v>
      </c>
      <c r="J114" s="1" t="s">
        <v>418</v>
      </c>
      <c r="K114" s="100" t="s">
        <v>421</v>
      </c>
      <c r="L114" s="100" t="s">
        <v>458</v>
      </c>
      <c r="M114" s="124" t="s">
        <v>138</v>
      </c>
      <c r="N114" s="124" t="s">
        <v>138</v>
      </c>
      <c r="O114" s="124" t="s">
        <v>138</v>
      </c>
      <c r="P114" s="188" t="s">
        <v>459</v>
      </c>
      <c r="Q114" s="192"/>
    </row>
    <row r="115" spans="2:17" ht="39.75" customHeight="1" x14ac:dyDescent="0.25">
      <c r="B115" s="101" t="s">
        <v>43</v>
      </c>
      <c r="C115" s="187">
        <f t="shared" si="1"/>
        <v>6</v>
      </c>
      <c r="D115" s="3" t="s">
        <v>470</v>
      </c>
      <c r="E115" s="3">
        <v>10385350</v>
      </c>
      <c r="F115" s="3" t="s">
        <v>457</v>
      </c>
      <c r="G115" s="3" t="s">
        <v>471</v>
      </c>
      <c r="H115" s="191">
        <v>34964</v>
      </c>
      <c r="I115" s="5" t="s">
        <v>139</v>
      </c>
      <c r="J115" s="1" t="s">
        <v>418</v>
      </c>
      <c r="K115" s="194" t="s">
        <v>403</v>
      </c>
      <c r="L115" s="100" t="s">
        <v>472</v>
      </c>
      <c r="M115" s="124" t="s">
        <v>138</v>
      </c>
      <c r="N115" s="124" t="s">
        <v>138</v>
      </c>
      <c r="O115" s="124" t="s">
        <v>138</v>
      </c>
      <c r="P115" s="188"/>
      <c r="Q115" s="192"/>
    </row>
    <row r="116" spans="2:17" ht="39.75" customHeight="1" x14ac:dyDescent="0.25">
      <c r="B116" s="101" t="s">
        <v>43</v>
      </c>
      <c r="C116" s="187">
        <f t="shared" si="1"/>
        <v>6</v>
      </c>
      <c r="D116" s="3" t="s">
        <v>470</v>
      </c>
      <c r="E116" s="3">
        <v>10385350</v>
      </c>
      <c r="F116" s="3" t="s">
        <v>457</v>
      </c>
      <c r="G116" s="3" t="s">
        <v>471</v>
      </c>
      <c r="H116" s="191">
        <v>34964</v>
      </c>
      <c r="I116" s="5" t="s">
        <v>139</v>
      </c>
      <c r="J116" s="1" t="s">
        <v>418</v>
      </c>
      <c r="K116" s="194" t="s">
        <v>404</v>
      </c>
      <c r="L116" s="100" t="s">
        <v>472</v>
      </c>
      <c r="M116" s="124" t="s">
        <v>138</v>
      </c>
      <c r="N116" s="124" t="s">
        <v>138</v>
      </c>
      <c r="O116" s="124" t="s">
        <v>138</v>
      </c>
      <c r="P116" s="188"/>
      <c r="Q116" s="192"/>
    </row>
    <row r="117" spans="2:17" ht="39.75" customHeight="1" x14ac:dyDescent="0.25">
      <c r="B117" s="101" t="s">
        <v>43</v>
      </c>
      <c r="C117" s="187">
        <f t="shared" si="1"/>
        <v>6</v>
      </c>
      <c r="D117" s="3" t="s">
        <v>470</v>
      </c>
      <c r="E117" s="3">
        <v>10385350</v>
      </c>
      <c r="F117" s="3" t="s">
        <v>457</v>
      </c>
      <c r="G117" s="3" t="s">
        <v>471</v>
      </c>
      <c r="H117" s="191">
        <v>34964</v>
      </c>
      <c r="I117" s="5" t="s">
        <v>139</v>
      </c>
      <c r="J117" s="1" t="s">
        <v>418</v>
      </c>
      <c r="K117" s="194" t="s">
        <v>473</v>
      </c>
      <c r="L117" s="100" t="s">
        <v>472</v>
      </c>
      <c r="M117" s="124" t="s">
        <v>138</v>
      </c>
      <c r="N117" s="124" t="s">
        <v>138</v>
      </c>
      <c r="O117" s="124" t="s">
        <v>138</v>
      </c>
      <c r="P117" s="188"/>
      <c r="Q117" s="192"/>
    </row>
    <row r="118" spans="2:17" ht="39.75" customHeight="1" x14ac:dyDescent="0.25">
      <c r="B118" s="101" t="s">
        <v>43</v>
      </c>
      <c r="C118" s="187">
        <f t="shared" si="1"/>
        <v>6</v>
      </c>
      <c r="D118" s="3" t="s">
        <v>470</v>
      </c>
      <c r="E118" s="3">
        <v>10385350</v>
      </c>
      <c r="F118" s="3" t="s">
        <v>457</v>
      </c>
      <c r="G118" s="3" t="s">
        <v>471</v>
      </c>
      <c r="H118" s="191">
        <v>34964</v>
      </c>
      <c r="I118" s="5" t="s">
        <v>139</v>
      </c>
      <c r="J118" s="1" t="s">
        <v>418</v>
      </c>
      <c r="K118" s="194" t="s">
        <v>474</v>
      </c>
      <c r="L118" s="100" t="s">
        <v>472</v>
      </c>
      <c r="M118" s="124" t="s">
        <v>138</v>
      </c>
      <c r="N118" s="124" t="s">
        <v>138</v>
      </c>
      <c r="O118" s="124" t="s">
        <v>138</v>
      </c>
      <c r="P118" s="188"/>
      <c r="Q118" s="192"/>
    </row>
    <row r="119" spans="2:17" ht="33.6" customHeight="1" x14ac:dyDescent="0.25">
      <c r="B119" s="187" t="s">
        <v>44</v>
      </c>
      <c r="C119" s="187">
        <f t="shared" ref="C119:C139" si="2">(252+228)/200+(1080/300)*2</f>
        <v>9.6</v>
      </c>
      <c r="D119" s="3" t="s">
        <v>423</v>
      </c>
      <c r="E119" s="3">
        <v>1004510219</v>
      </c>
      <c r="F119" s="3" t="s">
        <v>424</v>
      </c>
      <c r="G119" s="3" t="s">
        <v>425</v>
      </c>
      <c r="H119" s="191">
        <v>40495</v>
      </c>
      <c r="I119" s="5" t="s">
        <v>138</v>
      </c>
      <c r="J119" s="1" t="s">
        <v>418</v>
      </c>
      <c r="K119" s="100" t="s">
        <v>340</v>
      </c>
      <c r="L119" s="100" t="s">
        <v>44</v>
      </c>
      <c r="M119" s="124" t="s">
        <v>138</v>
      </c>
      <c r="N119" s="124" t="s">
        <v>138</v>
      </c>
      <c r="O119" s="124" t="s">
        <v>138</v>
      </c>
      <c r="P119" s="188"/>
      <c r="Q119" s="192"/>
    </row>
    <row r="120" spans="2:17" ht="33.6" customHeight="1" x14ac:dyDescent="0.25">
      <c r="B120" s="187" t="s">
        <v>44</v>
      </c>
      <c r="C120" s="187">
        <f t="shared" si="2"/>
        <v>9.6</v>
      </c>
      <c r="D120" s="3" t="s">
        <v>423</v>
      </c>
      <c r="E120" s="3">
        <v>1004510219</v>
      </c>
      <c r="F120" s="3" t="s">
        <v>424</v>
      </c>
      <c r="G120" s="3" t="s">
        <v>425</v>
      </c>
      <c r="H120" s="191">
        <v>40495</v>
      </c>
      <c r="I120" s="5" t="s">
        <v>138</v>
      </c>
      <c r="J120" s="1" t="s">
        <v>418</v>
      </c>
      <c r="K120" s="100" t="s">
        <v>427</v>
      </c>
      <c r="L120" s="100" t="s">
        <v>44</v>
      </c>
      <c r="M120" s="124" t="s">
        <v>138</v>
      </c>
      <c r="N120" s="124" t="s">
        <v>138</v>
      </c>
      <c r="O120" s="124" t="s">
        <v>138</v>
      </c>
      <c r="P120" s="188"/>
      <c r="Q120" s="192"/>
    </row>
    <row r="121" spans="2:17" ht="33.6" customHeight="1" x14ac:dyDescent="0.25">
      <c r="B121" s="187" t="s">
        <v>44</v>
      </c>
      <c r="C121" s="187">
        <f t="shared" si="2"/>
        <v>9.6</v>
      </c>
      <c r="D121" s="3" t="s">
        <v>423</v>
      </c>
      <c r="E121" s="3">
        <v>1004510219</v>
      </c>
      <c r="F121" s="3" t="s">
        <v>424</v>
      </c>
      <c r="G121" s="3" t="s">
        <v>425</v>
      </c>
      <c r="H121" s="191">
        <v>40495</v>
      </c>
      <c r="I121" s="5" t="s">
        <v>138</v>
      </c>
      <c r="J121" s="1" t="s">
        <v>418</v>
      </c>
      <c r="K121" s="100" t="s">
        <v>428</v>
      </c>
      <c r="L121" s="100" t="s">
        <v>44</v>
      </c>
      <c r="M121" s="124" t="s">
        <v>138</v>
      </c>
      <c r="N121" s="124" t="s">
        <v>138</v>
      </c>
      <c r="O121" s="124" t="s">
        <v>138</v>
      </c>
      <c r="P121" s="188"/>
      <c r="Q121" s="192"/>
    </row>
    <row r="122" spans="2:17" s="30" customFormat="1" ht="33.6" customHeight="1" x14ac:dyDescent="0.25">
      <c r="B122" s="101" t="s">
        <v>44</v>
      </c>
      <c r="C122" s="101">
        <f t="shared" si="2"/>
        <v>9.6</v>
      </c>
      <c r="D122" s="100" t="s">
        <v>433</v>
      </c>
      <c r="E122" s="100">
        <v>1089797543</v>
      </c>
      <c r="F122" s="100" t="s">
        <v>435</v>
      </c>
      <c r="G122" s="100" t="s">
        <v>434</v>
      </c>
      <c r="H122" s="194"/>
      <c r="I122" s="5" t="s">
        <v>139</v>
      </c>
      <c r="J122" s="5" t="s">
        <v>436</v>
      </c>
      <c r="K122" s="100" t="s">
        <v>437</v>
      </c>
      <c r="L122" s="100" t="s">
        <v>438</v>
      </c>
      <c r="M122" s="59" t="s">
        <v>138</v>
      </c>
      <c r="N122" s="59" t="s">
        <v>138</v>
      </c>
      <c r="O122" s="124" t="s">
        <v>138</v>
      </c>
      <c r="P122" s="58"/>
      <c r="Q122" s="41"/>
    </row>
    <row r="123" spans="2:17" ht="39.75" customHeight="1" x14ac:dyDescent="0.25">
      <c r="B123" s="187" t="s">
        <v>44</v>
      </c>
      <c r="C123" s="187">
        <f t="shared" si="2"/>
        <v>9.6</v>
      </c>
      <c r="D123" s="3" t="s">
        <v>444</v>
      </c>
      <c r="E123" s="3">
        <v>36954238</v>
      </c>
      <c r="F123" s="3" t="s">
        <v>394</v>
      </c>
      <c r="G123" s="3" t="s">
        <v>445</v>
      </c>
      <c r="H123" s="191">
        <v>41083</v>
      </c>
      <c r="I123" s="5" t="s">
        <v>138</v>
      </c>
      <c r="J123" s="1" t="s">
        <v>418</v>
      </c>
      <c r="K123" s="100" t="s">
        <v>446</v>
      </c>
      <c r="L123" s="100" t="s">
        <v>44</v>
      </c>
      <c r="M123" s="124" t="s">
        <v>138</v>
      </c>
      <c r="N123" s="124" t="s">
        <v>138</v>
      </c>
      <c r="O123" s="124" t="s">
        <v>138</v>
      </c>
      <c r="P123" s="188"/>
      <c r="Q123" s="192"/>
    </row>
    <row r="124" spans="2:17" ht="39.75" customHeight="1" x14ac:dyDescent="0.25">
      <c r="B124" s="187" t="s">
        <v>44</v>
      </c>
      <c r="C124" s="187">
        <f t="shared" si="2"/>
        <v>9.6</v>
      </c>
      <c r="D124" s="3" t="s">
        <v>444</v>
      </c>
      <c r="E124" s="3">
        <v>36954238</v>
      </c>
      <c r="F124" s="3" t="s">
        <v>394</v>
      </c>
      <c r="G124" s="3" t="s">
        <v>445</v>
      </c>
      <c r="H124" s="191">
        <v>41083</v>
      </c>
      <c r="I124" s="5" t="s">
        <v>138</v>
      </c>
      <c r="J124" s="1" t="s">
        <v>418</v>
      </c>
      <c r="K124" s="100" t="s">
        <v>447</v>
      </c>
      <c r="L124" s="100" t="s">
        <v>44</v>
      </c>
      <c r="M124" s="124" t="s">
        <v>138</v>
      </c>
      <c r="N124" s="124" t="s">
        <v>138</v>
      </c>
      <c r="O124" s="124" t="s">
        <v>138</v>
      </c>
      <c r="P124" s="188"/>
      <c r="Q124" s="192"/>
    </row>
    <row r="125" spans="2:17" ht="39.75" customHeight="1" x14ac:dyDescent="0.25">
      <c r="B125" s="187" t="s">
        <v>44</v>
      </c>
      <c r="C125" s="187">
        <f t="shared" si="2"/>
        <v>9.6</v>
      </c>
      <c r="D125" s="3" t="s">
        <v>448</v>
      </c>
      <c r="E125" s="3">
        <v>1085262160</v>
      </c>
      <c r="F125" s="3" t="s">
        <v>357</v>
      </c>
      <c r="G125" s="3" t="s">
        <v>417</v>
      </c>
      <c r="H125" s="191">
        <v>41265</v>
      </c>
      <c r="I125" s="5" t="s">
        <v>139</v>
      </c>
      <c r="J125" s="1" t="s">
        <v>418</v>
      </c>
      <c r="K125" s="100" t="s">
        <v>449</v>
      </c>
      <c r="L125" s="100" t="s">
        <v>44</v>
      </c>
      <c r="M125" s="124" t="s">
        <v>138</v>
      </c>
      <c r="N125" s="124" t="s">
        <v>138</v>
      </c>
      <c r="O125" s="124" t="s">
        <v>138</v>
      </c>
      <c r="P125" s="188" t="s">
        <v>450</v>
      </c>
      <c r="Q125" s="192"/>
    </row>
    <row r="126" spans="2:17" ht="39.75" customHeight="1" x14ac:dyDescent="0.25">
      <c r="B126" s="187" t="s">
        <v>44</v>
      </c>
      <c r="C126" s="187">
        <f t="shared" si="2"/>
        <v>9.6</v>
      </c>
      <c r="D126" s="3" t="s">
        <v>448</v>
      </c>
      <c r="E126" s="3">
        <v>1085262160</v>
      </c>
      <c r="F126" s="3" t="s">
        <v>357</v>
      </c>
      <c r="G126" s="3" t="s">
        <v>417</v>
      </c>
      <c r="H126" s="191">
        <v>41265</v>
      </c>
      <c r="I126" s="5" t="s">
        <v>139</v>
      </c>
      <c r="J126" s="1" t="s">
        <v>418</v>
      </c>
      <c r="K126" s="100" t="s">
        <v>447</v>
      </c>
      <c r="L126" s="100" t="s">
        <v>44</v>
      </c>
      <c r="M126" s="124" t="s">
        <v>138</v>
      </c>
      <c r="N126" s="124" t="s">
        <v>138</v>
      </c>
      <c r="O126" s="124" t="s">
        <v>138</v>
      </c>
      <c r="P126" s="188" t="s">
        <v>450</v>
      </c>
      <c r="Q126" s="192"/>
    </row>
    <row r="127" spans="2:17" ht="39.75" customHeight="1" x14ac:dyDescent="0.25">
      <c r="B127" s="187" t="s">
        <v>44</v>
      </c>
      <c r="C127" s="187">
        <f t="shared" si="2"/>
        <v>9.6</v>
      </c>
      <c r="D127" s="3" t="s">
        <v>451</v>
      </c>
      <c r="E127" s="3">
        <v>1085272829</v>
      </c>
      <c r="F127" s="3" t="s">
        <v>357</v>
      </c>
      <c r="G127" s="3" t="s">
        <v>417</v>
      </c>
      <c r="H127" s="191">
        <v>40810</v>
      </c>
      <c r="I127" s="5" t="s">
        <v>139</v>
      </c>
      <c r="J127" s="1" t="s">
        <v>452</v>
      </c>
      <c r="K127" s="100" t="s">
        <v>453</v>
      </c>
      <c r="L127" s="100" t="s">
        <v>357</v>
      </c>
      <c r="M127" s="124" t="s">
        <v>138</v>
      </c>
      <c r="N127" s="124" t="s">
        <v>138</v>
      </c>
      <c r="O127" s="124" t="s">
        <v>138</v>
      </c>
      <c r="P127" s="188" t="s">
        <v>450</v>
      </c>
      <c r="Q127" s="192"/>
    </row>
    <row r="128" spans="2:17" ht="39.75" customHeight="1" x14ac:dyDescent="0.25">
      <c r="B128" s="187" t="s">
        <v>44</v>
      </c>
      <c r="C128" s="187">
        <f t="shared" si="2"/>
        <v>9.6</v>
      </c>
      <c r="D128" s="3" t="s">
        <v>454</v>
      </c>
      <c r="E128" s="3">
        <v>37084741</v>
      </c>
      <c r="F128" s="3" t="s">
        <v>357</v>
      </c>
      <c r="G128" s="3" t="s">
        <v>358</v>
      </c>
      <c r="H128" s="191">
        <v>41390</v>
      </c>
      <c r="I128" s="5" t="s">
        <v>138</v>
      </c>
      <c r="J128" s="1" t="s">
        <v>418</v>
      </c>
      <c r="K128" s="100" t="s">
        <v>455</v>
      </c>
      <c r="L128" s="100" t="s">
        <v>357</v>
      </c>
      <c r="M128" s="124" t="s">
        <v>138</v>
      </c>
      <c r="N128" s="124" t="s">
        <v>138</v>
      </c>
      <c r="O128" s="124" t="s">
        <v>138</v>
      </c>
      <c r="P128" s="188"/>
      <c r="Q128" s="192"/>
    </row>
    <row r="129" spans="2:17" ht="39.75" customHeight="1" x14ac:dyDescent="0.25">
      <c r="B129" s="187" t="s">
        <v>44</v>
      </c>
      <c r="C129" s="187">
        <f t="shared" si="2"/>
        <v>9.6</v>
      </c>
      <c r="D129" s="3" t="s">
        <v>454</v>
      </c>
      <c r="E129" s="3">
        <v>37084741</v>
      </c>
      <c r="F129" s="3" t="s">
        <v>357</v>
      </c>
      <c r="G129" s="3" t="s">
        <v>358</v>
      </c>
      <c r="H129" s="191">
        <v>41390</v>
      </c>
      <c r="I129" s="5" t="s">
        <v>138</v>
      </c>
      <c r="J129" s="1" t="s">
        <v>418</v>
      </c>
      <c r="K129" s="100" t="s">
        <v>447</v>
      </c>
      <c r="L129" s="100" t="s">
        <v>357</v>
      </c>
      <c r="M129" s="124" t="s">
        <v>138</v>
      </c>
      <c r="N129" s="124" t="s">
        <v>138</v>
      </c>
      <c r="O129" s="124" t="s">
        <v>138</v>
      </c>
      <c r="P129" s="188"/>
      <c r="Q129" s="192"/>
    </row>
    <row r="130" spans="2:17" ht="39.75" customHeight="1" x14ac:dyDescent="0.25">
      <c r="B130" s="101" t="s">
        <v>44</v>
      </c>
      <c r="C130" s="187">
        <f t="shared" si="2"/>
        <v>9.6</v>
      </c>
      <c r="D130" s="3" t="s">
        <v>460</v>
      </c>
      <c r="E130" s="3">
        <v>59312046</v>
      </c>
      <c r="F130" s="3" t="s">
        <v>357</v>
      </c>
      <c r="G130" s="3" t="s">
        <v>358</v>
      </c>
      <c r="H130" s="191">
        <v>39304</v>
      </c>
      <c r="I130" s="5" t="s">
        <v>139</v>
      </c>
      <c r="J130" s="1" t="s">
        <v>373</v>
      </c>
      <c r="K130" s="100" t="s">
        <v>461</v>
      </c>
      <c r="L130" s="100" t="s">
        <v>357</v>
      </c>
      <c r="M130" s="124" t="s">
        <v>138</v>
      </c>
      <c r="N130" s="124" t="s">
        <v>138</v>
      </c>
      <c r="O130" s="124" t="s">
        <v>138</v>
      </c>
      <c r="P130" s="188" t="s">
        <v>450</v>
      </c>
      <c r="Q130" s="192"/>
    </row>
    <row r="131" spans="2:17" ht="39.75" customHeight="1" x14ac:dyDescent="0.25">
      <c r="B131" s="101" t="s">
        <v>44</v>
      </c>
      <c r="C131" s="187">
        <f t="shared" si="2"/>
        <v>9.6</v>
      </c>
      <c r="D131" s="3" t="s">
        <v>460</v>
      </c>
      <c r="E131" s="3">
        <v>59312046</v>
      </c>
      <c r="F131" s="3" t="s">
        <v>357</v>
      </c>
      <c r="G131" s="3" t="s">
        <v>358</v>
      </c>
      <c r="H131" s="191">
        <v>39304</v>
      </c>
      <c r="I131" s="5" t="s">
        <v>139</v>
      </c>
      <c r="J131" s="1" t="s">
        <v>373</v>
      </c>
      <c r="K131" s="100" t="s">
        <v>462</v>
      </c>
      <c r="L131" s="100" t="s">
        <v>357</v>
      </c>
      <c r="M131" s="124" t="s">
        <v>138</v>
      </c>
      <c r="N131" s="124" t="s">
        <v>138</v>
      </c>
      <c r="O131" s="124" t="s">
        <v>138</v>
      </c>
      <c r="P131" s="188" t="s">
        <v>450</v>
      </c>
      <c r="Q131" s="192"/>
    </row>
    <row r="132" spans="2:17" ht="39.75" customHeight="1" x14ac:dyDescent="0.25">
      <c r="B132" s="101" t="s">
        <v>44</v>
      </c>
      <c r="C132" s="187">
        <f t="shared" si="2"/>
        <v>9.6</v>
      </c>
      <c r="D132" s="3" t="s">
        <v>460</v>
      </c>
      <c r="E132" s="3">
        <v>59312046</v>
      </c>
      <c r="F132" s="3" t="s">
        <v>357</v>
      </c>
      <c r="G132" s="3" t="s">
        <v>358</v>
      </c>
      <c r="H132" s="191">
        <v>39304</v>
      </c>
      <c r="I132" s="5" t="s">
        <v>139</v>
      </c>
      <c r="J132" s="1" t="s">
        <v>373</v>
      </c>
      <c r="K132" s="100" t="s">
        <v>463</v>
      </c>
      <c r="L132" s="100" t="s">
        <v>464</v>
      </c>
      <c r="M132" s="124" t="s">
        <v>138</v>
      </c>
      <c r="N132" s="124" t="s">
        <v>138</v>
      </c>
      <c r="O132" s="124" t="s">
        <v>138</v>
      </c>
      <c r="P132" s="188" t="s">
        <v>450</v>
      </c>
      <c r="Q132" s="192"/>
    </row>
    <row r="133" spans="2:17" ht="39.75" customHeight="1" x14ac:dyDescent="0.25">
      <c r="B133" s="101" t="s">
        <v>44</v>
      </c>
      <c r="C133" s="187">
        <f t="shared" si="2"/>
        <v>9.6</v>
      </c>
      <c r="D133" s="3" t="s">
        <v>460</v>
      </c>
      <c r="E133" s="3">
        <v>59312046</v>
      </c>
      <c r="F133" s="3" t="s">
        <v>357</v>
      </c>
      <c r="G133" s="3" t="s">
        <v>358</v>
      </c>
      <c r="H133" s="191">
        <v>39304</v>
      </c>
      <c r="I133" s="5" t="s">
        <v>139</v>
      </c>
      <c r="J133" s="1" t="s">
        <v>465</v>
      </c>
      <c r="K133" s="194" t="s">
        <v>466</v>
      </c>
      <c r="L133" s="100" t="s">
        <v>464</v>
      </c>
      <c r="M133" s="124" t="s">
        <v>138</v>
      </c>
      <c r="N133" s="124" t="s">
        <v>138</v>
      </c>
      <c r="O133" s="124" t="s">
        <v>138</v>
      </c>
      <c r="P133" s="188" t="s">
        <v>450</v>
      </c>
      <c r="Q133" s="192"/>
    </row>
    <row r="134" spans="2:17" ht="39.75" customHeight="1" x14ac:dyDescent="0.25">
      <c r="B134" s="101" t="s">
        <v>44</v>
      </c>
      <c r="C134" s="187">
        <f t="shared" si="2"/>
        <v>9.6</v>
      </c>
      <c r="D134" s="3" t="s">
        <v>467</v>
      </c>
      <c r="E134" s="3">
        <v>59706176</v>
      </c>
      <c r="F134" s="3" t="s">
        <v>357</v>
      </c>
      <c r="G134" s="3" t="s">
        <v>358</v>
      </c>
      <c r="H134" s="191">
        <v>38940</v>
      </c>
      <c r="I134" s="5" t="s">
        <v>138</v>
      </c>
      <c r="J134" s="1" t="s">
        <v>418</v>
      </c>
      <c r="K134" s="194" t="s">
        <v>447</v>
      </c>
      <c r="L134" s="100" t="s">
        <v>44</v>
      </c>
      <c r="M134" s="124" t="s">
        <v>139</v>
      </c>
      <c r="N134" s="124" t="s">
        <v>138</v>
      </c>
      <c r="O134" s="124" t="s">
        <v>138</v>
      </c>
      <c r="P134" s="188" t="s">
        <v>468</v>
      </c>
      <c r="Q134" s="192"/>
    </row>
    <row r="135" spans="2:17" ht="39.75" customHeight="1" x14ac:dyDescent="0.25">
      <c r="B135" s="101" t="s">
        <v>44</v>
      </c>
      <c r="C135" s="187">
        <f t="shared" si="2"/>
        <v>9.6</v>
      </c>
      <c r="D135" s="3" t="s">
        <v>467</v>
      </c>
      <c r="E135" s="3">
        <v>59706176</v>
      </c>
      <c r="F135" s="3" t="s">
        <v>357</v>
      </c>
      <c r="G135" s="3" t="s">
        <v>358</v>
      </c>
      <c r="H135" s="191">
        <v>38940</v>
      </c>
      <c r="I135" s="5" t="s">
        <v>138</v>
      </c>
      <c r="J135" s="1" t="s">
        <v>418</v>
      </c>
      <c r="K135" s="194" t="s">
        <v>469</v>
      </c>
      <c r="L135" s="100" t="s">
        <v>44</v>
      </c>
      <c r="M135" s="124" t="s">
        <v>139</v>
      </c>
      <c r="N135" s="124" t="s">
        <v>138</v>
      </c>
      <c r="O135" s="124" t="s">
        <v>138</v>
      </c>
      <c r="P135" s="188" t="s">
        <v>468</v>
      </c>
      <c r="Q135" s="192"/>
    </row>
    <row r="136" spans="2:17" ht="39.75" customHeight="1" x14ac:dyDescent="0.25">
      <c r="B136" s="101" t="s">
        <v>44</v>
      </c>
      <c r="C136" s="187">
        <f t="shared" si="2"/>
        <v>9.6</v>
      </c>
      <c r="D136" s="3" t="s">
        <v>475</v>
      </c>
      <c r="E136" s="3">
        <v>108520100</v>
      </c>
      <c r="F136" s="3" t="s">
        <v>357</v>
      </c>
      <c r="G136" s="3" t="s">
        <v>417</v>
      </c>
      <c r="H136" s="191">
        <v>41741</v>
      </c>
      <c r="I136" s="5" t="s">
        <v>139</v>
      </c>
      <c r="J136" s="1" t="s">
        <v>418</v>
      </c>
      <c r="K136" s="194" t="s">
        <v>476</v>
      </c>
      <c r="L136" s="100" t="s">
        <v>44</v>
      </c>
      <c r="M136" s="124" t="s">
        <v>138</v>
      </c>
      <c r="N136" s="124" t="s">
        <v>138</v>
      </c>
      <c r="O136" s="124" t="s">
        <v>138</v>
      </c>
      <c r="P136" s="188" t="s">
        <v>450</v>
      </c>
      <c r="Q136" s="192"/>
    </row>
    <row r="137" spans="2:17" ht="39.75" customHeight="1" x14ac:dyDescent="0.25">
      <c r="B137" s="101" t="s">
        <v>44</v>
      </c>
      <c r="C137" s="187">
        <f t="shared" si="2"/>
        <v>9.6</v>
      </c>
      <c r="D137" s="3" t="s">
        <v>475</v>
      </c>
      <c r="E137" s="3">
        <v>108520100</v>
      </c>
      <c r="F137" s="3" t="s">
        <v>357</v>
      </c>
      <c r="G137" s="3" t="s">
        <v>417</v>
      </c>
      <c r="H137" s="191">
        <v>41741</v>
      </c>
      <c r="I137" s="5" t="s">
        <v>139</v>
      </c>
      <c r="J137" s="1" t="s">
        <v>418</v>
      </c>
      <c r="K137" s="194" t="s">
        <v>421</v>
      </c>
      <c r="L137" s="100" t="s">
        <v>44</v>
      </c>
      <c r="M137" s="124" t="s">
        <v>138</v>
      </c>
      <c r="N137" s="124" t="s">
        <v>138</v>
      </c>
      <c r="O137" s="124" t="s">
        <v>138</v>
      </c>
      <c r="P137" s="188" t="s">
        <v>450</v>
      </c>
      <c r="Q137" s="192"/>
    </row>
    <row r="138" spans="2:17" ht="39.75" customHeight="1" x14ac:dyDescent="0.25">
      <c r="B138" s="101" t="s">
        <v>44</v>
      </c>
      <c r="C138" s="187">
        <f t="shared" si="2"/>
        <v>9.6</v>
      </c>
      <c r="D138" s="3" t="s">
        <v>477</v>
      </c>
      <c r="E138" s="3">
        <v>59793456</v>
      </c>
      <c r="F138" s="3" t="s">
        <v>478</v>
      </c>
      <c r="G138" s="3" t="s">
        <v>370</v>
      </c>
      <c r="H138" s="191">
        <v>38331</v>
      </c>
      <c r="I138" s="5" t="s">
        <v>139</v>
      </c>
      <c r="J138" s="1" t="s">
        <v>418</v>
      </c>
      <c r="K138" s="194" t="s">
        <v>446</v>
      </c>
      <c r="L138" s="100" t="s">
        <v>479</v>
      </c>
      <c r="M138" s="124" t="s">
        <v>138</v>
      </c>
      <c r="N138" s="124" t="s">
        <v>138</v>
      </c>
      <c r="O138" s="124" t="s">
        <v>138</v>
      </c>
      <c r="P138" s="188" t="s">
        <v>450</v>
      </c>
      <c r="Q138" s="192"/>
    </row>
    <row r="139" spans="2:17" ht="39.75" customHeight="1" x14ac:dyDescent="0.25">
      <c r="B139" s="101" t="s">
        <v>44</v>
      </c>
      <c r="C139" s="187">
        <f t="shared" si="2"/>
        <v>9.6</v>
      </c>
      <c r="D139" s="3" t="s">
        <v>477</v>
      </c>
      <c r="E139" s="3">
        <v>59793456</v>
      </c>
      <c r="F139" s="3" t="s">
        <v>478</v>
      </c>
      <c r="G139" s="3" t="s">
        <v>370</v>
      </c>
      <c r="H139" s="191">
        <v>38331</v>
      </c>
      <c r="I139" s="5" t="s">
        <v>139</v>
      </c>
      <c r="J139" s="1" t="s">
        <v>418</v>
      </c>
      <c r="K139" s="194" t="s">
        <v>447</v>
      </c>
      <c r="L139" s="100" t="s">
        <v>479</v>
      </c>
      <c r="M139" s="124" t="s">
        <v>138</v>
      </c>
      <c r="N139" s="124" t="s">
        <v>138</v>
      </c>
      <c r="O139" s="124" t="s">
        <v>138</v>
      </c>
      <c r="P139" s="188" t="s">
        <v>450</v>
      </c>
      <c r="Q139" s="192"/>
    </row>
    <row r="142" spans="2:17" ht="46.15" customHeight="1" x14ac:dyDescent="0.25">
      <c r="B142" s="69" t="s">
        <v>33</v>
      </c>
      <c r="C142" s="69" t="s">
        <v>47</v>
      </c>
      <c r="D142" s="263" t="s">
        <v>3</v>
      </c>
      <c r="E142" s="265"/>
    </row>
    <row r="143" spans="2:17" ht="46.9" customHeight="1" x14ac:dyDescent="0.25">
      <c r="B143" s="70" t="s">
        <v>124</v>
      </c>
      <c r="C143" s="164" t="s">
        <v>139</v>
      </c>
      <c r="D143" s="296" t="s">
        <v>160</v>
      </c>
      <c r="E143" s="297"/>
    </row>
    <row r="146" spans="1:26" ht="26.25" x14ac:dyDescent="0.25">
      <c r="B146" s="269" t="s">
        <v>64</v>
      </c>
      <c r="C146" s="270"/>
      <c r="D146" s="270"/>
      <c r="E146" s="270"/>
      <c r="F146" s="270"/>
      <c r="G146" s="270"/>
      <c r="H146" s="270"/>
      <c r="I146" s="270"/>
      <c r="J146" s="270"/>
      <c r="K146" s="270"/>
      <c r="L146" s="270"/>
      <c r="M146" s="270"/>
      <c r="N146" s="270"/>
      <c r="O146" s="270"/>
      <c r="P146" s="270"/>
    </row>
    <row r="148" spans="1:26" ht="15.75" thickBot="1" x14ac:dyDescent="0.3"/>
    <row r="149" spans="1:26" ht="27" thickBot="1" x14ac:dyDescent="0.3">
      <c r="B149" s="290" t="s">
        <v>54</v>
      </c>
      <c r="C149" s="291"/>
      <c r="D149" s="291"/>
      <c r="E149" s="291"/>
      <c r="F149" s="291"/>
      <c r="G149" s="291"/>
      <c r="H149" s="291"/>
      <c r="I149" s="291"/>
      <c r="J149" s="291"/>
      <c r="K149" s="291"/>
      <c r="L149" s="291"/>
      <c r="M149" s="291"/>
      <c r="N149" s="292"/>
    </row>
    <row r="151" spans="1:26" ht="15.75" thickBot="1" x14ac:dyDescent="0.3">
      <c r="M151" s="66"/>
      <c r="N151" s="66"/>
    </row>
    <row r="152" spans="1:26" s="110" customFormat="1" ht="109.5" customHeight="1" x14ac:dyDescent="0.25">
      <c r="B152" s="121" t="s">
        <v>147</v>
      </c>
      <c r="C152" s="121" t="s">
        <v>148</v>
      </c>
      <c r="D152" s="121" t="s">
        <v>149</v>
      </c>
      <c r="E152" s="121" t="s">
        <v>45</v>
      </c>
      <c r="F152" s="121" t="s">
        <v>22</v>
      </c>
      <c r="G152" s="121" t="s">
        <v>104</v>
      </c>
      <c r="H152" s="121" t="s">
        <v>17</v>
      </c>
      <c r="I152" s="121" t="s">
        <v>10</v>
      </c>
      <c r="J152" s="121" t="s">
        <v>31</v>
      </c>
      <c r="K152" s="121" t="s">
        <v>61</v>
      </c>
      <c r="L152" s="121" t="s">
        <v>20</v>
      </c>
      <c r="M152" s="106" t="s">
        <v>26</v>
      </c>
      <c r="N152" s="121" t="s">
        <v>150</v>
      </c>
      <c r="O152" s="121" t="s">
        <v>36</v>
      </c>
      <c r="P152" s="122" t="s">
        <v>11</v>
      </c>
      <c r="Q152" s="122" t="s">
        <v>19</v>
      </c>
    </row>
    <row r="153" spans="1:26" s="116" customFormat="1" x14ac:dyDescent="0.25">
      <c r="A153" s="47">
        <v>1</v>
      </c>
      <c r="B153" s="117"/>
      <c r="C153" s="117"/>
      <c r="D153" s="117"/>
      <c r="E153" s="186"/>
      <c r="F153" s="113"/>
      <c r="G153" s="155"/>
      <c r="H153" s="120"/>
      <c r="I153" s="114"/>
      <c r="J153" s="114"/>
      <c r="K153" s="114"/>
      <c r="L153" s="114"/>
      <c r="M153" s="105"/>
      <c r="N153" s="105"/>
      <c r="O153" s="27"/>
      <c r="P153" s="27"/>
      <c r="Q153" s="156"/>
      <c r="R153" s="115"/>
      <c r="S153" s="115"/>
      <c r="T153" s="115"/>
      <c r="U153" s="115"/>
      <c r="V153" s="115"/>
      <c r="W153" s="115"/>
      <c r="X153" s="115"/>
      <c r="Y153" s="115"/>
      <c r="Z153" s="115"/>
    </row>
    <row r="154" spans="1:26" s="116" customFormat="1" x14ac:dyDescent="0.25">
      <c r="A154" s="47">
        <f>+A153+1</f>
        <v>2</v>
      </c>
      <c r="B154" s="117"/>
      <c r="C154" s="117"/>
      <c r="D154" s="117"/>
      <c r="E154" s="186"/>
      <c r="F154" s="113"/>
      <c r="G154" s="113"/>
      <c r="H154" s="120"/>
      <c r="I154" s="114"/>
      <c r="J154" s="114"/>
      <c r="K154" s="114"/>
      <c r="L154" s="114"/>
      <c r="M154" s="105"/>
      <c r="N154" s="105"/>
      <c r="O154" s="27"/>
      <c r="P154" s="27"/>
      <c r="Q154" s="156"/>
      <c r="R154" s="115"/>
      <c r="S154" s="115"/>
      <c r="T154" s="115"/>
      <c r="U154" s="115"/>
      <c r="V154" s="115"/>
      <c r="W154" s="115"/>
      <c r="X154" s="115"/>
      <c r="Y154" s="115"/>
      <c r="Z154" s="115"/>
    </row>
    <row r="155" spans="1:26" s="116" customFormat="1" x14ac:dyDescent="0.25">
      <c r="A155" s="47">
        <f t="shared" ref="A155:A160" si="3">+A154+1</f>
        <v>3</v>
      </c>
      <c r="B155" s="117"/>
      <c r="C155" s="117"/>
      <c r="D155" s="117"/>
      <c r="E155" s="186"/>
      <c r="F155" s="113"/>
      <c r="G155" s="113"/>
      <c r="H155" s="120"/>
      <c r="I155" s="114"/>
      <c r="J155" s="114"/>
      <c r="K155" s="114"/>
      <c r="L155" s="114"/>
      <c r="M155" s="105"/>
      <c r="N155" s="105"/>
      <c r="O155" s="27"/>
      <c r="P155" s="27"/>
      <c r="Q155" s="156"/>
      <c r="R155" s="115"/>
      <c r="S155" s="115"/>
      <c r="T155" s="115"/>
      <c r="U155" s="115"/>
      <c r="V155" s="115"/>
      <c r="W155" s="115"/>
      <c r="X155" s="115"/>
      <c r="Y155" s="115"/>
      <c r="Z155" s="115"/>
    </row>
    <row r="156" spans="1:26" s="116" customFormat="1" x14ac:dyDescent="0.25">
      <c r="A156" s="47">
        <f t="shared" si="3"/>
        <v>4</v>
      </c>
      <c r="B156" s="117"/>
      <c r="C156" s="117"/>
      <c r="D156" s="117"/>
      <c r="E156" s="186"/>
      <c r="F156" s="113"/>
      <c r="G156" s="113"/>
      <c r="H156" s="120"/>
      <c r="I156" s="114"/>
      <c r="J156" s="114"/>
      <c r="K156" s="114"/>
      <c r="L156" s="114"/>
      <c r="M156" s="105"/>
      <c r="N156" s="105"/>
      <c r="O156" s="27"/>
      <c r="P156" s="27"/>
      <c r="Q156" s="156"/>
      <c r="R156" s="115"/>
      <c r="S156" s="115"/>
      <c r="T156" s="115"/>
      <c r="U156" s="115"/>
      <c r="V156" s="115"/>
      <c r="W156" s="115"/>
      <c r="X156" s="115"/>
      <c r="Y156" s="115"/>
      <c r="Z156" s="115"/>
    </row>
    <row r="157" spans="1:26" s="116" customFormat="1" x14ac:dyDescent="0.25">
      <c r="A157" s="47">
        <f t="shared" si="3"/>
        <v>5</v>
      </c>
      <c r="B157" s="117"/>
      <c r="C157" s="117"/>
      <c r="D157" s="117"/>
      <c r="E157" s="186"/>
      <c r="F157" s="113"/>
      <c r="G157" s="113"/>
      <c r="H157" s="120"/>
      <c r="I157" s="114"/>
      <c r="J157" s="114"/>
      <c r="K157" s="114"/>
      <c r="L157" s="114"/>
      <c r="M157" s="105"/>
      <c r="N157" s="105"/>
      <c r="O157" s="27"/>
      <c r="P157" s="27"/>
      <c r="Q157" s="156"/>
      <c r="R157" s="115"/>
      <c r="S157" s="115"/>
      <c r="T157" s="115"/>
      <c r="U157" s="115"/>
      <c r="V157" s="115"/>
      <c r="W157" s="115"/>
      <c r="X157" s="115"/>
      <c r="Y157" s="115"/>
      <c r="Z157" s="115"/>
    </row>
    <row r="158" spans="1:26" s="116" customFormat="1" x14ac:dyDescent="0.25">
      <c r="A158" s="47">
        <f t="shared" si="3"/>
        <v>6</v>
      </c>
      <c r="B158" s="117"/>
      <c r="C158" s="117"/>
      <c r="D158" s="117"/>
      <c r="E158" s="186"/>
      <c r="F158" s="113"/>
      <c r="G158" s="113"/>
      <c r="H158" s="120"/>
      <c r="I158" s="114"/>
      <c r="J158" s="114"/>
      <c r="K158" s="114"/>
      <c r="L158" s="114"/>
      <c r="M158" s="105"/>
      <c r="N158" s="105"/>
      <c r="O158" s="27"/>
      <c r="P158" s="27"/>
      <c r="Q158" s="156"/>
      <c r="R158" s="115"/>
      <c r="S158" s="115"/>
      <c r="T158" s="115"/>
      <c r="U158" s="115"/>
      <c r="V158" s="115"/>
      <c r="W158" s="115"/>
      <c r="X158" s="115"/>
      <c r="Y158" s="115"/>
      <c r="Z158" s="115"/>
    </row>
    <row r="159" spans="1:26" s="116" customFormat="1" x14ac:dyDescent="0.25">
      <c r="A159" s="47">
        <f t="shared" si="3"/>
        <v>7</v>
      </c>
      <c r="B159" s="117"/>
      <c r="C159" s="117"/>
      <c r="D159" s="117"/>
      <c r="E159" s="186"/>
      <c r="F159" s="113"/>
      <c r="G159" s="113"/>
      <c r="H159" s="120"/>
      <c r="I159" s="114"/>
      <c r="J159" s="114"/>
      <c r="K159" s="114"/>
      <c r="L159" s="114"/>
      <c r="M159" s="105"/>
      <c r="N159" s="105"/>
      <c r="O159" s="27"/>
      <c r="P159" s="27"/>
      <c r="Q159" s="156"/>
      <c r="R159" s="115"/>
      <c r="S159" s="115"/>
      <c r="T159" s="115"/>
      <c r="U159" s="115"/>
      <c r="V159" s="115"/>
      <c r="W159" s="115"/>
      <c r="X159" s="115"/>
      <c r="Y159" s="115"/>
      <c r="Z159" s="115"/>
    </row>
    <row r="160" spans="1:26" s="116" customFormat="1" x14ac:dyDescent="0.25">
      <c r="A160" s="47">
        <f t="shared" si="3"/>
        <v>8</v>
      </c>
      <c r="B160" s="117"/>
      <c r="C160" s="117"/>
      <c r="D160" s="117"/>
      <c r="E160" s="186"/>
      <c r="F160" s="113"/>
      <c r="G160" s="113"/>
      <c r="H160" s="120"/>
      <c r="I160" s="114"/>
      <c r="J160" s="114"/>
      <c r="K160" s="114"/>
      <c r="L160" s="114"/>
      <c r="M160" s="105"/>
      <c r="N160" s="105"/>
      <c r="O160" s="27"/>
      <c r="P160" s="27"/>
      <c r="Q160" s="156"/>
      <c r="R160" s="115"/>
      <c r="S160" s="115"/>
      <c r="T160" s="115"/>
      <c r="U160" s="115"/>
      <c r="V160" s="115"/>
      <c r="W160" s="115"/>
      <c r="X160" s="115"/>
      <c r="Y160" s="115"/>
      <c r="Z160" s="115"/>
    </row>
    <row r="161" spans="1:17" s="116" customFormat="1" x14ac:dyDescent="0.25">
      <c r="A161" s="47"/>
      <c r="B161" s="50" t="s">
        <v>16</v>
      </c>
      <c r="C161" s="118"/>
      <c r="D161" s="117"/>
      <c r="E161" s="112"/>
      <c r="F161" s="113"/>
      <c r="G161" s="113"/>
      <c r="H161" s="113"/>
      <c r="I161" s="114"/>
      <c r="J161" s="114"/>
      <c r="K161" s="119">
        <f t="shared" ref="K161:N161" si="4">SUM(K153:K160)</f>
        <v>0</v>
      </c>
      <c r="L161" s="119">
        <f t="shared" si="4"/>
        <v>0</v>
      </c>
      <c r="M161" s="154">
        <f t="shared" si="4"/>
        <v>0</v>
      </c>
      <c r="N161" s="119">
        <f t="shared" si="4"/>
        <v>0</v>
      </c>
      <c r="O161" s="27"/>
      <c r="P161" s="27"/>
      <c r="Q161" s="157"/>
    </row>
    <row r="162" spans="1:17" x14ac:dyDescent="0.25">
      <c r="B162" s="30"/>
      <c r="C162" s="30"/>
      <c r="D162" s="30"/>
      <c r="E162" s="31"/>
      <c r="F162" s="30"/>
      <c r="G162" s="30"/>
      <c r="H162" s="30"/>
      <c r="I162" s="30"/>
      <c r="J162" s="30"/>
      <c r="K162" s="30"/>
      <c r="L162" s="30"/>
      <c r="M162" s="30"/>
      <c r="N162" s="30"/>
      <c r="O162" s="30"/>
      <c r="P162" s="30"/>
    </row>
    <row r="163" spans="1:17" ht="18.75" x14ac:dyDescent="0.25">
      <c r="B163" s="60" t="s">
        <v>32</v>
      </c>
      <c r="C163" s="74">
        <f>+K161</f>
        <v>0</v>
      </c>
      <c r="H163" s="32"/>
      <c r="I163" s="32"/>
      <c r="J163" s="32"/>
      <c r="K163" s="32"/>
      <c r="L163" s="32"/>
      <c r="M163" s="32"/>
      <c r="N163" s="30"/>
      <c r="O163" s="30"/>
      <c r="P163" s="30"/>
    </row>
    <row r="165" spans="1:17" ht="15.75" thickBot="1" x14ac:dyDescent="0.3"/>
    <row r="166" spans="1:17" ht="37.15" customHeight="1" thickBot="1" x14ac:dyDescent="0.3">
      <c r="B166" s="77" t="s">
        <v>49</v>
      </c>
      <c r="C166" s="78" t="s">
        <v>50</v>
      </c>
      <c r="D166" s="77" t="s">
        <v>51</v>
      </c>
      <c r="E166" s="78" t="s">
        <v>55</v>
      </c>
    </row>
    <row r="167" spans="1:17" ht="41.45" customHeight="1" x14ac:dyDescent="0.25">
      <c r="B167" s="68" t="s">
        <v>125</v>
      </c>
      <c r="C167" s="71">
        <v>20</v>
      </c>
      <c r="D167" s="71"/>
      <c r="E167" s="293">
        <f>+D167+D168+D169</f>
        <v>0</v>
      </c>
    </row>
    <row r="168" spans="1:17" ht="28.5" x14ac:dyDescent="0.25">
      <c r="B168" s="68" t="s">
        <v>126</v>
      </c>
      <c r="C168" s="58">
        <v>30</v>
      </c>
      <c r="D168" s="164">
        <v>0</v>
      </c>
      <c r="E168" s="294"/>
    </row>
    <row r="169" spans="1:17" ht="29.25" thickBot="1" x14ac:dyDescent="0.3">
      <c r="B169" s="68" t="s">
        <v>127</v>
      </c>
      <c r="C169" s="73">
        <v>40</v>
      </c>
      <c r="D169" s="73">
        <v>0</v>
      </c>
      <c r="E169" s="295"/>
    </row>
    <row r="171" spans="1:17" ht="15.75" thickBot="1" x14ac:dyDescent="0.3"/>
    <row r="172" spans="1:17" ht="27" thickBot="1" x14ac:dyDescent="0.3">
      <c r="B172" s="290" t="s">
        <v>52</v>
      </c>
      <c r="C172" s="291"/>
      <c r="D172" s="291"/>
      <c r="E172" s="291"/>
      <c r="F172" s="291"/>
      <c r="G172" s="291"/>
      <c r="H172" s="291"/>
      <c r="I172" s="291"/>
      <c r="J172" s="291"/>
      <c r="K172" s="291"/>
      <c r="L172" s="291"/>
      <c r="M172" s="291"/>
      <c r="N172" s="292"/>
    </row>
    <row r="174" spans="1:17" ht="76.5" customHeight="1" x14ac:dyDescent="0.25">
      <c r="B174" s="123" t="s">
        <v>0</v>
      </c>
      <c r="C174" s="123" t="s">
        <v>39</v>
      </c>
      <c r="D174" s="123" t="s">
        <v>40</v>
      </c>
      <c r="E174" s="123" t="s">
        <v>117</v>
      </c>
      <c r="F174" s="123" t="s">
        <v>119</v>
      </c>
      <c r="G174" s="123" t="s">
        <v>120</v>
      </c>
      <c r="H174" s="123" t="s">
        <v>121</v>
      </c>
      <c r="I174" s="123" t="s">
        <v>118</v>
      </c>
      <c r="J174" s="263" t="s">
        <v>122</v>
      </c>
      <c r="K174" s="264"/>
      <c r="L174" s="265"/>
      <c r="M174" s="123" t="s">
        <v>123</v>
      </c>
      <c r="N174" s="123" t="s">
        <v>41</v>
      </c>
      <c r="O174" s="123" t="s">
        <v>42</v>
      </c>
      <c r="P174" s="263" t="s">
        <v>3</v>
      </c>
      <c r="Q174" s="265"/>
    </row>
    <row r="175" spans="1:17" ht="60.75" customHeight="1" x14ac:dyDescent="0.25">
      <c r="B175" s="161" t="s">
        <v>131</v>
      </c>
      <c r="C175" s="229">
        <f>(252+228+1080)/1000</f>
        <v>1.56</v>
      </c>
      <c r="D175" s="1" t="s">
        <v>662</v>
      </c>
      <c r="E175" s="1">
        <v>12965112</v>
      </c>
      <c r="F175" s="1" t="s">
        <v>663</v>
      </c>
      <c r="G175" s="3" t="s">
        <v>664</v>
      </c>
      <c r="H175" s="191">
        <v>36701</v>
      </c>
      <c r="I175" s="5" t="s">
        <v>139</v>
      </c>
      <c r="J175" s="9" t="s">
        <v>301</v>
      </c>
      <c r="K175" s="1" t="s">
        <v>715</v>
      </c>
      <c r="L175" s="100" t="s">
        <v>665</v>
      </c>
      <c r="M175" s="124" t="s">
        <v>138</v>
      </c>
      <c r="N175" s="124" t="s">
        <v>138</v>
      </c>
      <c r="O175" s="124" t="s">
        <v>138</v>
      </c>
      <c r="P175" s="266"/>
      <c r="Q175" s="266"/>
    </row>
    <row r="176" spans="1:17" ht="60.75" customHeight="1" x14ac:dyDescent="0.25">
      <c r="B176" s="196" t="s">
        <v>131</v>
      </c>
      <c r="C176" s="229">
        <f>(252+228+1080)/1000</f>
        <v>1.56</v>
      </c>
      <c r="D176" s="1" t="s">
        <v>667</v>
      </c>
      <c r="E176" s="1">
        <v>12753803</v>
      </c>
      <c r="F176" s="1" t="s">
        <v>668</v>
      </c>
      <c r="G176" s="3" t="s">
        <v>417</v>
      </c>
      <c r="H176" s="191">
        <v>38990</v>
      </c>
      <c r="I176" s="5" t="s">
        <v>139</v>
      </c>
      <c r="J176" s="9" t="s">
        <v>301</v>
      </c>
      <c r="K176" s="1" t="s">
        <v>672</v>
      </c>
      <c r="L176" s="100" t="s">
        <v>673</v>
      </c>
      <c r="M176" s="124" t="s">
        <v>138</v>
      </c>
      <c r="N176" s="124" t="s">
        <v>138</v>
      </c>
      <c r="O176" s="124" t="s">
        <v>138</v>
      </c>
      <c r="P176" s="197"/>
      <c r="Q176" s="197"/>
    </row>
    <row r="177" spans="2:17" ht="60.75" customHeight="1" x14ac:dyDescent="0.25">
      <c r="B177" s="161" t="s">
        <v>132</v>
      </c>
      <c r="C177" s="229">
        <f t="shared" ref="C177:C182" si="5">(252+228+1080)/1000</f>
        <v>1.56</v>
      </c>
      <c r="D177" s="1" t="s">
        <v>669</v>
      </c>
      <c r="E177" s="1">
        <v>27094737</v>
      </c>
      <c r="F177" s="1" t="s">
        <v>670</v>
      </c>
      <c r="G177" s="3" t="s">
        <v>417</v>
      </c>
      <c r="H177" s="191">
        <v>37499</v>
      </c>
      <c r="I177" s="5" t="s">
        <v>139</v>
      </c>
      <c r="J177" s="9" t="s">
        <v>301</v>
      </c>
      <c r="K177" s="101" t="s">
        <v>671</v>
      </c>
      <c r="L177" s="100" t="s">
        <v>375</v>
      </c>
      <c r="M177" s="124" t="s">
        <v>138</v>
      </c>
      <c r="N177" s="124" t="s">
        <v>138</v>
      </c>
      <c r="O177" s="124" t="s">
        <v>138</v>
      </c>
      <c r="P177" s="164"/>
      <c r="Q177" s="164"/>
    </row>
    <row r="178" spans="2:17" ht="33.6" customHeight="1" x14ac:dyDescent="0.25">
      <c r="B178" s="196" t="s">
        <v>132</v>
      </c>
      <c r="C178" s="229">
        <f t="shared" si="5"/>
        <v>1.56</v>
      </c>
      <c r="D178" s="1" t="s">
        <v>669</v>
      </c>
      <c r="E178" s="1">
        <v>27094737</v>
      </c>
      <c r="F178" s="1" t="s">
        <v>670</v>
      </c>
      <c r="G178" s="3" t="s">
        <v>417</v>
      </c>
      <c r="H178" s="191">
        <v>37499</v>
      </c>
      <c r="I178" s="5" t="s">
        <v>139</v>
      </c>
      <c r="J178" s="9" t="s">
        <v>301</v>
      </c>
      <c r="K178" s="100" t="s">
        <v>404</v>
      </c>
      <c r="L178" s="100" t="s">
        <v>375</v>
      </c>
      <c r="M178" s="124" t="s">
        <v>138</v>
      </c>
      <c r="N178" s="124" t="s">
        <v>138</v>
      </c>
      <c r="O178" s="124" t="s">
        <v>138</v>
      </c>
      <c r="P178" s="266"/>
      <c r="Q178" s="266"/>
    </row>
    <row r="179" spans="2:17" ht="33.6" customHeight="1" x14ac:dyDescent="0.25">
      <c r="B179" s="198" t="s">
        <v>132</v>
      </c>
      <c r="C179" s="229">
        <f t="shared" si="5"/>
        <v>1.56</v>
      </c>
      <c r="D179" s="1" t="s">
        <v>676</v>
      </c>
      <c r="E179" s="1">
        <v>1113636008</v>
      </c>
      <c r="F179" s="1" t="s">
        <v>677</v>
      </c>
      <c r="G179" s="212" t="s">
        <v>601</v>
      </c>
      <c r="H179" s="209">
        <v>41180</v>
      </c>
      <c r="I179" s="5" t="s">
        <v>139</v>
      </c>
      <c r="J179" s="9" t="s">
        <v>301</v>
      </c>
      <c r="K179" s="213" t="s">
        <v>680</v>
      </c>
      <c r="L179" s="100" t="s">
        <v>375</v>
      </c>
      <c r="M179" s="124" t="s">
        <v>138</v>
      </c>
      <c r="N179" s="124" t="s">
        <v>138</v>
      </c>
      <c r="O179" s="124" t="s">
        <v>138</v>
      </c>
      <c r="P179" s="192"/>
      <c r="Q179" s="192"/>
    </row>
    <row r="180" spans="2:17" ht="33.6" customHeight="1" x14ac:dyDescent="0.25">
      <c r="B180" s="198" t="s">
        <v>132</v>
      </c>
      <c r="C180" s="229">
        <f t="shared" si="5"/>
        <v>1.56</v>
      </c>
      <c r="D180" s="1" t="s">
        <v>676</v>
      </c>
      <c r="E180" s="1">
        <v>1113636008</v>
      </c>
      <c r="F180" s="1" t="s">
        <v>677</v>
      </c>
      <c r="G180" s="212" t="s">
        <v>601</v>
      </c>
      <c r="H180" s="209">
        <v>41180</v>
      </c>
      <c r="I180" s="5" t="s">
        <v>139</v>
      </c>
      <c r="J180" s="9" t="s">
        <v>301</v>
      </c>
      <c r="K180" s="213" t="s">
        <v>681</v>
      </c>
      <c r="L180" s="213" t="s">
        <v>338</v>
      </c>
      <c r="M180" s="124" t="s">
        <v>138</v>
      </c>
      <c r="N180" s="124" t="s">
        <v>138</v>
      </c>
      <c r="O180" s="124" t="s">
        <v>138</v>
      </c>
      <c r="P180" s="192"/>
      <c r="Q180" s="192"/>
    </row>
    <row r="181" spans="2:17" ht="33.6" customHeight="1" x14ac:dyDescent="0.25">
      <c r="B181" s="198" t="s">
        <v>132</v>
      </c>
      <c r="C181" s="229">
        <f t="shared" si="5"/>
        <v>1.56</v>
      </c>
      <c r="D181" s="1" t="s">
        <v>706</v>
      </c>
      <c r="E181" s="1">
        <v>12970978</v>
      </c>
      <c r="F181" s="1" t="s">
        <v>663</v>
      </c>
      <c r="G181" s="3" t="s">
        <v>417</v>
      </c>
      <c r="H181" s="191">
        <v>32353</v>
      </c>
      <c r="I181" s="5" t="s">
        <v>139</v>
      </c>
      <c r="J181" s="3" t="s">
        <v>301</v>
      </c>
      <c r="K181" s="101" t="s">
        <v>707</v>
      </c>
      <c r="L181" s="100" t="s">
        <v>375</v>
      </c>
      <c r="M181" s="124" t="s">
        <v>138</v>
      </c>
      <c r="N181" s="124" t="s">
        <v>138</v>
      </c>
      <c r="O181" s="124" t="s">
        <v>138</v>
      </c>
      <c r="P181" s="199"/>
      <c r="Q181" s="199"/>
    </row>
    <row r="182" spans="2:17" ht="33.6" customHeight="1" x14ac:dyDescent="0.25">
      <c r="B182" s="198" t="s">
        <v>131</v>
      </c>
      <c r="C182" s="229">
        <f t="shared" si="5"/>
        <v>1.56</v>
      </c>
      <c r="D182" s="1" t="s">
        <v>686</v>
      </c>
      <c r="E182" s="1">
        <v>12999969</v>
      </c>
      <c r="F182" s="1" t="s">
        <v>687</v>
      </c>
      <c r="G182" s="3" t="s">
        <v>417</v>
      </c>
      <c r="H182" s="191">
        <v>36063</v>
      </c>
      <c r="I182" s="5" t="s">
        <v>139</v>
      </c>
      <c r="J182" s="3" t="s">
        <v>301</v>
      </c>
      <c r="K182" s="101" t="s">
        <v>691</v>
      </c>
      <c r="L182" s="100" t="s">
        <v>43</v>
      </c>
      <c r="M182" s="124" t="s">
        <v>138</v>
      </c>
      <c r="N182" s="124" t="s">
        <v>138</v>
      </c>
      <c r="O182" s="124" t="s">
        <v>138</v>
      </c>
      <c r="P182" s="192"/>
      <c r="Q182" s="192"/>
    </row>
    <row r="183" spans="2:17" ht="30" x14ac:dyDescent="0.25">
      <c r="B183" s="198" t="s">
        <v>133</v>
      </c>
      <c r="C183" s="229">
        <f>(252+228+1080)/5000</f>
        <v>0.312</v>
      </c>
      <c r="D183" s="3" t="s">
        <v>678</v>
      </c>
      <c r="E183" s="3">
        <v>1085254161</v>
      </c>
      <c r="F183" s="3" t="s">
        <v>679</v>
      </c>
      <c r="G183" s="215" t="s">
        <v>361</v>
      </c>
      <c r="H183" s="216">
        <v>39669</v>
      </c>
      <c r="I183" s="3" t="s">
        <v>138</v>
      </c>
      <c r="J183" s="3" t="s">
        <v>301</v>
      </c>
      <c r="K183" s="215" t="s">
        <v>682</v>
      </c>
      <c r="L183" s="215" t="s">
        <v>683</v>
      </c>
      <c r="M183" s="124" t="s">
        <v>138</v>
      </c>
      <c r="N183" s="124" t="s">
        <v>138</v>
      </c>
      <c r="O183" s="124" t="s">
        <v>138</v>
      </c>
      <c r="P183" s="199"/>
      <c r="Q183" s="199"/>
    </row>
    <row r="184" spans="2:17" ht="30" x14ac:dyDescent="0.25">
      <c r="B184" s="198" t="s">
        <v>133</v>
      </c>
      <c r="C184" s="229">
        <f>(252+228+1080)/5000</f>
        <v>0.312</v>
      </c>
      <c r="D184" s="3" t="s">
        <v>704</v>
      </c>
      <c r="E184" s="3">
        <v>12996895</v>
      </c>
      <c r="F184" s="3" t="s">
        <v>679</v>
      </c>
      <c r="G184" s="215" t="s">
        <v>705</v>
      </c>
      <c r="H184" s="216">
        <v>37967</v>
      </c>
      <c r="I184" s="3" t="s">
        <v>138</v>
      </c>
      <c r="J184" s="3" t="s">
        <v>301</v>
      </c>
      <c r="K184" s="215" t="s">
        <v>708</v>
      </c>
      <c r="L184" s="215" t="s">
        <v>683</v>
      </c>
      <c r="M184" s="124" t="s">
        <v>138</v>
      </c>
      <c r="N184" s="124" t="s">
        <v>138</v>
      </c>
      <c r="O184" s="124" t="s">
        <v>138</v>
      </c>
      <c r="P184" s="199"/>
      <c r="Q184" s="192"/>
    </row>
    <row r="186" spans="2:17" ht="15.75" thickBot="1" x14ac:dyDescent="0.3"/>
    <row r="187" spans="2:17" ht="54" customHeight="1" x14ac:dyDescent="0.25">
      <c r="B187" s="127" t="s">
        <v>33</v>
      </c>
      <c r="C187" s="127" t="s">
        <v>49</v>
      </c>
      <c r="D187" s="123" t="s">
        <v>50</v>
      </c>
      <c r="E187" s="127" t="s">
        <v>51</v>
      </c>
      <c r="F187" s="78" t="s">
        <v>56</v>
      </c>
      <c r="G187" s="97"/>
    </row>
    <row r="188" spans="2:17" ht="120.75" customHeight="1" x14ac:dyDescent="0.2">
      <c r="B188" s="284" t="s">
        <v>53</v>
      </c>
      <c r="C188" s="6" t="s">
        <v>128</v>
      </c>
      <c r="D188" s="164">
        <v>25</v>
      </c>
      <c r="E188" s="164">
        <v>25</v>
      </c>
      <c r="F188" s="285">
        <f>+E188+E189+E190</f>
        <v>60</v>
      </c>
      <c r="G188" s="98"/>
    </row>
    <row r="189" spans="2:17" ht="76.150000000000006" customHeight="1" x14ac:dyDescent="0.2">
      <c r="B189" s="284"/>
      <c r="C189" s="6" t="s">
        <v>129</v>
      </c>
      <c r="D189" s="75">
        <v>25</v>
      </c>
      <c r="E189" s="164">
        <v>25</v>
      </c>
      <c r="F189" s="286"/>
      <c r="G189" s="98"/>
    </row>
    <row r="190" spans="2:17" ht="69" customHeight="1" x14ac:dyDescent="0.2">
      <c r="B190" s="284"/>
      <c r="C190" s="6" t="s">
        <v>130</v>
      </c>
      <c r="D190" s="164">
        <v>10</v>
      </c>
      <c r="E190" s="164">
        <v>10</v>
      </c>
      <c r="F190" s="287"/>
      <c r="G190" s="98"/>
    </row>
    <row r="191" spans="2:17" x14ac:dyDescent="0.25">
      <c r="C191" s="107"/>
    </row>
    <row r="194" spans="2:5" x14ac:dyDescent="0.25">
      <c r="B194" s="125" t="s">
        <v>57</v>
      </c>
    </row>
    <row r="197" spans="2:5" x14ac:dyDescent="0.25">
      <c r="B197" s="128" t="s">
        <v>33</v>
      </c>
      <c r="C197" s="128" t="s">
        <v>58</v>
      </c>
      <c r="D197" s="127" t="s">
        <v>51</v>
      </c>
      <c r="E197" s="127" t="s">
        <v>16</v>
      </c>
    </row>
    <row r="198" spans="2:5" ht="57" x14ac:dyDescent="0.25">
      <c r="B198" s="108" t="s">
        <v>59</v>
      </c>
      <c r="C198" s="109">
        <v>40</v>
      </c>
      <c r="D198" s="164">
        <f>+E167</f>
        <v>0</v>
      </c>
      <c r="E198" s="288">
        <f>+D198+D199</f>
        <v>60</v>
      </c>
    </row>
    <row r="199" spans="2:5" ht="99.75" x14ac:dyDescent="0.25">
      <c r="B199" s="108" t="s">
        <v>60</v>
      </c>
      <c r="C199" s="109">
        <v>60</v>
      </c>
      <c r="D199" s="164">
        <f>+F188</f>
        <v>60</v>
      </c>
      <c r="E199" s="289"/>
    </row>
  </sheetData>
  <customSheetViews>
    <customSheetView guid="{0231D664-53D3-4378-92FC-86BB75012D50}" scale="70" hiddenColumns="1" topLeftCell="A22">
      <selection activeCell="E40" sqref="E40:E41"/>
      <pageMargins left="0.7" right="0.7" top="0.75" bottom="0.75" header="0.3" footer="0.3"/>
      <pageSetup orientation="portrait" horizontalDpi="4294967295" verticalDpi="4294967295" r:id="rId1"/>
    </customSheetView>
    <customSheetView guid="{CE061EA5-A85E-4ABA-BF79-3FA19E67983B}" scale="70" hiddenColumns="1" topLeftCell="A181">
      <selection activeCell="D33" sqref="D33"/>
      <pageMargins left="0.7" right="0.7" top="0.75" bottom="0.75" header="0.3" footer="0.3"/>
      <pageSetup orientation="portrait" horizontalDpi="4294967295" verticalDpi="4294967295" r:id="rId2"/>
    </customSheetView>
    <customSheetView guid="{A2E15FCF-BF07-4F75-BC8B-D1F713E64E37}" scale="70" hiddenColumns="1" topLeftCell="C121">
      <selection activeCell="K130" sqref="K130"/>
      <pageMargins left="0.7" right="0.7" top="0.75" bottom="0.75" header="0.3" footer="0.3"/>
      <pageSetup orientation="portrait" horizontalDpi="4294967295" verticalDpi="4294967295" r:id="rId3"/>
    </customSheetView>
    <customSheetView guid="{2CECA098-183A-404B-AD72-5EEAC4BDA970}" scale="70" hiddenColumns="1" topLeftCell="A166">
      <selection activeCell="D177" sqref="D177"/>
      <pageMargins left="0.7" right="0.7" top="0.75" bottom="0.75" header="0.3" footer="0.3"/>
      <pageSetup orientation="portrait" horizontalDpi="4294967295" verticalDpi="4294967295" r:id="rId4"/>
    </customSheetView>
    <customSheetView guid="{AFE0F707-F779-4457-8614-A9761FF0129B}" scale="70" hiddenColumns="1" topLeftCell="E144">
      <selection activeCell="O156" sqref="O156"/>
      <pageMargins left="0.7" right="0.7" top="0.75" bottom="0.75" header="0.3" footer="0.3"/>
      <pageSetup orientation="portrait" horizontalDpi="4294967295" verticalDpi="4294967295" r:id="rId5"/>
    </customSheetView>
  </customSheetViews>
  <mergeCells count="34">
    <mergeCell ref="P178:Q178"/>
    <mergeCell ref="B188:B190"/>
    <mergeCell ref="F188:F190"/>
    <mergeCell ref="E198:E199"/>
    <mergeCell ref="B149:N149"/>
    <mergeCell ref="E167:E169"/>
    <mergeCell ref="B172:N172"/>
    <mergeCell ref="J174:L174"/>
    <mergeCell ref="P174:Q174"/>
    <mergeCell ref="P175:Q175"/>
    <mergeCell ref="B146:P146"/>
    <mergeCell ref="O72:P72"/>
    <mergeCell ref="O86:P86"/>
    <mergeCell ref="B92:N92"/>
    <mergeCell ref="J97:L97"/>
    <mergeCell ref="P97:Q97"/>
    <mergeCell ref="P98:Q98"/>
    <mergeCell ref="D142:E142"/>
    <mergeCell ref="D143:E143"/>
    <mergeCell ref="B2:P2"/>
    <mergeCell ref="B4:P4"/>
    <mergeCell ref="O71:P71"/>
    <mergeCell ref="B14:C21"/>
    <mergeCell ref="B22:C22"/>
    <mergeCell ref="E40:E41"/>
    <mergeCell ref="M45:N45"/>
    <mergeCell ref="B59:B60"/>
    <mergeCell ref="C59:C60"/>
    <mergeCell ref="D59:E59"/>
    <mergeCell ref="C63:N63"/>
    <mergeCell ref="B65:N65"/>
    <mergeCell ref="O68:P68"/>
    <mergeCell ref="O69:P69"/>
    <mergeCell ref="O70:P70"/>
  </mergeCells>
  <dataValidations count="2">
    <dataValidation type="list" allowBlank="1" showInputMessage="1" showErrorMessage="1" sqref="WVE983115 A65611 IS65611 SO65611 ACK65611 AMG65611 AWC65611 BFY65611 BPU65611 BZQ65611 CJM65611 CTI65611 DDE65611 DNA65611 DWW65611 EGS65611 EQO65611 FAK65611 FKG65611 FUC65611 GDY65611 GNU65611 GXQ65611 HHM65611 HRI65611 IBE65611 ILA65611 IUW65611 JES65611 JOO65611 JYK65611 KIG65611 KSC65611 LBY65611 LLU65611 LVQ65611 MFM65611 MPI65611 MZE65611 NJA65611 NSW65611 OCS65611 OMO65611 OWK65611 PGG65611 PQC65611 PZY65611 QJU65611 QTQ65611 RDM65611 RNI65611 RXE65611 SHA65611 SQW65611 TAS65611 TKO65611 TUK65611 UEG65611 UOC65611 UXY65611 VHU65611 VRQ65611 WBM65611 WLI65611 WVE65611 A131147 IS131147 SO131147 ACK131147 AMG131147 AWC131147 BFY131147 BPU131147 BZQ131147 CJM131147 CTI131147 DDE131147 DNA131147 DWW131147 EGS131147 EQO131147 FAK131147 FKG131147 FUC131147 GDY131147 GNU131147 GXQ131147 HHM131147 HRI131147 IBE131147 ILA131147 IUW131147 JES131147 JOO131147 JYK131147 KIG131147 KSC131147 LBY131147 LLU131147 LVQ131147 MFM131147 MPI131147 MZE131147 NJA131147 NSW131147 OCS131147 OMO131147 OWK131147 PGG131147 PQC131147 PZY131147 QJU131147 QTQ131147 RDM131147 RNI131147 RXE131147 SHA131147 SQW131147 TAS131147 TKO131147 TUK131147 UEG131147 UOC131147 UXY131147 VHU131147 VRQ131147 WBM131147 WLI131147 WVE131147 A196683 IS196683 SO196683 ACK196683 AMG196683 AWC196683 BFY196683 BPU196683 BZQ196683 CJM196683 CTI196683 DDE196683 DNA196683 DWW196683 EGS196683 EQO196683 FAK196683 FKG196683 FUC196683 GDY196683 GNU196683 GXQ196683 HHM196683 HRI196683 IBE196683 ILA196683 IUW196683 JES196683 JOO196683 JYK196683 KIG196683 KSC196683 LBY196683 LLU196683 LVQ196683 MFM196683 MPI196683 MZE196683 NJA196683 NSW196683 OCS196683 OMO196683 OWK196683 PGG196683 PQC196683 PZY196683 QJU196683 QTQ196683 RDM196683 RNI196683 RXE196683 SHA196683 SQW196683 TAS196683 TKO196683 TUK196683 UEG196683 UOC196683 UXY196683 VHU196683 VRQ196683 WBM196683 WLI196683 WVE196683 A262219 IS262219 SO262219 ACK262219 AMG262219 AWC262219 BFY262219 BPU262219 BZQ262219 CJM262219 CTI262219 DDE262219 DNA262219 DWW262219 EGS262219 EQO262219 FAK262219 FKG262219 FUC262219 GDY262219 GNU262219 GXQ262219 HHM262219 HRI262219 IBE262219 ILA262219 IUW262219 JES262219 JOO262219 JYK262219 KIG262219 KSC262219 LBY262219 LLU262219 LVQ262219 MFM262219 MPI262219 MZE262219 NJA262219 NSW262219 OCS262219 OMO262219 OWK262219 PGG262219 PQC262219 PZY262219 QJU262219 QTQ262219 RDM262219 RNI262219 RXE262219 SHA262219 SQW262219 TAS262219 TKO262219 TUK262219 UEG262219 UOC262219 UXY262219 VHU262219 VRQ262219 WBM262219 WLI262219 WVE262219 A327755 IS327755 SO327755 ACK327755 AMG327755 AWC327755 BFY327755 BPU327755 BZQ327755 CJM327755 CTI327755 DDE327755 DNA327755 DWW327755 EGS327755 EQO327755 FAK327755 FKG327755 FUC327755 GDY327755 GNU327755 GXQ327755 HHM327755 HRI327755 IBE327755 ILA327755 IUW327755 JES327755 JOO327755 JYK327755 KIG327755 KSC327755 LBY327755 LLU327755 LVQ327755 MFM327755 MPI327755 MZE327755 NJA327755 NSW327755 OCS327755 OMO327755 OWK327755 PGG327755 PQC327755 PZY327755 QJU327755 QTQ327755 RDM327755 RNI327755 RXE327755 SHA327755 SQW327755 TAS327755 TKO327755 TUK327755 UEG327755 UOC327755 UXY327755 VHU327755 VRQ327755 WBM327755 WLI327755 WVE327755 A393291 IS393291 SO393291 ACK393291 AMG393291 AWC393291 BFY393291 BPU393291 BZQ393291 CJM393291 CTI393291 DDE393291 DNA393291 DWW393291 EGS393291 EQO393291 FAK393291 FKG393291 FUC393291 GDY393291 GNU393291 GXQ393291 HHM393291 HRI393291 IBE393291 ILA393291 IUW393291 JES393291 JOO393291 JYK393291 KIG393291 KSC393291 LBY393291 LLU393291 LVQ393291 MFM393291 MPI393291 MZE393291 NJA393291 NSW393291 OCS393291 OMO393291 OWK393291 PGG393291 PQC393291 PZY393291 QJU393291 QTQ393291 RDM393291 RNI393291 RXE393291 SHA393291 SQW393291 TAS393291 TKO393291 TUK393291 UEG393291 UOC393291 UXY393291 VHU393291 VRQ393291 WBM393291 WLI393291 WVE393291 A458827 IS458827 SO458827 ACK458827 AMG458827 AWC458827 BFY458827 BPU458827 BZQ458827 CJM458827 CTI458827 DDE458827 DNA458827 DWW458827 EGS458827 EQO458827 FAK458827 FKG458827 FUC458827 GDY458827 GNU458827 GXQ458827 HHM458827 HRI458827 IBE458827 ILA458827 IUW458827 JES458827 JOO458827 JYK458827 KIG458827 KSC458827 LBY458827 LLU458827 LVQ458827 MFM458827 MPI458827 MZE458827 NJA458827 NSW458827 OCS458827 OMO458827 OWK458827 PGG458827 PQC458827 PZY458827 QJU458827 QTQ458827 RDM458827 RNI458827 RXE458827 SHA458827 SQW458827 TAS458827 TKO458827 TUK458827 UEG458827 UOC458827 UXY458827 VHU458827 VRQ458827 WBM458827 WLI458827 WVE458827 A524363 IS524363 SO524363 ACK524363 AMG524363 AWC524363 BFY524363 BPU524363 BZQ524363 CJM524363 CTI524363 DDE524363 DNA524363 DWW524363 EGS524363 EQO524363 FAK524363 FKG524363 FUC524363 GDY524363 GNU524363 GXQ524363 HHM524363 HRI524363 IBE524363 ILA524363 IUW524363 JES524363 JOO524363 JYK524363 KIG524363 KSC524363 LBY524363 LLU524363 LVQ524363 MFM524363 MPI524363 MZE524363 NJA524363 NSW524363 OCS524363 OMO524363 OWK524363 PGG524363 PQC524363 PZY524363 QJU524363 QTQ524363 RDM524363 RNI524363 RXE524363 SHA524363 SQW524363 TAS524363 TKO524363 TUK524363 UEG524363 UOC524363 UXY524363 VHU524363 VRQ524363 WBM524363 WLI524363 WVE524363 A589899 IS589899 SO589899 ACK589899 AMG589899 AWC589899 BFY589899 BPU589899 BZQ589899 CJM589899 CTI589899 DDE589899 DNA589899 DWW589899 EGS589899 EQO589899 FAK589899 FKG589899 FUC589899 GDY589899 GNU589899 GXQ589899 HHM589899 HRI589899 IBE589899 ILA589899 IUW589899 JES589899 JOO589899 JYK589899 KIG589899 KSC589899 LBY589899 LLU589899 LVQ589899 MFM589899 MPI589899 MZE589899 NJA589899 NSW589899 OCS589899 OMO589899 OWK589899 PGG589899 PQC589899 PZY589899 QJU589899 QTQ589899 RDM589899 RNI589899 RXE589899 SHA589899 SQW589899 TAS589899 TKO589899 TUK589899 UEG589899 UOC589899 UXY589899 VHU589899 VRQ589899 WBM589899 WLI589899 WVE589899 A655435 IS655435 SO655435 ACK655435 AMG655435 AWC655435 BFY655435 BPU655435 BZQ655435 CJM655435 CTI655435 DDE655435 DNA655435 DWW655435 EGS655435 EQO655435 FAK655435 FKG655435 FUC655435 GDY655435 GNU655435 GXQ655435 HHM655435 HRI655435 IBE655435 ILA655435 IUW655435 JES655435 JOO655435 JYK655435 KIG655435 KSC655435 LBY655435 LLU655435 LVQ655435 MFM655435 MPI655435 MZE655435 NJA655435 NSW655435 OCS655435 OMO655435 OWK655435 PGG655435 PQC655435 PZY655435 QJU655435 QTQ655435 RDM655435 RNI655435 RXE655435 SHA655435 SQW655435 TAS655435 TKO655435 TUK655435 UEG655435 UOC655435 UXY655435 VHU655435 VRQ655435 WBM655435 WLI655435 WVE655435 A720971 IS720971 SO720971 ACK720971 AMG720971 AWC720971 BFY720971 BPU720971 BZQ720971 CJM720971 CTI720971 DDE720971 DNA720971 DWW720971 EGS720971 EQO720971 FAK720971 FKG720971 FUC720971 GDY720971 GNU720971 GXQ720971 HHM720971 HRI720971 IBE720971 ILA720971 IUW720971 JES720971 JOO720971 JYK720971 KIG720971 KSC720971 LBY720971 LLU720971 LVQ720971 MFM720971 MPI720971 MZE720971 NJA720971 NSW720971 OCS720971 OMO720971 OWK720971 PGG720971 PQC720971 PZY720971 QJU720971 QTQ720971 RDM720971 RNI720971 RXE720971 SHA720971 SQW720971 TAS720971 TKO720971 TUK720971 UEG720971 UOC720971 UXY720971 VHU720971 VRQ720971 WBM720971 WLI720971 WVE720971 A786507 IS786507 SO786507 ACK786507 AMG786507 AWC786507 BFY786507 BPU786507 BZQ786507 CJM786507 CTI786507 DDE786507 DNA786507 DWW786507 EGS786507 EQO786507 FAK786507 FKG786507 FUC786507 GDY786507 GNU786507 GXQ786507 HHM786507 HRI786507 IBE786507 ILA786507 IUW786507 JES786507 JOO786507 JYK786507 KIG786507 KSC786507 LBY786507 LLU786507 LVQ786507 MFM786507 MPI786507 MZE786507 NJA786507 NSW786507 OCS786507 OMO786507 OWK786507 PGG786507 PQC786507 PZY786507 QJU786507 QTQ786507 RDM786507 RNI786507 RXE786507 SHA786507 SQW786507 TAS786507 TKO786507 TUK786507 UEG786507 UOC786507 UXY786507 VHU786507 VRQ786507 WBM786507 WLI786507 WVE786507 A852043 IS852043 SO852043 ACK852043 AMG852043 AWC852043 BFY852043 BPU852043 BZQ852043 CJM852043 CTI852043 DDE852043 DNA852043 DWW852043 EGS852043 EQO852043 FAK852043 FKG852043 FUC852043 GDY852043 GNU852043 GXQ852043 HHM852043 HRI852043 IBE852043 ILA852043 IUW852043 JES852043 JOO852043 JYK852043 KIG852043 KSC852043 LBY852043 LLU852043 LVQ852043 MFM852043 MPI852043 MZE852043 NJA852043 NSW852043 OCS852043 OMO852043 OWK852043 PGG852043 PQC852043 PZY852043 QJU852043 QTQ852043 RDM852043 RNI852043 RXE852043 SHA852043 SQW852043 TAS852043 TKO852043 TUK852043 UEG852043 UOC852043 UXY852043 VHU852043 VRQ852043 WBM852043 WLI852043 WVE852043 A917579 IS917579 SO917579 ACK917579 AMG917579 AWC917579 BFY917579 BPU917579 BZQ917579 CJM917579 CTI917579 DDE917579 DNA917579 DWW917579 EGS917579 EQO917579 FAK917579 FKG917579 FUC917579 GDY917579 GNU917579 GXQ917579 HHM917579 HRI917579 IBE917579 ILA917579 IUW917579 JES917579 JOO917579 JYK917579 KIG917579 KSC917579 LBY917579 LLU917579 LVQ917579 MFM917579 MPI917579 MZE917579 NJA917579 NSW917579 OCS917579 OMO917579 OWK917579 PGG917579 PQC917579 PZY917579 QJU917579 QTQ917579 RDM917579 RNI917579 RXE917579 SHA917579 SQW917579 TAS917579 TKO917579 TUK917579 UEG917579 UOC917579 UXY917579 VHU917579 VRQ917579 WBM917579 WLI917579 WVE917579 A983115 IS983115 SO983115 ACK983115 AMG983115 AWC983115 BFY983115 BPU983115 BZQ983115 CJM983115 CTI983115 DDE983115 DNA983115 DWW983115 EGS983115 EQO983115 FAK983115 FKG983115 FUC983115 GDY983115 GNU983115 GXQ983115 HHM983115 HRI983115 IBE983115 ILA983115 IUW983115 JES983115 JOO983115 JYK983115 KIG983115 KSC983115 LBY983115 LLU983115 LVQ983115 MFM983115 MPI983115 MZE983115 NJA983115 NSW983115 OCS983115 OMO983115 OWK983115 PGG983115 PQC983115 PZY983115 QJU983115 QTQ983115 RDM983115 RNI983115 RXE983115 SHA983115 SQW983115 TAS983115 TKO983115 TUK983115 UEG983115 UOC983115 UXY983115 VHU983115 VRQ983115 WBM983115 WLI98311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15 WLL983115 C65611 IV65611 SR65611 ACN65611 AMJ65611 AWF65611 BGB65611 BPX65611 BZT65611 CJP65611 CTL65611 DDH65611 DND65611 DWZ65611 EGV65611 EQR65611 FAN65611 FKJ65611 FUF65611 GEB65611 GNX65611 GXT65611 HHP65611 HRL65611 IBH65611 ILD65611 IUZ65611 JEV65611 JOR65611 JYN65611 KIJ65611 KSF65611 LCB65611 LLX65611 LVT65611 MFP65611 MPL65611 MZH65611 NJD65611 NSZ65611 OCV65611 OMR65611 OWN65611 PGJ65611 PQF65611 QAB65611 QJX65611 QTT65611 RDP65611 RNL65611 RXH65611 SHD65611 SQZ65611 TAV65611 TKR65611 TUN65611 UEJ65611 UOF65611 UYB65611 VHX65611 VRT65611 WBP65611 WLL65611 WVH65611 C131147 IV131147 SR131147 ACN131147 AMJ131147 AWF131147 BGB131147 BPX131147 BZT131147 CJP131147 CTL131147 DDH131147 DND131147 DWZ131147 EGV131147 EQR131147 FAN131147 FKJ131147 FUF131147 GEB131147 GNX131147 GXT131147 HHP131147 HRL131147 IBH131147 ILD131147 IUZ131147 JEV131147 JOR131147 JYN131147 KIJ131147 KSF131147 LCB131147 LLX131147 LVT131147 MFP131147 MPL131147 MZH131147 NJD131147 NSZ131147 OCV131147 OMR131147 OWN131147 PGJ131147 PQF131147 QAB131147 QJX131147 QTT131147 RDP131147 RNL131147 RXH131147 SHD131147 SQZ131147 TAV131147 TKR131147 TUN131147 UEJ131147 UOF131147 UYB131147 VHX131147 VRT131147 WBP131147 WLL131147 WVH131147 C196683 IV196683 SR196683 ACN196683 AMJ196683 AWF196683 BGB196683 BPX196683 BZT196683 CJP196683 CTL196683 DDH196683 DND196683 DWZ196683 EGV196683 EQR196683 FAN196683 FKJ196683 FUF196683 GEB196683 GNX196683 GXT196683 HHP196683 HRL196683 IBH196683 ILD196683 IUZ196683 JEV196683 JOR196683 JYN196683 KIJ196683 KSF196683 LCB196683 LLX196683 LVT196683 MFP196683 MPL196683 MZH196683 NJD196683 NSZ196683 OCV196683 OMR196683 OWN196683 PGJ196683 PQF196683 QAB196683 QJX196683 QTT196683 RDP196683 RNL196683 RXH196683 SHD196683 SQZ196683 TAV196683 TKR196683 TUN196683 UEJ196683 UOF196683 UYB196683 VHX196683 VRT196683 WBP196683 WLL196683 WVH196683 C262219 IV262219 SR262219 ACN262219 AMJ262219 AWF262219 BGB262219 BPX262219 BZT262219 CJP262219 CTL262219 DDH262219 DND262219 DWZ262219 EGV262219 EQR262219 FAN262219 FKJ262219 FUF262219 GEB262219 GNX262219 GXT262219 HHP262219 HRL262219 IBH262219 ILD262219 IUZ262219 JEV262219 JOR262219 JYN262219 KIJ262219 KSF262219 LCB262219 LLX262219 LVT262219 MFP262219 MPL262219 MZH262219 NJD262219 NSZ262219 OCV262219 OMR262219 OWN262219 PGJ262219 PQF262219 QAB262219 QJX262219 QTT262219 RDP262219 RNL262219 RXH262219 SHD262219 SQZ262219 TAV262219 TKR262219 TUN262219 UEJ262219 UOF262219 UYB262219 VHX262219 VRT262219 WBP262219 WLL262219 WVH262219 C327755 IV327755 SR327755 ACN327755 AMJ327755 AWF327755 BGB327755 BPX327755 BZT327755 CJP327755 CTL327755 DDH327755 DND327755 DWZ327755 EGV327755 EQR327755 FAN327755 FKJ327755 FUF327755 GEB327755 GNX327755 GXT327755 HHP327755 HRL327755 IBH327755 ILD327755 IUZ327755 JEV327755 JOR327755 JYN327755 KIJ327755 KSF327755 LCB327755 LLX327755 LVT327755 MFP327755 MPL327755 MZH327755 NJD327755 NSZ327755 OCV327755 OMR327755 OWN327755 PGJ327755 PQF327755 QAB327755 QJX327755 QTT327755 RDP327755 RNL327755 RXH327755 SHD327755 SQZ327755 TAV327755 TKR327755 TUN327755 UEJ327755 UOF327755 UYB327755 VHX327755 VRT327755 WBP327755 WLL327755 WVH327755 C393291 IV393291 SR393291 ACN393291 AMJ393291 AWF393291 BGB393291 BPX393291 BZT393291 CJP393291 CTL393291 DDH393291 DND393291 DWZ393291 EGV393291 EQR393291 FAN393291 FKJ393291 FUF393291 GEB393291 GNX393291 GXT393291 HHP393291 HRL393291 IBH393291 ILD393291 IUZ393291 JEV393291 JOR393291 JYN393291 KIJ393291 KSF393291 LCB393291 LLX393291 LVT393291 MFP393291 MPL393291 MZH393291 NJD393291 NSZ393291 OCV393291 OMR393291 OWN393291 PGJ393291 PQF393291 QAB393291 QJX393291 QTT393291 RDP393291 RNL393291 RXH393291 SHD393291 SQZ393291 TAV393291 TKR393291 TUN393291 UEJ393291 UOF393291 UYB393291 VHX393291 VRT393291 WBP393291 WLL393291 WVH393291 C458827 IV458827 SR458827 ACN458827 AMJ458827 AWF458827 BGB458827 BPX458827 BZT458827 CJP458827 CTL458827 DDH458827 DND458827 DWZ458827 EGV458827 EQR458827 FAN458827 FKJ458827 FUF458827 GEB458827 GNX458827 GXT458827 HHP458827 HRL458827 IBH458827 ILD458827 IUZ458827 JEV458827 JOR458827 JYN458827 KIJ458827 KSF458827 LCB458827 LLX458827 LVT458827 MFP458827 MPL458827 MZH458827 NJD458827 NSZ458827 OCV458827 OMR458827 OWN458827 PGJ458827 PQF458827 QAB458827 QJX458827 QTT458827 RDP458827 RNL458827 RXH458827 SHD458827 SQZ458827 TAV458827 TKR458827 TUN458827 UEJ458827 UOF458827 UYB458827 VHX458827 VRT458827 WBP458827 WLL458827 WVH458827 C524363 IV524363 SR524363 ACN524363 AMJ524363 AWF524363 BGB524363 BPX524363 BZT524363 CJP524363 CTL524363 DDH524363 DND524363 DWZ524363 EGV524363 EQR524363 FAN524363 FKJ524363 FUF524363 GEB524363 GNX524363 GXT524363 HHP524363 HRL524363 IBH524363 ILD524363 IUZ524363 JEV524363 JOR524363 JYN524363 KIJ524363 KSF524363 LCB524363 LLX524363 LVT524363 MFP524363 MPL524363 MZH524363 NJD524363 NSZ524363 OCV524363 OMR524363 OWN524363 PGJ524363 PQF524363 QAB524363 QJX524363 QTT524363 RDP524363 RNL524363 RXH524363 SHD524363 SQZ524363 TAV524363 TKR524363 TUN524363 UEJ524363 UOF524363 UYB524363 VHX524363 VRT524363 WBP524363 WLL524363 WVH524363 C589899 IV589899 SR589899 ACN589899 AMJ589899 AWF589899 BGB589899 BPX589899 BZT589899 CJP589899 CTL589899 DDH589899 DND589899 DWZ589899 EGV589899 EQR589899 FAN589899 FKJ589899 FUF589899 GEB589899 GNX589899 GXT589899 HHP589899 HRL589899 IBH589899 ILD589899 IUZ589899 JEV589899 JOR589899 JYN589899 KIJ589899 KSF589899 LCB589899 LLX589899 LVT589899 MFP589899 MPL589899 MZH589899 NJD589899 NSZ589899 OCV589899 OMR589899 OWN589899 PGJ589899 PQF589899 QAB589899 QJX589899 QTT589899 RDP589899 RNL589899 RXH589899 SHD589899 SQZ589899 TAV589899 TKR589899 TUN589899 UEJ589899 UOF589899 UYB589899 VHX589899 VRT589899 WBP589899 WLL589899 WVH589899 C655435 IV655435 SR655435 ACN655435 AMJ655435 AWF655435 BGB655435 BPX655435 BZT655435 CJP655435 CTL655435 DDH655435 DND655435 DWZ655435 EGV655435 EQR655435 FAN655435 FKJ655435 FUF655435 GEB655435 GNX655435 GXT655435 HHP655435 HRL655435 IBH655435 ILD655435 IUZ655435 JEV655435 JOR655435 JYN655435 KIJ655435 KSF655435 LCB655435 LLX655435 LVT655435 MFP655435 MPL655435 MZH655435 NJD655435 NSZ655435 OCV655435 OMR655435 OWN655435 PGJ655435 PQF655435 QAB655435 QJX655435 QTT655435 RDP655435 RNL655435 RXH655435 SHD655435 SQZ655435 TAV655435 TKR655435 TUN655435 UEJ655435 UOF655435 UYB655435 VHX655435 VRT655435 WBP655435 WLL655435 WVH655435 C720971 IV720971 SR720971 ACN720971 AMJ720971 AWF720971 BGB720971 BPX720971 BZT720971 CJP720971 CTL720971 DDH720971 DND720971 DWZ720971 EGV720971 EQR720971 FAN720971 FKJ720971 FUF720971 GEB720971 GNX720971 GXT720971 HHP720971 HRL720971 IBH720971 ILD720971 IUZ720971 JEV720971 JOR720971 JYN720971 KIJ720971 KSF720971 LCB720971 LLX720971 LVT720971 MFP720971 MPL720971 MZH720971 NJD720971 NSZ720971 OCV720971 OMR720971 OWN720971 PGJ720971 PQF720971 QAB720971 QJX720971 QTT720971 RDP720971 RNL720971 RXH720971 SHD720971 SQZ720971 TAV720971 TKR720971 TUN720971 UEJ720971 UOF720971 UYB720971 VHX720971 VRT720971 WBP720971 WLL720971 WVH720971 C786507 IV786507 SR786507 ACN786507 AMJ786507 AWF786507 BGB786507 BPX786507 BZT786507 CJP786507 CTL786507 DDH786507 DND786507 DWZ786507 EGV786507 EQR786507 FAN786507 FKJ786507 FUF786507 GEB786507 GNX786507 GXT786507 HHP786507 HRL786507 IBH786507 ILD786507 IUZ786507 JEV786507 JOR786507 JYN786507 KIJ786507 KSF786507 LCB786507 LLX786507 LVT786507 MFP786507 MPL786507 MZH786507 NJD786507 NSZ786507 OCV786507 OMR786507 OWN786507 PGJ786507 PQF786507 QAB786507 QJX786507 QTT786507 RDP786507 RNL786507 RXH786507 SHD786507 SQZ786507 TAV786507 TKR786507 TUN786507 UEJ786507 UOF786507 UYB786507 VHX786507 VRT786507 WBP786507 WLL786507 WVH786507 C852043 IV852043 SR852043 ACN852043 AMJ852043 AWF852043 BGB852043 BPX852043 BZT852043 CJP852043 CTL852043 DDH852043 DND852043 DWZ852043 EGV852043 EQR852043 FAN852043 FKJ852043 FUF852043 GEB852043 GNX852043 GXT852043 HHP852043 HRL852043 IBH852043 ILD852043 IUZ852043 JEV852043 JOR852043 JYN852043 KIJ852043 KSF852043 LCB852043 LLX852043 LVT852043 MFP852043 MPL852043 MZH852043 NJD852043 NSZ852043 OCV852043 OMR852043 OWN852043 PGJ852043 PQF852043 QAB852043 QJX852043 QTT852043 RDP852043 RNL852043 RXH852043 SHD852043 SQZ852043 TAV852043 TKR852043 TUN852043 UEJ852043 UOF852043 UYB852043 VHX852043 VRT852043 WBP852043 WLL852043 WVH852043 C917579 IV917579 SR917579 ACN917579 AMJ917579 AWF917579 BGB917579 BPX917579 BZT917579 CJP917579 CTL917579 DDH917579 DND917579 DWZ917579 EGV917579 EQR917579 FAN917579 FKJ917579 FUF917579 GEB917579 GNX917579 GXT917579 HHP917579 HRL917579 IBH917579 ILD917579 IUZ917579 JEV917579 JOR917579 JYN917579 KIJ917579 KSF917579 LCB917579 LLX917579 LVT917579 MFP917579 MPL917579 MZH917579 NJD917579 NSZ917579 OCV917579 OMR917579 OWN917579 PGJ917579 PQF917579 QAB917579 QJX917579 QTT917579 RDP917579 RNL917579 RXH917579 SHD917579 SQZ917579 TAV917579 TKR917579 TUN917579 UEJ917579 UOF917579 UYB917579 VHX917579 VRT917579 WBP917579 WLL917579 WVH917579 C983115 IV983115 SR983115 ACN983115 AMJ983115 AWF983115 BGB983115 BPX983115 BZT983115 CJP983115 CTL983115 DDH983115 DND983115 DWZ983115 EGV983115 EQR983115 FAN983115 FKJ983115 FUF983115 GEB983115 GNX983115 GXT983115 HHP983115 HRL983115 IBH983115 ILD983115 IUZ983115 JEV983115 JOR983115 JYN983115 KIJ983115 KSF983115 LCB983115 LLX983115 LVT983115 MFP983115 MPL983115 MZH983115 NJD983115 NSZ983115 OCV983115 OMR983115 OWN983115 PGJ983115 PQF983115 QAB983115 QJX983115 QTT983115 RDP983115 RNL983115 RXH983115 SHD983115 SQZ983115 TAV983115 TKR983115 TUN983115 UEJ983115 UOF983115 UYB983115 VHX983115 VRT983115 WBP98311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201"/>
  <sheetViews>
    <sheetView topLeftCell="A17" zoomScale="70" zoomScaleNormal="70" workbookViewId="0">
      <selection activeCell="D42" sqref="D42"/>
    </sheetView>
  </sheetViews>
  <sheetFormatPr baseColWidth="10" defaultRowHeight="15" x14ac:dyDescent="0.25"/>
  <cols>
    <col min="1" max="1" width="3.140625" style="9" bestFit="1" customWidth="1"/>
    <col min="2" max="2" width="59.2851562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63.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3" t="s">
        <v>301</v>
      </c>
      <c r="D6" s="273"/>
      <c r="E6" s="273"/>
      <c r="F6" s="273"/>
      <c r="G6" s="273"/>
      <c r="H6" s="273"/>
      <c r="I6" s="273"/>
      <c r="J6" s="273"/>
      <c r="K6" s="273"/>
      <c r="L6" s="273"/>
      <c r="M6" s="273"/>
      <c r="N6" s="274"/>
    </row>
    <row r="7" spans="2:16" ht="16.5" thickBot="1" x14ac:dyDescent="0.3">
      <c r="B7" s="12" t="s">
        <v>5</v>
      </c>
      <c r="C7" s="273"/>
      <c r="D7" s="273"/>
      <c r="E7" s="273"/>
      <c r="F7" s="273"/>
      <c r="G7" s="273"/>
      <c r="H7" s="273"/>
      <c r="I7" s="273"/>
      <c r="J7" s="273"/>
      <c r="K7" s="273"/>
      <c r="L7" s="273"/>
      <c r="M7" s="273"/>
      <c r="N7" s="274"/>
    </row>
    <row r="8" spans="2:16" ht="16.5" thickBot="1" x14ac:dyDescent="0.3">
      <c r="B8" s="12" t="s">
        <v>6</v>
      </c>
      <c r="C8" s="273"/>
      <c r="D8" s="273"/>
      <c r="E8" s="273"/>
      <c r="F8" s="273"/>
      <c r="G8" s="273"/>
      <c r="H8" s="273"/>
      <c r="I8" s="273"/>
      <c r="J8" s="273"/>
      <c r="K8" s="273"/>
      <c r="L8" s="273"/>
      <c r="M8" s="273"/>
      <c r="N8" s="274"/>
    </row>
    <row r="9" spans="2:16" ht="16.5" thickBot="1" x14ac:dyDescent="0.3">
      <c r="B9" s="12" t="s">
        <v>7</v>
      </c>
      <c r="C9" s="273"/>
      <c r="D9" s="273"/>
      <c r="E9" s="273"/>
      <c r="F9" s="273"/>
      <c r="G9" s="273"/>
      <c r="H9" s="273"/>
      <c r="I9" s="273"/>
      <c r="J9" s="273"/>
      <c r="K9" s="273"/>
      <c r="L9" s="273"/>
      <c r="M9" s="273"/>
      <c r="N9" s="274"/>
    </row>
    <row r="10" spans="2:16" ht="16.5" thickBot="1" x14ac:dyDescent="0.3">
      <c r="B10" s="12" t="s">
        <v>8</v>
      </c>
      <c r="C10" s="275"/>
      <c r="D10" s="275"/>
      <c r="E10" s="276"/>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79" t="s">
        <v>102</v>
      </c>
      <c r="C14" s="279"/>
      <c r="D14" s="165" t="s">
        <v>12</v>
      </c>
      <c r="E14" s="165" t="s">
        <v>13</v>
      </c>
      <c r="F14" s="165" t="s">
        <v>29</v>
      </c>
      <c r="G14" s="95"/>
      <c r="I14" s="38"/>
      <c r="J14" s="38"/>
      <c r="K14" s="38"/>
      <c r="L14" s="38"/>
      <c r="M14" s="38"/>
      <c r="N14" s="111"/>
    </row>
    <row r="15" spans="2:16" x14ac:dyDescent="0.25">
      <c r="B15" s="279"/>
      <c r="C15" s="279"/>
      <c r="D15" s="165">
        <v>17</v>
      </c>
      <c r="E15" s="36">
        <v>2898465744</v>
      </c>
      <c r="F15" s="210">
        <v>1302</v>
      </c>
      <c r="G15" s="96"/>
      <c r="I15" s="39"/>
      <c r="J15" s="39"/>
      <c r="K15" s="39"/>
      <c r="L15" s="39"/>
      <c r="M15" s="39"/>
      <c r="N15" s="111"/>
    </row>
    <row r="16" spans="2:16" x14ac:dyDescent="0.25">
      <c r="B16" s="279"/>
      <c r="C16" s="279"/>
      <c r="D16" s="165"/>
      <c r="E16" s="36"/>
      <c r="F16" s="36"/>
      <c r="G16" s="96"/>
      <c r="I16" s="39"/>
      <c r="J16" s="39"/>
      <c r="K16" s="39"/>
      <c r="L16" s="39"/>
      <c r="M16" s="39"/>
      <c r="N16" s="111"/>
    </row>
    <row r="17" spans="1:14" x14ac:dyDescent="0.25">
      <c r="B17" s="279"/>
      <c r="C17" s="279"/>
      <c r="D17" s="165"/>
      <c r="E17" s="36"/>
      <c r="F17" s="36"/>
      <c r="G17" s="96"/>
      <c r="I17" s="39"/>
      <c r="J17" s="39"/>
      <c r="K17" s="39"/>
      <c r="L17" s="39"/>
      <c r="M17" s="39"/>
      <c r="N17" s="111"/>
    </row>
    <row r="18" spans="1:14" x14ac:dyDescent="0.25">
      <c r="B18" s="279"/>
      <c r="C18" s="279"/>
      <c r="D18" s="165"/>
      <c r="E18" s="37"/>
      <c r="F18" s="36"/>
      <c r="G18" s="96"/>
      <c r="H18" s="22"/>
      <c r="I18" s="39"/>
      <c r="J18" s="39"/>
      <c r="K18" s="39"/>
      <c r="L18" s="39"/>
      <c r="M18" s="39"/>
      <c r="N18" s="20"/>
    </row>
    <row r="19" spans="1:14" x14ac:dyDescent="0.25">
      <c r="B19" s="279"/>
      <c r="C19" s="279"/>
      <c r="D19" s="165"/>
      <c r="E19" s="37"/>
      <c r="F19" s="36"/>
      <c r="G19" s="96"/>
      <c r="H19" s="22"/>
      <c r="I19" s="41"/>
      <c r="J19" s="41"/>
      <c r="K19" s="41"/>
      <c r="L19" s="41"/>
      <c r="M19" s="41"/>
      <c r="N19" s="20"/>
    </row>
    <row r="20" spans="1:14" x14ac:dyDescent="0.25">
      <c r="B20" s="279"/>
      <c r="C20" s="279"/>
      <c r="D20" s="165"/>
      <c r="E20" s="37"/>
      <c r="F20" s="36"/>
      <c r="G20" s="96"/>
      <c r="H20" s="22"/>
      <c r="I20" s="110"/>
      <c r="J20" s="110"/>
      <c r="K20" s="110"/>
      <c r="L20" s="110"/>
      <c r="M20" s="110"/>
      <c r="N20" s="20"/>
    </row>
    <row r="21" spans="1:14" x14ac:dyDescent="0.25">
      <c r="B21" s="279"/>
      <c r="C21" s="279"/>
      <c r="D21" s="165"/>
      <c r="E21" s="37"/>
      <c r="F21" s="36"/>
      <c r="G21" s="96"/>
      <c r="H21" s="22"/>
      <c r="I21" s="110"/>
      <c r="J21" s="110"/>
      <c r="K21" s="110"/>
      <c r="L21" s="110"/>
      <c r="M21" s="110"/>
      <c r="N21" s="20"/>
    </row>
    <row r="22" spans="1:14" ht="15.75" thickBot="1" x14ac:dyDescent="0.3">
      <c r="B22" s="271" t="s">
        <v>14</v>
      </c>
      <c r="C22" s="272"/>
      <c r="D22" s="165"/>
      <c r="E22" s="65"/>
      <c r="F22" s="36"/>
      <c r="G22" s="96"/>
      <c r="H22" s="22"/>
      <c r="I22" s="110"/>
      <c r="J22" s="110"/>
      <c r="K22" s="110"/>
      <c r="L22" s="110"/>
      <c r="M22" s="110"/>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1041.6000000000001</v>
      </c>
      <c r="D24" s="42"/>
      <c r="E24" s="45">
        <f>E15</f>
        <v>2898465744</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137</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138</v>
      </c>
      <c r="D29" s="128" t="s">
        <v>139</v>
      </c>
      <c r="E29" s="107"/>
      <c r="F29" s="107"/>
      <c r="G29" s="107"/>
      <c r="H29" s="107"/>
      <c r="I29" s="110"/>
      <c r="J29" s="110"/>
      <c r="K29" s="110"/>
      <c r="L29" s="110"/>
      <c r="M29" s="110"/>
      <c r="N29" s="111"/>
    </row>
    <row r="30" spans="1:14" x14ac:dyDescent="0.25">
      <c r="A30" s="102"/>
      <c r="B30" s="124" t="s">
        <v>140</v>
      </c>
      <c r="C30" s="199" t="s">
        <v>185</v>
      </c>
      <c r="D30" s="177"/>
      <c r="E30" s="107"/>
      <c r="F30" s="107"/>
      <c r="G30" s="107"/>
      <c r="H30" s="107"/>
      <c r="I30" s="110"/>
      <c r="J30" s="110"/>
      <c r="K30" s="110"/>
      <c r="L30" s="110"/>
      <c r="M30" s="110"/>
      <c r="N30" s="111"/>
    </row>
    <row r="31" spans="1:14" x14ac:dyDescent="0.25">
      <c r="A31" s="102"/>
      <c r="B31" s="124" t="s">
        <v>141</v>
      </c>
      <c r="C31" s="199" t="s">
        <v>185</v>
      </c>
      <c r="D31" s="177"/>
      <c r="E31" s="107"/>
      <c r="F31" s="107"/>
      <c r="G31" s="107"/>
      <c r="H31" s="107"/>
      <c r="I31" s="110"/>
      <c r="J31" s="110"/>
      <c r="K31" s="110"/>
      <c r="L31" s="110"/>
      <c r="M31" s="110"/>
      <c r="N31" s="111"/>
    </row>
    <row r="32" spans="1:14" x14ac:dyDescent="0.25">
      <c r="A32" s="102"/>
      <c r="B32" s="124" t="s">
        <v>142</v>
      </c>
      <c r="C32" s="124"/>
      <c r="D32" s="177" t="s">
        <v>185</v>
      </c>
      <c r="E32" s="107"/>
      <c r="F32" s="107"/>
      <c r="G32" s="107"/>
      <c r="H32" s="107"/>
      <c r="I32" s="110"/>
      <c r="J32" s="110"/>
      <c r="K32" s="110"/>
      <c r="L32" s="110"/>
      <c r="M32" s="110"/>
      <c r="N32" s="111"/>
    </row>
    <row r="33" spans="1:17" x14ac:dyDescent="0.25">
      <c r="A33" s="102"/>
      <c r="B33" s="124" t="s">
        <v>143</v>
      </c>
      <c r="C33" s="124"/>
      <c r="D33" s="190" t="s">
        <v>185</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144</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42.75" x14ac:dyDescent="0.25">
      <c r="A40" s="102"/>
      <c r="B40" s="108" t="s">
        <v>145</v>
      </c>
      <c r="C40" s="109">
        <v>40</v>
      </c>
      <c r="D40" s="164">
        <v>0</v>
      </c>
      <c r="E40" s="288">
        <f>+D40+D41</f>
        <v>60</v>
      </c>
      <c r="F40" s="107"/>
      <c r="G40" s="107"/>
      <c r="H40" s="107"/>
      <c r="I40" s="110"/>
      <c r="J40" s="110"/>
      <c r="K40" s="110"/>
      <c r="L40" s="110"/>
      <c r="M40" s="110"/>
      <c r="N40" s="111"/>
    </row>
    <row r="41" spans="1:17" ht="71.25" x14ac:dyDescent="0.25">
      <c r="A41" s="102"/>
      <c r="B41" s="108" t="s">
        <v>146</v>
      </c>
      <c r="C41" s="109">
        <v>60</v>
      </c>
      <c r="D41" s="164">
        <v>60</v>
      </c>
      <c r="E41" s="289"/>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81" t="s">
        <v>35</v>
      </c>
      <c r="N45" s="281"/>
    </row>
    <row r="46" spans="1:17" x14ac:dyDescent="0.25">
      <c r="B46" s="125" t="s">
        <v>30</v>
      </c>
      <c r="M46" s="66"/>
      <c r="N46" s="66"/>
    </row>
    <row r="47" spans="1:17" ht="15.75" thickBot="1" x14ac:dyDescent="0.3">
      <c r="M47" s="66"/>
      <c r="N47" s="66"/>
    </row>
    <row r="48" spans="1:17" s="110" customFormat="1" ht="109.5" customHeight="1" x14ac:dyDescent="0.25">
      <c r="B48" s="121" t="s">
        <v>147</v>
      </c>
      <c r="C48" s="121" t="s">
        <v>148</v>
      </c>
      <c r="D48" s="121" t="s">
        <v>149</v>
      </c>
      <c r="E48" s="121" t="s">
        <v>45</v>
      </c>
      <c r="F48" s="121" t="s">
        <v>22</v>
      </c>
      <c r="G48" s="121" t="s">
        <v>104</v>
      </c>
      <c r="H48" s="121" t="s">
        <v>17</v>
      </c>
      <c r="I48" s="121" t="s">
        <v>10</v>
      </c>
      <c r="J48" s="121" t="s">
        <v>31</v>
      </c>
      <c r="K48" s="121" t="s">
        <v>61</v>
      </c>
      <c r="L48" s="121" t="s">
        <v>20</v>
      </c>
      <c r="M48" s="106" t="s">
        <v>26</v>
      </c>
      <c r="N48" s="121" t="s">
        <v>150</v>
      </c>
      <c r="O48" s="121" t="s">
        <v>36</v>
      </c>
      <c r="P48" s="122" t="s">
        <v>11</v>
      </c>
      <c r="Q48" s="122" t="s">
        <v>19</v>
      </c>
    </row>
    <row r="49" spans="1:26" s="116" customFormat="1" ht="27.75" customHeight="1" x14ac:dyDescent="0.25">
      <c r="A49" s="47">
        <v>1</v>
      </c>
      <c r="B49" s="117" t="s">
        <v>301</v>
      </c>
      <c r="C49" s="118" t="s">
        <v>301</v>
      </c>
      <c r="D49" s="117" t="s">
        <v>303</v>
      </c>
      <c r="E49" s="112" t="s">
        <v>304</v>
      </c>
      <c r="F49" s="113" t="s">
        <v>138</v>
      </c>
      <c r="G49" s="155"/>
      <c r="H49" s="120">
        <v>40210</v>
      </c>
      <c r="I49" s="114">
        <v>40527</v>
      </c>
      <c r="J49" s="114"/>
      <c r="K49" s="114" t="s">
        <v>305</v>
      </c>
      <c r="L49" s="114"/>
      <c r="M49" s="105">
        <v>4843</v>
      </c>
      <c r="N49" s="105"/>
      <c r="O49" s="27">
        <v>3505781081</v>
      </c>
      <c r="P49" s="27">
        <v>216</v>
      </c>
      <c r="Q49" s="156"/>
      <c r="R49" s="115"/>
      <c r="S49" s="115"/>
      <c r="T49" s="115"/>
      <c r="U49" s="115"/>
      <c r="V49" s="115"/>
      <c r="W49" s="115"/>
      <c r="X49" s="115"/>
      <c r="Y49" s="115"/>
      <c r="Z49" s="115"/>
    </row>
    <row r="50" spans="1:26" s="116" customFormat="1" ht="27.75" customHeight="1" x14ac:dyDescent="0.25">
      <c r="A50" s="47">
        <f>+A49+1</f>
        <v>2</v>
      </c>
      <c r="B50" s="117" t="s">
        <v>301</v>
      </c>
      <c r="C50" s="118" t="s">
        <v>301</v>
      </c>
      <c r="D50" s="117" t="s">
        <v>303</v>
      </c>
      <c r="E50" s="112" t="s">
        <v>306</v>
      </c>
      <c r="F50" s="113" t="s">
        <v>138</v>
      </c>
      <c r="G50" s="113"/>
      <c r="H50" s="120">
        <v>40557</v>
      </c>
      <c r="I50" s="114">
        <v>40844</v>
      </c>
      <c r="J50" s="114"/>
      <c r="K50" s="114" t="s">
        <v>674</v>
      </c>
      <c r="L50" s="114" t="s">
        <v>675</v>
      </c>
      <c r="M50" s="105">
        <v>135</v>
      </c>
      <c r="N50" s="105"/>
      <c r="O50" s="27">
        <v>139488716</v>
      </c>
      <c r="P50" s="27">
        <v>207</v>
      </c>
      <c r="Q50" s="156"/>
      <c r="R50" s="115"/>
      <c r="S50" s="115"/>
      <c r="T50" s="115"/>
      <c r="U50" s="115"/>
      <c r="V50" s="115"/>
      <c r="W50" s="115"/>
      <c r="X50" s="115"/>
      <c r="Y50" s="115"/>
      <c r="Z50" s="115"/>
    </row>
    <row r="51" spans="1:26" s="116" customFormat="1" ht="27.75" customHeight="1" x14ac:dyDescent="0.25">
      <c r="A51" s="47">
        <f t="shared" ref="A51:A56" si="0">+A50+1</f>
        <v>3</v>
      </c>
      <c r="B51" s="117" t="s">
        <v>301</v>
      </c>
      <c r="C51" s="118" t="s">
        <v>301</v>
      </c>
      <c r="D51" s="117" t="s">
        <v>303</v>
      </c>
      <c r="E51" s="112" t="s">
        <v>307</v>
      </c>
      <c r="F51" s="113" t="s">
        <v>138</v>
      </c>
      <c r="G51" s="113"/>
      <c r="H51" s="120">
        <v>40816</v>
      </c>
      <c r="I51" s="114">
        <v>40969</v>
      </c>
      <c r="J51" s="114"/>
      <c r="K51" s="114" t="s">
        <v>323</v>
      </c>
      <c r="L51" s="114"/>
      <c r="M51" s="105">
        <v>631</v>
      </c>
      <c r="N51" s="105"/>
      <c r="O51" s="27">
        <v>520385195</v>
      </c>
      <c r="P51" s="27" t="s">
        <v>308</v>
      </c>
      <c r="Q51" s="156"/>
      <c r="R51" s="115"/>
      <c r="S51" s="115"/>
      <c r="T51" s="115"/>
      <c r="U51" s="115"/>
      <c r="V51" s="115"/>
      <c r="W51" s="115"/>
      <c r="X51" s="115"/>
      <c r="Y51" s="115"/>
      <c r="Z51" s="115"/>
    </row>
    <row r="52" spans="1:26" s="116" customFormat="1" ht="27.75" customHeight="1" x14ac:dyDescent="0.25">
      <c r="A52" s="47">
        <f t="shared" si="0"/>
        <v>4</v>
      </c>
      <c r="B52" s="117" t="s">
        <v>301</v>
      </c>
      <c r="C52" s="118" t="s">
        <v>301</v>
      </c>
      <c r="D52" s="117" t="s">
        <v>303</v>
      </c>
      <c r="E52" s="112" t="s">
        <v>309</v>
      </c>
      <c r="F52" s="113" t="s">
        <v>138</v>
      </c>
      <c r="G52" s="113"/>
      <c r="H52" s="120">
        <v>41008</v>
      </c>
      <c r="I52" s="114">
        <v>41182</v>
      </c>
      <c r="J52" s="114"/>
      <c r="K52" s="114" t="s">
        <v>310</v>
      </c>
      <c r="L52" s="114"/>
      <c r="M52" s="105">
        <v>631</v>
      </c>
      <c r="N52" s="105"/>
      <c r="O52" s="27">
        <v>175114368</v>
      </c>
      <c r="P52" s="27">
        <v>142</v>
      </c>
      <c r="Q52" s="156"/>
      <c r="R52" s="115"/>
      <c r="S52" s="115"/>
      <c r="T52" s="115"/>
      <c r="U52" s="115"/>
      <c r="V52" s="115"/>
      <c r="W52" s="115"/>
      <c r="X52" s="115"/>
      <c r="Y52" s="115"/>
      <c r="Z52" s="115"/>
    </row>
    <row r="53" spans="1:26" s="116" customFormat="1" ht="27.75" customHeight="1" x14ac:dyDescent="0.25">
      <c r="A53" s="47">
        <f t="shared" si="0"/>
        <v>5</v>
      </c>
      <c r="B53" s="117" t="s">
        <v>301</v>
      </c>
      <c r="C53" s="118" t="s">
        <v>301</v>
      </c>
      <c r="D53" s="117" t="s">
        <v>303</v>
      </c>
      <c r="E53" s="112" t="s">
        <v>319</v>
      </c>
      <c r="F53" s="113" t="s">
        <v>138</v>
      </c>
      <c r="G53" s="113"/>
      <c r="H53" s="120">
        <v>41204</v>
      </c>
      <c r="I53" s="114">
        <v>41453</v>
      </c>
      <c r="J53" s="114"/>
      <c r="K53" s="114" t="s">
        <v>321</v>
      </c>
      <c r="L53" s="114"/>
      <c r="M53" s="105">
        <v>495</v>
      </c>
      <c r="N53" s="105"/>
      <c r="O53" s="27">
        <v>480053046</v>
      </c>
      <c r="P53" s="27" t="s">
        <v>320</v>
      </c>
      <c r="Q53" s="156"/>
      <c r="R53" s="115"/>
      <c r="S53" s="115"/>
      <c r="T53" s="115"/>
      <c r="U53" s="115"/>
      <c r="V53" s="115"/>
      <c r="W53" s="115"/>
      <c r="X53" s="115"/>
      <c r="Y53" s="115"/>
      <c r="Z53" s="115"/>
    </row>
    <row r="54" spans="1:26" s="116" customFormat="1" ht="27.75" customHeight="1" x14ac:dyDescent="0.25">
      <c r="A54" s="47">
        <f t="shared" si="0"/>
        <v>6</v>
      </c>
      <c r="B54" s="117" t="s">
        <v>301</v>
      </c>
      <c r="C54" s="118" t="s">
        <v>301</v>
      </c>
      <c r="D54" s="117" t="s">
        <v>322</v>
      </c>
      <c r="E54" s="112" t="s">
        <v>325</v>
      </c>
      <c r="F54" s="113" t="s">
        <v>138</v>
      </c>
      <c r="G54" s="113"/>
      <c r="H54" s="120">
        <v>41512</v>
      </c>
      <c r="I54" s="114">
        <v>41912</v>
      </c>
      <c r="J54" s="114"/>
      <c r="K54" s="114" t="s">
        <v>324</v>
      </c>
      <c r="L54" s="114"/>
      <c r="M54" s="105">
        <v>404</v>
      </c>
      <c r="N54" s="105"/>
      <c r="O54" s="27">
        <v>1395923342</v>
      </c>
      <c r="P54" s="27">
        <v>139</v>
      </c>
      <c r="Q54" s="156"/>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6"/>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86"/>
      <c r="L56" s="114"/>
      <c r="M56" s="105"/>
      <c r="N56" s="105"/>
      <c r="O56" s="27"/>
      <c r="P56" s="27"/>
      <c r="Q56" s="156"/>
      <c r="R56" s="115"/>
      <c r="S56" s="115"/>
      <c r="T56" s="115"/>
      <c r="U56" s="115"/>
      <c r="V56" s="115"/>
      <c r="W56" s="115"/>
      <c r="X56" s="115"/>
      <c r="Y56" s="115"/>
      <c r="Z56" s="115"/>
    </row>
    <row r="57" spans="1:26" s="116" customFormat="1" x14ac:dyDescent="0.25">
      <c r="A57" s="47"/>
      <c r="B57" s="50" t="s">
        <v>16</v>
      </c>
      <c r="C57" s="118"/>
      <c r="D57" s="117"/>
      <c r="E57" s="112"/>
      <c r="F57" s="113"/>
      <c r="G57" s="113"/>
      <c r="H57" s="113"/>
      <c r="I57" s="114"/>
      <c r="J57" s="114"/>
      <c r="K57" s="119" t="s">
        <v>684</v>
      </c>
      <c r="L57" s="119" t="s">
        <v>675</v>
      </c>
      <c r="M57" s="154">
        <v>4843</v>
      </c>
      <c r="N57" s="154"/>
      <c r="O57" s="27"/>
      <c r="P57" s="27"/>
      <c r="Q57" s="157"/>
    </row>
    <row r="58" spans="1:26" s="30" customFormat="1" x14ac:dyDescent="0.25">
      <c r="E58" s="31"/>
    </row>
    <row r="59" spans="1:26" s="30" customFormat="1" x14ac:dyDescent="0.25">
      <c r="B59" s="282" t="s">
        <v>28</v>
      </c>
      <c r="C59" s="282" t="s">
        <v>27</v>
      </c>
      <c r="D59" s="280" t="s">
        <v>34</v>
      </c>
      <c r="E59" s="280"/>
    </row>
    <row r="60" spans="1:26" s="30" customFormat="1" x14ac:dyDescent="0.25">
      <c r="B60" s="283"/>
      <c r="C60" s="283"/>
      <c r="D60" s="166" t="s">
        <v>23</v>
      </c>
      <c r="E60" s="63" t="s">
        <v>24</v>
      </c>
    </row>
    <row r="61" spans="1:26" s="30" customFormat="1" ht="30.6" customHeight="1" x14ac:dyDescent="0.25">
      <c r="B61" s="60" t="s">
        <v>21</v>
      </c>
      <c r="C61" s="61" t="str">
        <f>+K57</f>
        <v>52 meses y 15 dias</v>
      </c>
      <c r="D61" s="58" t="s">
        <v>185</v>
      </c>
      <c r="E61" s="58"/>
      <c r="F61" s="32"/>
      <c r="G61" s="32"/>
      <c r="H61" s="32"/>
      <c r="I61" s="32"/>
      <c r="J61" s="32"/>
      <c r="K61" s="32"/>
      <c r="L61" s="32"/>
      <c r="M61" s="32"/>
    </row>
    <row r="62" spans="1:26" s="30" customFormat="1" ht="30" customHeight="1" x14ac:dyDescent="0.25">
      <c r="B62" s="60" t="s">
        <v>25</v>
      </c>
      <c r="C62" s="61">
        <f>+M57</f>
        <v>4843</v>
      </c>
      <c r="D62" s="58" t="s">
        <v>185</v>
      </c>
      <c r="E62" s="58"/>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7" t="s">
        <v>105</v>
      </c>
      <c r="C65" s="277"/>
      <c r="D65" s="277"/>
      <c r="E65" s="277"/>
      <c r="F65" s="277"/>
      <c r="G65" s="277"/>
      <c r="H65" s="277"/>
      <c r="I65" s="277"/>
      <c r="J65" s="277"/>
      <c r="K65" s="277"/>
      <c r="L65" s="277"/>
      <c r="M65" s="277"/>
      <c r="N65" s="277"/>
    </row>
    <row r="68" spans="2:17" ht="109.5" customHeight="1" x14ac:dyDescent="0.25">
      <c r="B68" s="123" t="s">
        <v>151</v>
      </c>
      <c r="C68" s="69" t="s">
        <v>2</v>
      </c>
      <c r="D68" s="69" t="s">
        <v>107</v>
      </c>
      <c r="E68" s="69" t="s">
        <v>106</v>
      </c>
      <c r="F68" s="69" t="s">
        <v>108</v>
      </c>
      <c r="G68" s="69" t="s">
        <v>109</v>
      </c>
      <c r="H68" s="69" t="s">
        <v>110</v>
      </c>
      <c r="I68" s="69" t="s">
        <v>111</v>
      </c>
      <c r="J68" s="69" t="s">
        <v>112</v>
      </c>
      <c r="K68" s="69" t="s">
        <v>113</v>
      </c>
      <c r="L68" s="69" t="s">
        <v>114</v>
      </c>
      <c r="M68" s="99" t="s">
        <v>115</v>
      </c>
      <c r="N68" s="99" t="s">
        <v>116</v>
      </c>
      <c r="O68" s="263" t="s">
        <v>3</v>
      </c>
      <c r="P68" s="265"/>
      <c r="Q68" s="69" t="s">
        <v>18</v>
      </c>
    </row>
    <row r="69" spans="2:17" x14ac:dyDescent="0.25">
      <c r="B69" s="167" t="s">
        <v>161</v>
      </c>
      <c r="C69" s="167" t="s">
        <v>220</v>
      </c>
      <c r="D69" s="167" t="s">
        <v>223</v>
      </c>
      <c r="E69" s="168">
        <v>50</v>
      </c>
      <c r="F69" s="4"/>
      <c r="G69" s="4" t="s">
        <v>139</v>
      </c>
      <c r="H69" s="4"/>
      <c r="I69" s="100"/>
      <c r="J69" s="100" t="s">
        <v>138</v>
      </c>
      <c r="K69" s="100" t="s">
        <v>138</v>
      </c>
      <c r="L69" s="100" t="s">
        <v>138</v>
      </c>
      <c r="M69" s="100" t="s">
        <v>138</v>
      </c>
      <c r="N69" s="100" t="s">
        <v>138</v>
      </c>
      <c r="O69" s="267" t="s">
        <v>178</v>
      </c>
      <c r="P69" s="268"/>
      <c r="Q69" s="124" t="s">
        <v>139</v>
      </c>
    </row>
    <row r="70" spans="2:17" x14ac:dyDescent="0.25">
      <c r="B70" s="167" t="s">
        <v>161</v>
      </c>
      <c r="C70" s="167" t="s">
        <v>208</v>
      </c>
      <c r="D70" s="167" t="s">
        <v>224</v>
      </c>
      <c r="E70" s="168">
        <v>24</v>
      </c>
      <c r="F70" s="4"/>
      <c r="G70" s="4" t="s">
        <v>139</v>
      </c>
      <c r="H70" s="4"/>
      <c r="I70" s="100"/>
      <c r="J70" s="100" t="s">
        <v>138</v>
      </c>
      <c r="K70" s="100" t="s">
        <v>138</v>
      </c>
      <c r="L70" s="100" t="s">
        <v>138</v>
      </c>
      <c r="M70" s="100" t="s">
        <v>138</v>
      </c>
      <c r="N70" s="100" t="s">
        <v>138</v>
      </c>
      <c r="O70" s="267" t="s">
        <v>178</v>
      </c>
      <c r="P70" s="268"/>
      <c r="Q70" s="124" t="s">
        <v>139</v>
      </c>
    </row>
    <row r="71" spans="2:17" x14ac:dyDescent="0.25">
      <c r="B71" s="167" t="s">
        <v>161</v>
      </c>
      <c r="C71" s="167" t="s">
        <v>221</v>
      </c>
      <c r="D71" s="167" t="s">
        <v>225</v>
      </c>
      <c r="E71" s="168">
        <v>36</v>
      </c>
      <c r="F71" s="4"/>
      <c r="G71" s="4" t="s">
        <v>139</v>
      </c>
      <c r="H71" s="4"/>
      <c r="I71" s="100"/>
      <c r="J71" s="100" t="s">
        <v>138</v>
      </c>
      <c r="K71" s="100" t="s">
        <v>138</v>
      </c>
      <c r="L71" s="100" t="s">
        <v>138</v>
      </c>
      <c r="M71" s="100" t="s">
        <v>138</v>
      </c>
      <c r="N71" s="100" t="s">
        <v>138</v>
      </c>
      <c r="O71" s="267" t="s">
        <v>178</v>
      </c>
      <c r="P71" s="268"/>
      <c r="Q71" s="124" t="s">
        <v>139</v>
      </c>
    </row>
    <row r="72" spans="2:17" x14ac:dyDescent="0.25">
      <c r="B72" s="167" t="s">
        <v>161</v>
      </c>
      <c r="C72" s="167" t="s">
        <v>222</v>
      </c>
      <c r="D72" s="167" t="s">
        <v>226</v>
      </c>
      <c r="E72" s="168">
        <v>24</v>
      </c>
      <c r="F72" s="4"/>
      <c r="G72" s="4" t="s">
        <v>139</v>
      </c>
      <c r="H72" s="4"/>
      <c r="I72" s="100"/>
      <c r="J72" s="100" t="s">
        <v>138</v>
      </c>
      <c r="K72" s="100" t="s">
        <v>138</v>
      </c>
      <c r="L72" s="100" t="s">
        <v>138</v>
      </c>
      <c r="M72" s="100" t="s">
        <v>138</v>
      </c>
      <c r="N72" s="100" t="s">
        <v>138</v>
      </c>
      <c r="O72" s="267" t="s">
        <v>178</v>
      </c>
      <c r="P72" s="268"/>
      <c r="Q72" s="124" t="s">
        <v>139</v>
      </c>
    </row>
    <row r="73" spans="2:17" x14ac:dyDescent="0.25">
      <c r="B73" s="167" t="s">
        <v>174</v>
      </c>
      <c r="C73" s="167" t="s">
        <v>227</v>
      </c>
      <c r="D73" s="167" t="s">
        <v>229</v>
      </c>
      <c r="E73" s="168">
        <v>60</v>
      </c>
      <c r="F73" s="4"/>
      <c r="G73" s="4"/>
      <c r="H73" s="4" t="s">
        <v>139</v>
      </c>
      <c r="I73" s="100"/>
      <c r="J73" s="100" t="s">
        <v>138</v>
      </c>
      <c r="K73" s="100" t="s">
        <v>138</v>
      </c>
      <c r="L73" s="100" t="s">
        <v>138</v>
      </c>
      <c r="M73" s="100" t="s">
        <v>138</v>
      </c>
      <c r="N73" s="100" t="s">
        <v>138</v>
      </c>
      <c r="O73" s="162" t="s">
        <v>179</v>
      </c>
      <c r="P73" s="163"/>
      <c r="Q73" s="124" t="s">
        <v>139</v>
      </c>
    </row>
    <row r="74" spans="2:17" x14ac:dyDescent="0.25">
      <c r="B74" s="167" t="s">
        <v>174</v>
      </c>
      <c r="C74" s="167" t="s">
        <v>228</v>
      </c>
      <c r="D74" s="167" t="s">
        <v>230</v>
      </c>
      <c r="E74" s="168">
        <v>48</v>
      </c>
      <c r="F74" s="4"/>
      <c r="G74" s="4"/>
      <c r="H74" s="4" t="s">
        <v>139</v>
      </c>
      <c r="I74" s="100"/>
      <c r="J74" s="100" t="s">
        <v>138</v>
      </c>
      <c r="K74" s="100" t="s">
        <v>138</v>
      </c>
      <c r="L74" s="100" t="s">
        <v>138</v>
      </c>
      <c r="M74" s="100" t="s">
        <v>138</v>
      </c>
      <c r="N74" s="100" t="s">
        <v>138</v>
      </c>
      <c r="O74" s="162" t="s">
        <v>179</v>
      </c>
      <c r="P74" s="163"/>
      <c r="Q74" s="124" t="s">
        <v>139</v>
      </c>
    </row>
    <row r="75" spans="2:17" x14ac:dyDescent="0.25">
      <c r="B75" s="167" t="s">
        <v>180</v>
      </c>
      <c r="C75" s="167" t="s">
        <v>231</v>
      </c>
      <c r="D75" s="47" t="s">
        <v>253</v>
      </c>
      <c r="E75" s="168">
        <v>100</v>
      </c>
      <c r="F75" s="4"/>
      <c r="G75" s="4"/>
      <c r="H75" s="4"/>
      <c r="I75" s="100" t="s">
        <v>139</v>
      </c>
      <c r="J75" s="100" t="s">
        <v>138</v>
      </c>
      <c r="K75" s="100" t="s">
        <v>138</v>
      </c>
      <c r="L75" s="100" t="s">
        <v>138</v>
      </c>
      <c r="M75" s="100" t="s">
        <v>138</v>
      </c>
      <c r="N75" s="100" t="s">
        <v>138</v>
      </c>
      <c r="O75" s="162" t="s">
        <v>202</v>
      </c>
      <c r="P75" s="163"/>
      <c r="Q75" s="124" t="s">
        <v>139</v>
      </c>
    </row>
    <row r="76" spans="2:17" x14ac:dyDescent="0.25">
      <c r="B76" s="167" t="s">
        <v>180</v>
      </c>
      <c r="C76" s="167" t="s">
        <v>232</v>
      </c>
      <c r="D76" s="167" t="s">
        <v>232</v>
      </c>
      <c r="E76" s="168">
        <v>53</v>
      </c>
      <c r="F76" s="4"/>
      <c r="G76" s="4"/>
      <c r="H76" s="4"/>
      <c r="I76" s="100" t="s">
        <v>139</v>
      </c>
      <c r="J76" s="100" t="s">
        <v>138</v>
      </c>
      <c r="K76" s="100" t="s">
        <v>138</v>
      </c>
      <c r="L76" s="100" t="s">
        <v>138</v>
      </c>
      <c r="M76" s="100" t="s">
        <v>138</v>
      </c>
      <c r="N76" s="100" t="s">
        <v>138</v>
      </c>
      <c r="O76" s="162" t="s">
        <v>202</v>
      </c>
      <c r="P76" s="163"/>
      <c r="Q76" s="124" t="s">
        <v>139</v>
      </c>
    </row>
    <row r="77" spans="2:17" x14ac:dyDescent="0.25">
      <c r="B77" s="167" t="s">
        <v>180</v>
      </c>
      <c r="C77" s="167" t="s">
        <v>233</v>
      </c>
      <c r="D77" s="167" t="s">
        <v>250</v>
      </c>
      <c r="E77" s="168">
        <v>53</v>
      </c>
      <c r="F77" s="4"/>
      <c r="G77" s="4"/>
      <c r="H77" s="4"/>
      <c r="I77" s="100" t="s">
        <v>139</v>
      </c>
      <c r="J77" s="100" t="s">
        <v>138</v>
      </c>
      <c r="K77" s="100" t="s">
        <v>138</v>
      </c>
      <c r="L77" s="100" t="s">
        <v>138</v>
      </c>
      <c r="M77" s="100" t="s">
        <v>138</v>
      </c>
      <c r="N77" s="100" t="s">
        <v>138</v>
      </c>
      <c r="O77" s="162" t="s">
        <v>202</v>
      </c>
      <c r="P77" s="163"/>
      <c r="Q77" s="124" t="s">
        <v>139</v>
      </c>
    </row>
    <row r="78" spans="2:17" x14ac:dyDescent="0.25">
      <c r="B78" s="167" t="s">
        <v>180</v>
      </c>
      <c r="C78" s="167" t="s">
        <v>234</v>
      </c>
      <c r="D78" s="167" t="s">
        <v>251</v>
      </c>
      <c r="E78" s="168">
        <v>50</v>
      </c>
      <c r="F78" s="4"/>
      <c r="G78" s="4"/>
      <c r="H78" s="4"/>
      <c r="I78" s="100" t="s">
        <v>139</v>
      </c>
      <c r="J78" s="100" t="s">
        <v>138</v>
      </c>
      <c r="K78" s="100" t="s">
        <v>138</v>
      </c>
      <c r="L78" s="100" t="s">
        <v>138</v>
      </c>
      <c r="M78" s="100" t="s">
        <v>138</v>
      </c>
      <c r="N78" s="100" t="s">
        <v>138</v>
      </c>
      <c r="O78" s="162" t="s">
        <v>202</v>
      </c>
      <c r="P78" s="163"/>
      <c r="Q78" s="124" t="s">
        <v>139</v>
      </c>
    </row>
    <row r="79" spans="2:17" x14ac:dyDescent="0.25">
      <c r="B79" s="167" t="s">
        <v>180</v>
      </c>
      <c r="C79" s="167" t="s">
        <v>235</v>
      </c>
      <c r="D79" s="167" t="s">
        <v>235</v>
      </c>
      <c r="E79" s="168">
        <v>50</v>
      </c>
      <c r="F79" s="4"/>
      <c r="G79" s="4"/>
      <c r="H79" s="4"/>
      <c r="I79" s="100" t="s">
        <v>139</v>
      </c>
      <c r="J79" s="100" t="s">
        <v>138</v>
      </c>
      <c r="K79" s="100" t="s">
        <v>138</v>
      </c>
      <c r="L79" s="100" t="s">
        <v>138</v>
      </c>
      <c r="M79" s="100" t="s">
        <v>138</v>
      </c>
      <c r="N79" s="100" t="s">
        <v>138</v>
      </c>
      <c r="O79" s="162" t="s">
        <v>202</v>
      </c>
      <c r="P79" s="163"/>
      <c r="Q79" s="124" t="s">
        <v>139</v>
      </c>
    </row>
    <row r="80" spans="2:17" x14ac:dyDescent="0.25">
      <c r="B80" s="167" t="s">
        <v>180</v>
      </c>
      <c r="C80" s="167" t="s">
        <v>236</v>
      </c>
      <c r="D80" s="167" t="s">
        <v>252</v>
      </c>
      <c r="E80" s="168">
        <v>50</v>
      </c>
      <c r="F80" s="4"/>
      <c r="G80" s="4"/>
      <c r="H80" s="4"/>
      <c r="I80" s="100" t="s">
        <v>139</v>
      </c>
      <c r="J80" s="100" t="s">
        <v>138</v>
      </c>
      <c r="K80" s="100" t="s">
        <v>138</v>
      </c>
      <c r="L80" s="100" t="s">
        <v>138</v>
      </c>
      <c r="M80" s="100" t="s">
        <v>138</v>
      </c>
      <c r="N80" s="100" t="s">
        <v>138</v>
      </c>
      <c r="O80" s="162" t="s">
        <v>202</v>
      </c>
      <c r="P80" s="163"/>
      <c r="Q80" s="124" t="s">
        <v>139</v>
      </c>
    </row>
    <row r="81" spans="2:17" x14ac:dyDescent="0.25">
      <c r="B81" s="167" t="s">
        <v>180</v>
      </c>
      <c r="C81" s="167" t="s">
        <v>237</v>
      </c>
      <c r="D81" s="167" t="s">
        <v>250</v>
      </c>
      <c r="E81" s="168">
        <v>54</v>
      </c>
      <c r="F81" s="4"/>
      <c r="G81" s="4"/>
      <c r="H81" s="4"/>
      <c r="I81" s="100" t="s">
        <v>139</v>
      </c>
      <c r="J81" s="100" t="s">
        <v>138</v>
      </c>
      <c r="K81" s="100" t="s">
        <v>138</v>
      </c>
      <c r="L81" s="100" t="s">
        <v>138</v>
      </c>
      <c r="M81" s="100" t="s">
        <v>138</v>
      </c>
      <c r="N81" s="100" t="s">
        <v>138</v>
      </c>
      <c r="O81" s="162" t="s">
        <v>202</v>
      </c>
      <c r="P81" s="163"/>
      <c r="Q81" s="124" t="s">
        <v>139</v>
      </c>
    </row>
    <row r="82" spans="2:17" x14ac:dyDescent="0.25">
      <c r="B82" s="167" t="s">
        <v>180</v>
      </c>
      <c r="C82" s="167" t="s">
        <v>195</v>
      </c>
      <c r="D82" s="167" t="s">
        <v>195</v>
      </c>
      <c r="E82" s="168">
        <v>50</v>
      </c>
      <c r="F82" s="4"/>
      <c r="G82" s="4"/>
      <c r="H82" s="4"/>
      <c r="I82" s="100" t="s">
        <v>139</v>
      </c>
      <c r="J82" s="100" t="s">
        <v>138</v>
      </c>
      <c r="K82" s="100" t="s">
        <v>138</v>
      </c>
      <c r="L82" s="100" t="s">
        <v>138</v>
      </c>
      <c r="M82" s="100" t="s">
        <v>138</v>
      </c>
      <c r="N82" s="100" t="s">
        <v>138</v>
      </c>
      <c r="O82" s="162" t="s">
        <v>202</v>
      </c>
      <c r="P82" s="163"/>
      <c r="Q82" s="124" t="s">
        <v>139</v>
      </c>
    </row>
    <row r="83" spans="2:17" x14ac:dyDescent="0.25">
      <c r="B83" s="167" t="s">
        <v>180</v>
      </c>
      <c r="C83" s="167" t="s">
        <v>238</v>
      </c>
      <c r="D83" s="167" t="s">
        <v>238</v>
      </c>
      <c r="E83" s="168">
        <v>50</v>
      </c>
      <c r="F83" s="4"/>
      <c r="G83" s="4"/>
      <c r="H83" s="4"/>
      <c r="I83" s="100" t="s">
        <v>139</v>
      </c>
      <c r="J83" s="100" t="s">
        <v>138</v>
      </c>
      <c r="K83" s="100" t="s">
        <v>138</v>
      </c>
      <c r="L83" s="100" t="s">
        <v>138</v>
      </c>
      <c r="M83" s="100" t="s">
        <v>138</v>
      </c>
      <c r="N83" s="100" t="s">
        <v>138</v>
      </c>
      <c r="O83" s="162" t="s">
        <v>202</v>
      </c>
      <c r="P83" s="163"/>
      <c r="Q83" s="124" t="s">
        <v>139</v>
      </c>
    </row>
    <row r="84" spans="2:17" x14ac:dyDescent="0.25">
      <c r="B84" s="167" t="s">
        <v>180</v>
      </c>
      <c r="C84" s="167" t="s">
        <v>239</v>
      </c>
      <c r="D84" s="167" t="s">
        <v>239</v>
      </c>
      <c r="E84" s="168">
        <v>50</v>
      </c>
      <c r="F84" s="4"/>
      <c r="G84" s="4"/>
      <c r="H84" s="4"/>
      <c r="I84" s="100" t="s">
        <v>139</v>
      </c>
      <c r="J84" s="100" t="s">
        <v>138</v>
      </c>
      <c r="K84" s="100" t="s">
        <v>138</v>
      </c>
      <c r="L84" s="100" t="s">
        <v>138</v>
      </c>
      <c r="M84" s="100" t="s">
        <v>138</v>
      </c>
      <c r="N84" s="100" t="s">
        <v>138</v>
      </c>
      <c r="O84" s="162" t="s">
        <v>202</v>
      </c>
      <c r="P84" s="163"/>
      <c r="Q84" s="124" t="s">
        <v>139</v>
      </c>
    </row>
    <row r="85" spans="2:17" x14ac:dyDescent="0.25">
      <c r="B85" s="167" t="s">
        <v>180</v>
      </c>
      <c r="C85" s="167" t="s">
        <v>240</v>
      </c>
      <c r="D85" s="167" t="s">
        <v>240</v>
      </c>
      <c r="E85" s="168">
        <v>50</v>
      </c>
      <c r="F85" s="4"/>
      <c r="G85" s="4"/>
      <c r="H85" s="4"/>
      <c r="I85" s="100" t="s">
        <v>139</v>
      </c>
      <c r="J85" s="100" t="s">
        <v>138</v>
      </c>
      <c r="K85" s="100" t="s">
        <v>138</v>
      </c>
      <c r="L85" s="100" t="s">
        <v>138</v>
      </c>
      <c r="M85" s="100" t="s">
        <v>138</v>
      </c>
      <c r="N85" s="100" t="s">
        <v>138</v>
      </c>
      <c r="O85" s="162" t="s">
        <v>202</v>
      </c>
      <c r="P85" s="163"/>
      <c r="Q85" s="124" t="s">
        <v>139</v>
      </c>
    </row>
    <row r="86" spans="2:17" x14ac:dyDescent="0.25">
      <c r="B86" s="167" t="s">
        <v>180</v>
      </c>
      <c r="C86" s="167" t="s">
        <v>241</v>
      </c>
      <c r="D86" s="167" t="s">
        <v>241</v>
      </c>
      <c r="E86" s="168">
        <v>50</v>
      </c>
      <c r="F86" s="4"/>
      <c r="G86" s="4"/>
      <c r="H86" s="4"/>
      <c r="I86" s="100" t="s">
        <v>139</v>
      </c>
      <c r="J86" s="100" t="s">
        <v>138</v>
      </c>
      <c r="K86" s="100" t="s">
        <v>138</v>
      </c>
      <c r="L86" s="100" t="s">
        <v>138</v>
      </c>
      <c r="M86" s="100" t="s">
        <v>138</v>
      </c>
      <c r="N86" s="100" t="s">
        <v>138</v>
      </c>
      <c r="O86" s="162" t="s">
        <v>202</v>
      </c>
      <c r="P86" s="163"/>
      <c r="Q86" s="124" t="s">
        <v>139</v>
      </c>
    </row>
    <row r="87" spans="2:17" x14ac:dyDescent="0.25">
      <c r="B87" s="167" t="s">
        <v>180</v>
      </c>
      <c r="C87" s="167" t="s">
        <v>242</v>
      </c>
      <c r="D87" s="167" t="s">
        <v>242</v>
      </c>
      <c r="E87" s="168">
        <v>50</v>
      </c>
      <c r="F87" s="4"/>
      <c r="G87" s="4"/>
      <c r="H87" s="4"/>
      <c r="I87" s="100" t="s">
        <v>139</v>
      </c>
      <c r="J87" s="100" t="s">
        <v>138</v>
      </c>
      <c r="K87" s="100" t="s">
        <v>138</v>
      </c>
      <c r="L87" s="100" t="s">
        <v>138</v>
      </c>
      <c r="M87" s="100" t="s">
        <v>138</v>
      </c>
      <c r="N87" s="100" t="s">
        <v>138</v>
      </c>
      <c r="O87" s="162" t="s">
        <v>202</v>
      </c>
      <c r="P87" s="163"/>
      <c r="Q87" s="124" t="s">
        <v>139</v>
      </c>
    </row>
    <row r="88" spans="2:17" x14ac:dyDescent="0.25">
      <c r="B88" s="167" t="s">
        <v>180</v>
      </c>
      <c r="C88" s="167" t="s">
        <v>243</v>
      </c>
      <c r="D88" s="167" t="s">
        <v>243</v>
      </c>
      <c r="E88" s="168">
        <v>50</v>
      </c>
      <c r="F88" s="4"/>
      <c r="G88" s="4"/>
      <c r="H88" s="4"/>
      <c r="I88" s="100" t="s">
        <v>139</v>
      </c>
      <c r="J88" s="100" t="s">
        <v>138</v>
      </c>
      <c r="K88" s="100" t="s">
        <v>138</v>
      </c>
      <c r="L88" s="100" t="s">
        <v>138</v>
      </c>
      <c r="M88" s="100" t="s">
        <v>138</v>
      </c>
      <c r="N88" s="100" t="s">
        <v>138</v>
      </c>
      <c r="O88" s="162" t="s">
        <v>202</v>
      </c>
      <c r="P88" s="163"/>
      <c r="Q88" s="124" t="s">
        <v>139</v>
      </c>
    </row>
    <row r="89" spans="2:17" x14ac:dyDescent="0.25">
      <c r="B89" s="167" t="s">
        <v>180</v>
      </c>
      <c r="C89" s="167" t="s">
        <v>244</v>
      </c>
      <c r="D89" s="167" t="s">
        <v>244</v>
      </c>
      <c r="E89" s="168">
        <v>50</v>
      </c>
      <c r="F89" s="4"/>
      <c r="G89" s="4"/>
      <c r="H89" s="4"/>
      <c r="I89" s="100" t="s">
        <v>139</v>
      </c>
      <c r="J89" s="100" t="s">
        <v>138</v>
      </c>
      <c r="K89" s="100" t="s">
        <v>138</v>
      </c>
      <c r="L89" s="100" t="s">
        <v>138</v>
      </c>
      <c r="M89" s="100" t="s">
        <v>138</v>
      </c>
      <c r="N89" s="100" t="s">
        <v>138</v>
      </c>
      <c r="O89" s="162" t="s">
        <v>202</v>
      </c>
      <c r="P89" s="163"/>
      <c r="Q89" s="124" t="s">
        <v>139</v>
      </c>
    </row>
    <row r="90" spans="2:17" x14ac:dyDescent="0.25">
      <c r="B90" s="167" t="s">
        <v>180</v>
      </c>
      <c r="C90" s="167" t="s">
        <v>245</v>
      </c>
      <c r="D90" s="167" t="s">
        <v>245</v>
      </c>
      <c r="E90" s="168">
        <v>50</v>
      </c>
      <c r="F90" s="4"/>
      <c r="G90" s="4"/>
      <c r="H90" s="4"/>
      <c r="I90" s="100" t="s">
        <v>139</v>
      </c>
      <c r="J90" s="100" t="s">
        <v>138</v>
      </c>
      <c r="K90" s="100" t="s">
        <v>138</v>
      </c>
      <c r="L90" s="100" t="s">
        <v>138</v>
      </c>
      <c r="M90" s="100" t="s">
        <v>138</v>
      </c>
      <c r="N90" s="100" t="s">
        <v>138</v>
      </c>
      <c r="O90" s="162" t="s">
        <v>202</v>
      </c>
      <c r="P90" s="163"/>
      <c r="Q90" s="124" t="s">
        <v>139</v>
      </c>
    </row>
    <row r="91" spans="2:17" x14ac:dyDescent="0.25">
      <c r="B91" s="167" t="s">
        <v>180</v>
      </c>
      <c r="C91" s="167" t="s">
        <v>246</v>
      </c>
      <c r="D91" s="167" t="s">
        <v>246</v>
      </c>
      <c r="E91" s="168">
        <v>50</v>
      </c>
      <c r="F91" s="4"/>
      <c r="G91" s="4"/>
      <c r="H91" s="4"/>
      <c r="I91" s="100" t="s">
        <v>139</v>
      </c>
      <c r="J91" s="100" t="s">
        <v>138</v>
      </c>
      <c r="K91" s="100" t="s">
        <v>138</v>
      </c>
      <c r="L91" s="100" t="s">
        <v>138</v>
      </c>
      <c r="M91" s="100" t="s">
        <v>138</v>
      </c>
      <c r="N91" s="100" t="s">
        <v>138</v>
      </c>
      <c r="O91" s="162" t="s">
        <v>202</v>
      </c>
      <c r="P91" s="163"/>
      <c r="Q91" s="124" t="s">
        <v>139</v>
      </c>
    </row>
    <row r="92" spans="2:17" x14ac:dyDescent="0.25">
      <c r="B92" s="167" t="s">
        <v>180</v>
      </c>
      <c r="C92" s="167" t="s">
        <v>247</v>
      </c>
      <c r="D92" s="167" t="s">
        <v>247</v>
      </c>
      <c r="E92" s="168">
        <v>50</v>
      </c>
      <c r="F92" s="4"/>
      <c r="G92" s="4"/>
      <c r="H92" s="4"/>
      <c r="I92" s="100" t="s">
        <v>139</v>
      </c>
      <c r="J92" s="100" t="s">
        <v>138</v>
      </c>
      <c r="K92" s="100" t="s">
        <v>138</v>
      </c>
      <c r="L92" s="100" t="s">
        <v>138</v>
      </c>
      <c r="M92" s="100" t="s">
        <v>138</v>
      </c>
      <c r="N92" s="100" t="s">
        <v>138</v>
      </c>
      <c r="O92" s="162" t="s">
        <v>202</v>
      </c>
      <c r="P92" s="163"/>
      <c r="Q92" s="124" t="s">
        <v>139</v>
      </c>
    </row>
    <row r="93" spans="2:17" x14ac:dyDescent="0.25">
      <c r="B93" s="167" t="s">
        <v>180</v>
      </c>
      <c r="C93" s="167" t="s">
        <v>248</v>
      </c>
      <c r="D93" s="167" t="s">
        <v>248</v>
      </c>
      <c r="E93" s="168">
        <v>50</v>
      </c>
      <c r="F93" s="4"/>
      <c r="G93" s="4"/>
      <c r="H93" s="4"/>
      <c r="I93" s="100" t="s">
        <v>139</v>
      </c>
      <c r="J93" s="100" t="s">
        <v>138</v>
      </c>
      <c r="K93" s="100" t="s">
        <v>138</v>
      </c>
      <c r="L93" s="100" t="s">
        <v>138</v>
      </c>
      <c r="M93" s="100" t="s">
        <v>138</v>
      </c>
      <c r="N93" s="100" t="s">
        <v>138</v>
      </c>
      <c r="O93" s="162" t="s">
        <v>202</v>
      </c>
      <c r="P93" s="163"/>
      <c r="Q93" s="124" t="s">
        <v>139</v>
      </c>
    </row>
    <row r="94" spans="2:17" x14ac:dyDescent="0.25">
      <c r="B94" s="167" t="s">
        <v>180</v>
      </c>
      <c r="C94" s="167" t="s">
        <v>249</v>
      </c>
      <c r="D94" s="167" t="s">
        <v>249</v>
      </c>
      <c r="E94" s="168">
        <v>50</v>
      </c>
      <c r="F94" s="4"/>
      <c r="G94" s="4"/>
      <c r="H94" s="4"/>
      <c r="I94" s="100" t="s">
        <v>139</v>
      </c>
      <c r="J94" s="100" t="s">
        <v>138</v>
      </c>
      <c r="K94" s="100" t="s">
        <v>138</v>
      </c>
      <c r="L94" s="100" t="s">
        <v>138</v>
      </c>
      <c r="M94" s="100" t="s">
        <v>138</v>
      </c>
      <c r="N94" s="100" t="s">
        <v>138</v>
      </c>
      <c r="O94" s="162" t="s">
        <v>202</v>
      </c>
      <c r="P94" s="163"/>
      <c r="Q94" s="124" t="s">
        <v>139</v>
      </c>
    </row>
    <row r="95" spans="2:17" x14ac:dyDescent="0.25">
      <c r="B95" s="3"/>
      <c r="C95" s="3"/>
      <c r="D95" s="5"/>
      <c r="E95" s="5"/>
      <c r="F95" s="4"/>
      <c r="G95" s="4"/>
      <c r="H95" s="4"/>
      <c r="I95" s="100"/>
      <c r="J95" s="100"/>
      <c r="K95" s="124"/>
      <c r="L95" s="124"/>
      <c r="M95" s="124"/>
      <c r="N95" s="124"/>
      <c r="O95" s="162"/>
      <c r="P95" s="163"/>
      <c r="Q95" s="124"/>
    </row>
    <row r="96" spans="2:17" x14ac:dyDescent="0.25">
      <c r="B96" s="3"/>
      <c r="C96" s="3"/>
      <c r="D96" s="5"/>
      <c r="E96" s="5"/>
      <c r="F96" s="4"/>
      <c r="G96" s="4"/>
      <c r="H96" s="4"/>
      <c r="I96" s="100"/>
      <c r="J96" s="100"/>
      <c r="K96" s="124"/>
      <c r="L96" s="124"/>
      <c r="M96" s="124"/>
      <c r="N96" s="124"/>
      <c r="O96" s="267"/>
      <c r="P96" s="268"/>
      <c r="Q96" s="124"/>
    </row>
    <row r="97" spans="2:17" x14ac:dyDescent="0.25">
      <c r="B97" s="3"/>
      <c r="C97" s="3"/>
      <c r="D97" s="5"/>
      <c r="E97" s="5"/>
      <c r="F97" s="4"/>
      <c r="G97" s="4"/>
      <c r="H97" s="4"/>
      <c r="I97" s="100"/>
      <c r="J97" s="100"/>
      <c r="K97" s="124"/>
      <c r="L97" s="124"/>
      <c r="M97" s="124"/>
      <c r="N97" s="124"/>
      <c r="O97" s="267"/>
      <c r="P97" s="268"/>
      <c r="Q97" s="124"/>
    </row>
    <row r="98" spans="2:17" x14ac:dyDescent="0.25">
      <c r="B98" s="3"/>
      <c r="C98" s="3"/>
      <c r="D98" s="5"/>
      <c r="E98" s="5"/>
      <c r="F98" s="4"/>
      <c r="G98" s="4"/>
      <c r="H98" s="4"/>
      <c r="I98" s="100"/>
      <c r="J98" s="100"/>
      <c r="K98" s="124"/>
      <c r="L98" s="124"/>
      <c r="M98" s="124"/>
      <c r="N98" s="124"/>
      <c r="O98" s="267"/>
      <c r="P98" s="268"/>
      <c r="Q98" s="124"/>
    </row>
    <row r="99" spans="2:17" x14ac:dyDescent="0.25">
      <c r="B99" s="3"/>
      <c r="C99" s="3"/>
      <c r="D99" s="5"/>
      <c r="E99" s="5"/>
      <c r="F99" s="4"/>
      <c r="G99" s="4"/>
      <c r="H99" s="4"/>
      <c r="I99" s="100"/>
      <c r="J99" s="100"/>
      <c r="K99" s="124"/>
      <c r="L99" s="124"/>
      <c r="M99" s="124"/>
      <c r="N99" s="124"/>
      <c r="O99" s="267"/>
      <c r="P99" s="268"/>
      <c r="Q99" s="124"/>
    </row>
    <row r="100" spans="2:17" x14ac:dyDescent="0.25">
      <c r="B100" s="3"/>
      <c r="C100" s="3"/>
      <c r="D100" s="5"/>
      <c r="E100" s="5"/>
      <c r="F100" s="4"/>
      <c r="G100" s="4"/>
      <c r="H100" s="4"/>
      <c r="I100" s="100"/>
      <c r="J100" s="100"/>
      <c r="K100" s="124"/>
      <c r="L100" s="124"/>
      <c r="M100" s="124"/>
      <c r="N100" s="124"/>
      <c r="O100" s="267"/>
      <c r="P100" s="268"/>
      <c r="Q100" s="124"/>
    </row>
    <row r="101" spans="2:17" x14ac:dyDescent="0.25">
      <c r="B101" s="124"/>
      <c r="C101" s="124"/>
      <c r="D101" s="124"/>
      <c r="E101" s="124"/>
      <c r="F101" s="124"/>
      <c r="G101" s="124"/>
      <c r="H101" s="124"/>
      <c r="I101" s="124"/>
      <c r="J101" s="124"/>
      <c r="K101" s="124"/>
      <c r="L101" s="124"/>
      <c r="M101" s="124"/>
      <c r="N101" s="124"/>
      <c r="O101" s="267"/>
      <c r="P101" s="268"/>
      <c r="Q101" s="124"/>
    </row>
    <row r="102" spans="2:17" x14ac:dyDescent="0.25">
      <c r="B102" s="9" t="s">
        <v>1</v>
      </c>
    </row>
    <row r="103" spans="2:17" x14ac:dyDescent="0.25">
      <c r="B103" s="9" t="s">
        <v>37</v>
      </c>
    </row>
    <row r="104" spans="2:17" x14ac:dyDescent="0.25">
      <c r="B104" s="9" t="s">
        <v>62</v>
      </c>
    </row>
    <row r="106" spans="2:17" ht="15.75" thickBot="1" x14ac:dyDescent="0.3"/>
    <row r="107" spans="2:17" ht="27" thickBot="1" x14ac:dyDescent="0.3">
      <c r="B107" s="290" t="s">
        <v>38</v>
      </c>
      <c r="C107" s="291"/>
      <c r="D107" s="291"/>
      <c r="E107" s="291"/>
      <c r="F107" s="291"/>
      <c r="G107" s="291"/>
      <c r="H107" s="291"/>
      <c r="I107" s="291"/>
      <c r="J107" s="291"/>
      <c r="K107" s="291"/>
      <c r="L107" s="291"/>
      <c r="M107" s="291"/>
      <c r="N107" s="292"/>
    </row>
    <row r="112" spans="2:17" ht="76.5" customHeight="1" x14ac:dyDescent="0.25">
      <c r="B112" s="123" t="s">
        <v>0</v>
      </c>
      <c r="C112" s="123" t="s">
        <v>39</v>
      </c>
      <c r="D112" s="123" t="s">
        <v>40</v>
      </c>
      <c r="E112" s="123" t="s">
        <v>117</v>
      </c>
      <c r="F112" s="123" t="s">
        <v>119</v>
      </c>
      <c r="G112" s="123" t="s">
        <v>120</v>
      </c>
      <c r="H112" s="123" t="s">
        <v>121</v>
      </c>
      <c r="I112" s="123" t="s">
        <v>118</v>
      </c>
      <c r="J112" s="263" t="s">
        <v>122</v>
      </c>
      <c r="K112" s="264"/>
      <c r="L112" s="265"/>
      <c r="M112" s="123" t="s">
        <v>123</v>
      </c>
      <c r="N112" s="123" t="s">
        <v>41</v>
      </c>
      <c r="O112" s="123" t="s">
        <v>42</v>
      </c>
      <c r="P112" s="263" t="s">
        <v>3</v>
      </c>
      <c r="Q112" s="265"/>
    </row>
    <row r="113" spans="2:17" ht="60.75" customHeight="1" x14ac:dyDescent="0.25">
      <c r="B113" s="161" t="s">
        <v>43</v>
      </c>
      <c r="C113" s="229">
        <f>(134+108)/200+1060/300</f>
        <v>4.7433333333333332</v>
      </c>
      <c r="D113" s="3" t="s">
        <v>480</v>
      </c>
      <c r="E113" s="3">
        <v>98345087</v>
      </c>
      <c r="F113" s="3" t="s">
        <v>481</v>
      </c>
      <c r="G113" s="3" t="s">
        <v>358</v>
      </c>
      <c r="H113" s="191">
        <v>37148</v>
      </c>
      <c r="I113" s="5" t="s">
        <v>139</v>
      </c>
      <c r="J113" s="1" t="s">
        <v>301</v>
      </c>
      <c r="K113" s="101" t="s">
        <v>426</v>
      </c>
      <c r="L113" s="100" t="s">
        <v>472</v>
      </c>
      <c r="M113" s="124" t="s">
        <v>138</v>
      </c>
      <c r="N113" s="124" t="s">
        <v>138</v>
      </c>
      <c r="O113" s="124" t="s">
        <v>138</v>
      </c>
      <c r="P113" s="266" t="s">
        <v>371</v>
      </c>
      <c r="Q113" s="266"/>
    </row>
    <row r="114" spans="2:17" ht="60.75" customHeight="1" x14ac:dyDescent="0.25">
      <c r="B114" s="187" t="s">
        <v>43</v>
      </c>
      <c r="C114" s="229">
        <f t="shared" ref="C114:C124" si="1">(134+108)/200+1060/300</f>
        <v>4.7433333333333332</v>
      </c>
      <c r="D114" s="3" t="s">
        <v>480</v>
      </c>
      <c r="E114" s="3">
        <v>98345087</v>
      </c>
      <c r="F114" s="3" t="s">
        <v>481</v>
      </c>
      <c r="G114" s="3" t="s">
        <v>358</v>
      </c>
      <c r="H114" s="191">
        <v>37148</v>
      </c>
      <c r="I114" s="5" t="s">
        <v>139</v>
      </c>
      <c r="J114" s="1" t="s">
        <v>301</v>
      </c>
      <c r="K114" s="101" t="s">
        <v>340</v>
      </c>
      <c r="L114" s="100" t="s">
        <v>472</v>
      </c>
      <c r="M114" s="124" t="s">
        <v>138</v>
      </c>
      <c r="N114" s="124" t="s">
        <v>138</v>
      </c>
      <c r="O114" s="124" t="s">
        <v>138</v>
      </c>
      <c r="P114" s="188"/>
      <c r="Q114" s="188" t="s">
        <v>371</v>
      </c>
    </row>
    <row r="115" spans="2:17" ht="60.75" customHeight="1" x14ac:dyDescent="0.25">
      <c r="B115" s="187" t="s">
        <v>43</v>
      </c>
      <c r="C115" s="229">
        <f t="shared" si="1"/>
        <v>4.7433333333333332</v>
      </c>
      <c r="D115" s="3" t="s">
        <v>480</v>
      </c>
      <c r="E115" s="3">
        <v>98345087</v>
      </c>
      <c r="F115" s="3" t="s">
        <v>481</v>
      </c>
      <c r="G115" s="3" t="s">
        <v>358</v>
      </c>
      <c r="H115" s="191">
        <v>37148</v>
      </c>
      <c r="I115" s="5" t="s">
        <v>139</v>
      </c>
      <c r="J115" s="1" t="s">
        <v>301</v>
      </c>
      <c r="K115" s="101" t="s">
        <v>482</v>
      </c>
      <c r="L115" s="100" t="s">
        <v>472</v>
      </c>
      <c r="M115" s="124" t="s">
        <v>138</v>
      </c>
      <c r="N115" s="124" t="s">
        <v>138</v>
      </c>
      <c r="O115" s="124" t="s">
        <v>138</v>
      </c>
      <c r="P115" s="188"/>
      <c r="Q115" s="188" t="s">
        <v>371</v>
      </c>
    </row>
    <row r="116" spans="2:17" ht="60.75" customHeight="1" x14ac:dyDescent="0.25">
      <c r="B116" s="187" t="s">
        <v>43</v>
      </c>
      <c r="C116" s="229">
        <f t="shared" si="1"/>
        <v>4.7433333333333332</v>
      </c>
      <c r="D116" s="3" t="s">
        <v>480</v>
      </c>
      <c r="E116" s="3">
        <v>98345087</v>
      </c>
      <c r="F116" s="3" t="s">
        <v>481</v>
      </c>
      <c r="G116" s="3" t="s">
        <v>358</v>
      </c>
      <c r="H116" s="191">
        <v>37148</v>
      </c>
      <c r="I116" s="5" t="s">
        <v>139</v>
      </c>
      <c r="J116" s="1" t="s">
        <v>301</v>
      </c>
      <c r="K116" s="101" t="s">
        <v>428</v>
      </c>
      <c r="L116" s="100" t="s">
        <v>472</v>
      </c>
      <c r="M116" s="124" t="s">
        <v>138</v>
      </c>
      <c r="N116" s="124" t="s">
        <v>138</v>
      </c>
      <c r="O116" s="124" t="s">
        <v>138</v>
      </c>
      <c r="P116" s="188"/>
      <c r="Q116" s="188" t="s">
        <v>371</v>
      </c>
    </row>
    <row r="117" spans="2:17" ht="60.75" customHeight="1" x14ac:dyDescent="0.25">
      <c r="B117" s="187" t="s">
        <v>43</v>
      </c>
      <c r="C117" s="229">
        <f t="shared" si="1"/>
        <v>4.7433333333333332</v>
      </c>
      <c r="D117" s="3" t="s">
        <v>480</v>
      </c>
      <c r="E117" s="3">
        <v>98345087</v>
      </c>
      <c r="F117" s="3" t="s">
        <v>481</v>
      </c>
      <c r="G117" s="3" t="s">
        <v>358</v>
      </c>
      <c r="H117" s="191">
        <v>37148</v>
      </c>
      <c r="I117" s="5" t="s">
        <v>139</v>
      </c>
      <c r="J117" s="1" t="s">
        <v>301</v>
      </c>
      <c r="K117" s="101" t="s">
        <v>429</v>
      </c>
      <c r="L117" s="100" t="s">
        <v>472</v>
      </c>
      <c r="M117" s="124" t="s">
        <v>138</v>
      </c>
      <c r="N117" s="124" t="s">
        <v>138</v>
      </c>
      <c r="O117" s="124" t="s">
        <v>138</v>
      </c>
      <c r="P117" s="188"/>
      <c r="Q117" s="188" t="s">
        <v>371</v>
      </c>
    </row>
    <row r="118" spans="2:17" ht="60.75" customHeight="1" x14ac:dyDescent="0.25">
      <c r="B118" s="187" t="s">
        <v>43</v>
      </c>
      <c r="C118" s="229">
        <f t="shared" si="1"/>
        <v>4.7433333333333332</v>
      </c>
      <c r="D118" s="3" t="s">
        <v>487</v>
      </c>
      <c r="E118" s="3">
        <v>36754335</v>
      </c>
      <c r="F118" s="3" t="s">
        <v>488</v>
      </c>
      <c r="G118" s="3" t="s">
        <v>417</v>
      </c>
      <c r="H118" s="191">
        <v>38164</v>
      </c>
      <c r="I118" s="5" t="s">
        <v>139</v>
      </c>
      <c r="J118" s="1" t="s">
        <v>301</v>
      </c>
      <c r="K118" s="195" t="s">
        <v>525</v>
      </c>
      <c r="L118" s="100" t="s">
        <v>489</v>
      </c>
      <c r="M118" s="124" t="s">
        <v>138</v>
      </c>
      <c r="N118" s="124" t="s">
        <v>139</v>
      </c>
      <c r="O118" s="124" t="s">
        <v>138</v>
      </c>
      <c r="P118" s="188"/>
      <c r="Q118" s="188" t="s">
        <v>526</v>
      </c>
    </row>
    <row r="119" spans="2:17" ht="33.6" customHeight="1" x14ac:dyDescent="0.25">
      <c r="B119" s="187" t="s">
        <v>43</v>
      </c>
      <c r="C119" s="229">
        <f t="shared" si="1"/>
        <v>4.7433333333333332</v>
      </c>
      <c r="D119" s="3" t="s">
        <v>495</v>
      </c>
      <c r="E119" s="3">
        <v>27548672</v>
      </c>
      <c r="F119" s="3" t="s">
        <v>496</v>
      </c>
      <c r="G119" s="3" t="s">
        <v>516</v>
      </c>
      <c r="H119" s="191">
        <v>38583</v>
      </c>
      <c r="I119" s="5"/>
      <c r="J119" s="1" t="s">
        <v>301</v>
      </c>
      <c r="K119" s="100" t="s">
        <v>497</v>
      </c>
      <c r="L119" s="100" t="s">
        <v>498</v>
      </c>
      <c r="M119" s="124" t="s">
        <v>138</v>
      </c>
      <c r="N119" s="124" t="s">
        <v>139</v>
      </c>
      <c r="O119" s="124" t="s">
        <v>138</v>
      </c>
      <c r="P119" s="188"/>
      <c r="Q119" s="190" t="s">
        <v>526</v>
      </c>
    </row>
    <row r="120" spans="2:17" ht="33.6" customHeight="1" x14ac:dyDescent="0.25">
      <c r="B120" s="187" t="s">
        <v>43</v>
      </c>
      <c r="C120" s="229">
        <f t="shared" si="1"/>
        <v>4.7433333333333332</v>
      </c>
      <c r="D120" s="3" t="s">
        <v>502</v>
      </c>
      <c r="E120" s="3">
        <v>1085294159</v>
      </c>
      <c r="F120" s="3" t="s">
        <v>488</v>
      </c>
      <c r="G120" s="3" t="s">
        <v>417</v>
      </c>
      <c r="H120" s="191">
        <v>41265</v>
      </c>
      <c r="I120" s="5"/>
      <c r="J120" s="1" t="s">
        <v>301</v>
      </c>
      <c r="K120" s="100" t="s">
        <v>504</v>
      </c>
      <c r="L120" s="3" t="s">
        <v>503</v>
      </c>
      <c r="M120" s="124" t="s">
        <v>138</v>
      </c>
      <c r="N120" s="124" t="s">
        <v>138</v>
      </c>
      <c r="O120" s="124" t="s">
        <v>138</v>
      </c>
      <c r="P120" s="188"/>
      <c r="Q120" s="188" t="s">
        <v>526</v>
      </c>
    </row>
    <row r="121" spans="2:17" ht="33.6" customHeight="1" x14ac:dyDescent="0.25">
      <c r="B121" s="187" t="s">
        <v>43</v>
      </c>
      <c r="C121" s="229">
        <f t="shared" si="1"/>
        <v>4.7433333333333332</v>
      </c>
      <c r="D121" s="3" t="s">
        <v>502</v>
      </c>
      <c r="E121" s="3">
        <v>1085294159</v>
      </c>
      <c r="F121" s="3" t="s">
        <v>488</v>
      </c>
      <c r="G121" s="3" t="s">
        <v>417</v>
      </c>
      <c r="H121" s="191">
        <v>41265</v>
      </c>
      <c r="I121" s="5"/>
      <c r="J121" s="1" t="s">
        <v>505</v>
      </c>
      <c r="K121" s="100" t="s">
        <v>506</v>
      </c>
      <c r="L121" s="3" t="s">
        <v>507</v>
      </c>
      <c r="M121" s="124" t="s">
        <v>138</v>
      </c>
      <c r="N121" s="124" t="s">
        <v>139</v>
      </c>
      <c r="O121" s="124" t="s">
        <v>138</v>
      </c>
      <c r="P121" s="188"/>
      <c r="Q121" s="188" t="s">
        <v>527</v>
      </c>
    </row>
    <row r="122" spans="2:17" ht="33.6" customHeight="1" x14ac:dyDescent="0.25">
      <c r="B122" s="187" t="s">
        <v>43</v>
      </c>
      <c r="C122" s="229">
        <f t="shared" si="1"/>
        <v>4.7433333333333332</v>
      </c>
      <c r="D122" s="3" t="s">
        <v>515</v>
      </c>
      <c r="E122" s="3">
        <v>27548786</v>
      </c>
      <c r="F122" s="3" t="s">
        <v>496</v>
      </c>
      <c r="G122" s="3" t="s">
        <v>516</v>
      </c>
      <c r="H122" s="191">
        <v>36364</v>
      </c>
      <c r="I122" s="5"/>
      <c r="J122" s="1" t="s">
        <v>301</v>
      </c>
      <c r="K122" s="100" t="s">
        <v>517</v>
      </c>
      <c r="L122" s="3" t="s">
        <v>503</v>
      </c>
      <c r="M122" s="124" t="s">
        <v>138</v>
      </c>
      <c r="N122" s="124" t="s">
        <v>138</v>
      </c>
      <c r="O122" s="124" t="s">
        <v>138</v>
      </c>
      <c r="P122" s="188"/>
      <c r="Q122" s="188"/>
    </row>
    <row r="123" spans="2:17" ht="33.6" customHeight="1" x14ac:dyDescent="0.25">
      <c r="B123" s="187" t="s">
        <v>43</v>
      </c>
      <c r="C123" s="229">
        <f t="shared" si="1"/>
        <v>4.7433333333333332</v>
      </c>
      <c r="D123" s="3" t="s">
        <v>515</v>
      </c>
      <c r="E123" s="3">
        <v>27548786</v>
      </c>
      <c r="F123" s="3" t="s">
        <v>496</v>
      </c>
      <c r="G123" s="3" t="s">
        <v>516</v>
      </c>
      <c r="H123" s="191">
        <v>36364</v>
      </c>
      <c r="I123" s="5"/>
      <c r="J123" s="1" t="s">
        <v>301</v>
      </c>
      <c r="K123" s="100" t="s">
        <v>518</v>
      </c>
      <c r="L123" s="3" t="s">
        <v>503</v>
      </c>
      <c r="M123" s="124" t="s">
        <v>138</v>
      </c>
      <c r="N123" s="124" t="s">
        <v>138</v>
      </c>
      <c r="O123" s="124" t="s">
        <v>138</v>
      </c>
      <c r="P123" s="188"/>
      <c r="Q123" s="188"/>
    </row>
    <row r="124" spans="2:17" ht="33.6" customHeight="1" x14ac:dyDescent="0.25">
      <c r="B124" s="187" t="s">
        <v>43</v>
      </c>
      <c r="C124" s="229">
        <f t="shared" si="1"/>
        <v>4.7433333333333332</v>
      </c>
      <c r="D124" s="3" t="s">
        <v>515</v>
      </c>
      <c r="E124" s="3">
        <v>27548786</v>
      </c>
      <c r="F124" s="3" t="s">
        <v>496</v>
      </c>
      <c r="G124" s="3" t="s">
        <v>516</v>
      </c>
      <c r="H124" s="191">
        <v>36364</v>
      </c>
      <c r="I124" s="5"/>
      <c r="J124" s="1" t="s">
        <v>301</v>
      </c>
      <c r="K124" s="100" t="s">
        <v>519</v>
      </c>
      <c r="L124" s="3" t="s">
        <v>503</v>
      </c>
      <c r="M124" s="124" t="s">
        <v>138</v>
      </c>
      <c r="N124" s="124" t="s">
        <v>138</v>
      </c>
      <c r="O124" s="124" t="s">
        <v>138</v>
      </c>
      <c r="P124" s="188"/>
      <c r="Q124" s="188"/>
    </row>
    <row r="125" spans="2:17" ht="33.6" customHeight="1" x14ac:dyDescent="0.25">
      <c r="B125" s="187" t="s">
        <v>44</v>
      </c>
      <c r="C125" s="229">
        <f t="shared" ref="C125:C136" si="2">(134+108)/200+(1060/300)*2</f>
        <v>8.2766666666666673</v>
      </c>
      <c r="D125" s="3" t="s">
        <v>483</v>
      </c>
      <c r="E125" s="3">
        <v>36952417</v>
      </c>
      <c r="F125" s="3" t="s">
        <v>357</v>
      </c>
      <c r="G125" s="3" t="s">
        <v>417</v>
      </c>
      <c r="H125" s="191">
        <v>38528</v>
      </c>
      <c r="I125" s="5" t="s">
        <v>138</v>
      </c>
      <c r="J125" s="1" t="s">
        <v>484</v>
      </c>
      <c r="K125" s="100" t="s">
        <v>485</v>
      </c>
      <c r="L125" s="100" t="s">
        <v>486</v>
      </c>
      <c r="M125" s="124" t="s">
        <v>138</v>
      </c>
      <c r="N125" s="124" t="s">
        <v>138</v>
      </c>
      <c r="O125" s="124" t="s">
        <v>138</v>
      </c>
      <c r="P125" s="188"/>
      <c r="Q125" s="188" t="s">
        <v>371</v>
      </c>
    </row>
    <row r="126" spans="2:17" ht="33.6" customHeight="1" x14ac:dyDescent="0.25">
      <c r="B126" s="187" t="s">
        <v>44</v>
      </c>
      <c r="C126" s="229">
        <f t="shared" si="2"/>
        <v>8.2766666666666673</v>
      </c>
      <c r="D126" s="3" t="s">
        <v>490</v>
      </c>
      <c r="E126" s="3">
        <v>1085289772</v>
      </c>
      <c r="F126" s="3" t="s">
        <v>357</v>
      </c>
      <c r="G126" s="3" t="s">
        <v>491</v>
      </c>
      <c r="H126" s="191">
        <v>41908</v>
      </c>
      <c r="I126" s="5" t="s">
        <v>139</v>
      </c>
      <c r="J126" s="1" t="s">
        <v>492</v>
      </c>
      <c r="K126" s="100" t="s">
        <v>493</v>
      </c>
      <c r="L126" s="100" t="s">
        <v>357</v>
      </c>
      <c r="M126" s="124" t="s">
        <v>138</v>
      </c>
      <c r="N126" s="124" t="s">
        <v>138</v>
      </c>
      <c r="O126" s="124" t="s">
        <v>138</v>
      </c>
      <c r="P126" s="188"/>
      <c r="Q126" s="188" t="s">
        <v>371</v>
      </c>
    </row>
    <row r="127" spans="2:17" ht="33.6" customHeight="1" x14ac:dyDescent="0.25">
      <c r="B127" s="187" t="s">
        <v>44</v>
      </c>
      <c r="C127" s="229">
        <f t="shared" si="2"/>
        <v>8.2766666666666673</v>
      </c>
      <c r="D127" s="3" t="s">
        <v>494</v>
      </c>
      <c r="E127" s="3">
        <v>36756023</v>
      </c>
      <c r="F127" s="3" t="s">
        <v>357</v>
      </c>
      <c r="G127" s="3" t="s">
        <v>358</v>
      </c>
      <c r="H127" s="191">
        <v>38814</v>
      </c>
      <c r="I127" s="5" t="s">
        <v>139</v>
      </c>
      <c r="J127" s="1" t="s">
        <v>301</v>
      </c>
      <c r="K127" s="100" t="s">
        <v>446</v>
      </c>
      <c r="L127" s="3" t="s">
        <v>44</v>
      </c>
      <c r="M127" s="124" t="s">
        <v>138</v>
      </c>
      <c r="N127" s="124" t="s">
        <v>138</v>
      </c>
      <c r="O127" s="124" t="s">
        <v>138</v>
      </c>
      <c r="P127" s="188"/>
      <c r="Q127" s="188" t="s">
        <v>371</v>
      </c>
    </row>
    <row r="128" spans="2:17" ht="33.6" customHeight="1" x14ac:dyDescent="0.25">
      <c r="B128" s="161" t="s">
        <v>44</v>
      </c>
      <c r="C128" s="229">
        <f t="shared" si="2"/>
        <v>8.2766666666666673</v>
      </c>
      <c r="D128" s="3" t="s">
        <v>499</v>
      </c>
      <c r="E128" s="3">
        <v>30720707</v>
      </c>
      <c r="F128" s="3" t="s">
        <v>357</v>
      </c>
      <c r="G128" s="3" t="s">
        <v>370</v>
      </c>
      <c r="H128" s="191">
        <v>39802</v>
      </c>
      <c r="I128" s="5" t="s">
        <v>138</v>
      </c>
      <c r="J128" s="1" t="s">
        <v>500</v>
      </c>
      <c r="K128" s="100" t="s">
        <v>501</v>
      </c>
      <c r="L128" s="3" t="s">
        <v>357</v>
      </c>
      <c r="M128" s="124" t="s">
        <v>138</v>
      </c>
      <c r="N128" s="124" t="s">
        <v>138</v>
      </c>
      <c r="O128" s="124" t="s">
        <v>138</v>
      </c>
      <c r="P128" s="266"/>
      <c r="Q128" s="266"/>
    </row>
    <row r="129" spans="2:17" ht="33.6" customHeight="1" x14ac:dyDescent="0.25">
      <c r="B129" s="187" t="s">
        <v>44</v>
      </c>
      <c r="C129" s="229">
        <f t="shared" si="2"/>
        <v>8.2766666666666673</v>
      </c>
      <c r="D129" s="3" t="s">
        <v>499</v>
      </c>
      <c r="E129" s="3">
        <v>30720707</v>
      </c>
      <c r="F129" s="3" t="s">
        <v>357</v>
      </c>
      <c r="G129" s="3" t="s">
        <v>370</v>
      </c>
      <c r="H129" s="191">
        <v>39802</v>
      </c>
      <c r="I129" s="5" t="s">
        <v>138</v>
      </c>
      <c r="J129" s="1" t="s">
        <v>500</v>
      </c>
      <c r="K129" s="100" t="s">
        <v>501</v>
      </c>
      <c r="L129" s="3" t="s">
        <v>357</v>
      </c>
      <c r="M129" s="124" t="s">
        <v>138</v>
      </c>
      <c r="N129" s="124" t="s">
        <v>138</v>
      </c>
      <c r="O129" s="124" t="s">
        <v>138</v>
      </c>
      <c r="P129" s="188"/>
      <c r="Q129" s="188"/>
    </row>
    <row r="130" spans="2:17" ht="33.6" customHeight="1" x14ac:dyDescent="0.25">
      <c r="B130" s="187" t="s">
        <v>44</v>
      </c>
      <c r="C130" s="229">
        <f t="shared" si="2"/>
        <v>8.2766666666666673</v>
      </c>
      <c r="D130" s="3" t="s">
        <v>508</v>
      </c>
      <c r="E130" s="3">
        <v>59823196</v>
      </c>
      <c r="F130" s="3" t="s">
        <v>424</v>
      </c>
      <c r="G130" s="3" t="s">
        <v>358</v>
      </c>
      <c r="H130" s="191">
        <v>39185</v>
      </c>
      <c r="I130" s="5" t="s">
        <v>138</v>
      </c>
      <c r="J130" s="1" t="s">
        <v>509</v>
      </c>
      <c r="K130" s="100" t="s">
        <v>510</v>
      </c>
      <c r="L130" s="3" t="s">
        <v>424</v>
      </c>
      <c r="M130" s="124" t="s">
        <v>138</v>
      </c>
      <c r="N130" s="124" t="s">
        <v>138</v>
      </c>
      <c r="O130" s="124" t="s">
        <v>138</v>
      </c>
      <c r="P130" s="188"/>
      <c r="Q130" s="192"/>
    </row>
    <row r="131" spans="2:17" ht="33.6" customHeight="1" x14ac:dyDescent="0.25">
      <c r="B131" s="187" t="s">
        <v>44</v>
      </c>
      <c r="C131" s="229">
        <f t="shared" si="2"/>
        <v>8.2766666666666673</v>
      </c>
      <c r="D131" s="3" t="s">
        <v>508</v>
      </c>
      <c r="E131" s="3">
        <v>59823196</v>
      </c>
      <c r="F131" s="3" t="s">
        <v>424</v>
      </c>
      <c r="G131" s="3" t="s">
        <v>358</v>
      </c>
      <c r="H131" s="191">
        <v>39185</v>
      </c>
      <c r="I131" s="5" t="s">
        <v>138</v>
      </c>
      <c r="J131" s="1" t="s">
        <v>373</v>
      </c>
      <c r="K131" s="100" t="s">
        <v>511</v>
      </c>
      <c r="L131" s="3" t="s">
        <v>424</v>
      </c>
      <c r="M131" s="124" t="s">
        <v>138</v>
      </c>
      <c r="N131" s="124" t="s">
        <v>138</v>
      </c>
      <c r="O131" s="124" t="s">
        <v>138</v>
      </c>
      <c r="P131" s="188"/>
      <c r="Q131" s="192"/>
    </row>
    <row r="132" spans="2:17" ht="33.6" customHeight="1" x14ac:dyDescent="0.25">
      <c r="B132" s="187" t="s">
        <v>44</v>
      </c>
      <c r="C132" s="229">
        <f t="shared" si="2"/>
        <v>8.2766666666666673</v>
      </c>
      <c r="D132" s="3" t="s">
        <v>512</v>
      </c>
      <c r="E132" s="3">
        <v>1120216145</v>
      </c>
      <c r="F132" s="3" t="s">
        <v>424</v>
      </c>
      <c r="G132" s="3" t="s">
        <v>358</v>
      </c>
      <c r="H132" s="191">
        <v>40284</v>
      </c>
      <c r="I132" s="5" t="s">
        <v>138</v>
      </c>
      <c r="J132" s="1" t="s">
        <v>513</v>
      </c>
      <c r="K132" s="100" t="s">
        <v>514</v>
      </c>
      <c r="L132" s="3" t="s">
        <v>479</v>
      </c>
      <c r="M132" s="124" t="s">
        <v>138</v>
      </c>
      <c r="N132" s="124" t="s">
        <v>138</v>
      </c>
      <c r="O132" s="124" t="s">
        <v>138</v>
      </c>
      <c r="P132" s="188"/>
      <c r="Q132" s="192"/>
    </row>
    <row r="133" spans="2:17" ht="33.6" customHeight="1" x14ac:dyDescent="0.25">
      <c r="B133" s="187" t="s">
        <v>44</v>
      </c>
      <c r="C133" s="229">
        <f t="shared" si="2"/>
        <v>8.2766666666666673</v>
      </c>
      <c r="D133" s="3" t="s">
        <v>520</v>
      </c>
      <c r="E133" s="3">
        <v>1085288379</v>
      </c>
      <c r="F133" s="3" t="s">
        <v>357</v>
      </c>
      <c r="G133" s="3" t="s">
        <v>417</v>
      </c>
      <c r="H133" s="191">
        <v>41818</v>
      </c>
      <c r="I133" s="5" t="s">
        <v>138</v>
      </c>
      <c r="J133" s="1" t="s">
        <v>417</v>
      </c>
      <c r="K133" s="100" t="s">
        <v>521</v>
      </c>
      <c r="L133" s="3" t="s">
        <v>522</v>
      </c>
      <c r="M133" s="124" t="s">
        <v>138</v>
      </c>
      <c r="N133" s="124" t="s">
        <v>138</v>
      </c>
      <c r="O133" s="124" t="s">
        <v>138</v>
      </c>
      <c r="P133" s="188"/>
      <c r="Q133" s="192"/>
    </row>
    <row r="134" spans="2:17" ht="33.6" customHeight="1" x14ac:dyDescent="0.25">
      <c r="B134" s="187" t="s">
        <v>44</v>
      </c>
      <c r="C134" s="229">
        <f t="shared" si="2"/>
        <v>8.2766666666666673</v>
      </c>
      <c r="D134" s="3" t="s">
        <v>523</v>
      </c>
      <c r="E134" s="3">
        <v>12751436</v>
      </c>
      <c r="F134" s="3" t="s">
        <v>357</v>
      </c>
      <c r="G134" s="3" t="s">
        <v>524</v>
      </c>
      <c r="H134" s="191">
        <v>40886</v>
      </c>
      <c r="I134" s="5" t="s">
        <v>138</v>
      </c>
      <c r="J134" s="1" t="s">
        <v>301</v>
      </c>
      <c r="K134" s="100" t="s">
        <v>446</v>
      </c>
      <c r="L134" s="3" t="s">
        <v>44</v>
      </c>
      <c r="M134" s="124" t="s">
        <v>138</v>
      </c>
      <c r="N134" s="124" t="s">
        <v>138</v>
      </c>
      <c r="O134" s="124" t="s">
        <v>138</v>
      </c>
      <c r="P134" s="188"/>
      <c r="Q134" s="192"/>
    </row>
    <row r="135" spans="2:17" ht="33.6" customHeight="1" x14ac:dyDescent="0.25">
      <c r="B135" s="187" t="s">
        <v>44</v>
      </c>
      <c r="C135" s="229">
        <f t="shared" si="2"/>
        <v>8.2766666666666673</v>
      </c>
      <c r="D135" s="3" t="s">
        <v>523</v>
      </c>
      <c r="E135" s="3">
        <v>12751436</v>
      </c>
      <c r="F135" s="3" t="s">
        <v>357</v>
      </c>
      <c r="G135" s="3" t="s">
        <v>524</v>
      </c>
      <c r="H135" s="191">
        <v>40886</v>
      </c>
      <c r="I135" s="5" t="s">
        <v>138</v>
      </c>
      <c r="J135" s="1" t="s">
        <v>301</v>
      </c>
      <c r="K135" s="100" t="s">
        <v>447</v>
      </c>
      <c r="L135" s="3" t="s">
        <v>44</v>
      </c>
      <c r="M135" s="124" t="s">
        <v>138</v>
      </c>
      <c r="N135" s="124" t="s">
        <v>138</v>
      </c>
      <c r="O135" s="124" t="s">
        <v>138</v>
      </c>
      <c r="P135" s="188"/>
      <c r="Q135" s="192"/>
    </row>
    <row r="136" spans="2:17" ht="33.6" customHeight="1" x14ac:dyDescent="0.25">
      <c r="B136" s="187" t="s">
        <v>44</v>
      </c>
      <c r="C136" s="229">
        <f t="shared" si="2"/>
        <v>8.2766666666666673</v>
      </c>
      <c r="D136" s="3" t="s">
        <v>523</v>
      </c>
      <c r="E136" s="3">
        <v>12751436</v>
      </c>
      <c r="F136" s="3" t="s">
        <v>357</v>
      </c>
      <c r="G136" s="3" t="s">
        <v>524</v>
      </c>
      <c r="H136" s="191">
        <v>40886</v>
      </c>
      <c r="I136" s="5" t="s">
        <v>138</v>
      </c>
      <c r="J136" s="1" t="s">
        <v>301</v>
      </c>
      <c r="K136" s="100" t="s">
        <v>421</v>
      </c>
      <c r="L136" s="3" t="s">
        <v>44</v>
      </c>
      <c r="M136" s="124" t="s">
        <v>138</v>
      </c>
      <c r="N136" s="124" t="s">
        <v>138</v>
      </c>
      <c r="O136" s="124" t="s">
        <v>138</v>
      </c>
      <c r="P136" s="188"/>
      <c r="Q136" s="192"/>
    </row>
    <row r="138" spans="2:17" ht="15.75" thickBot="1" x14ac:dyDescent="0.3"/>
    <row r="139" spans="2:17" ht="27" thickBot="1" x14ac:dyDescent="0.3">
      <c r="B139" s="290" t="s">
        <v>46</v>
      </c>
      <c r="C139" s="291"/>
      <c r="D139" s="291"/>
      <c r="E139" s="291"/>
      <c r="F139" s="291"/>
      <c r="G139" s="291"/>
      <c r="H139" s="291"/>
      <c r="I139" s="291"/>
      <c r="J139" s="291"/>
      <c r="K139" s="291"/>
      <c r="L139" s="291"/>
      <c r="M139" s="291"/>
      <c r="N139" s="292"/>
    </row>
    <row r="142" spans="2:17" ht="46.15" customHeight="1" x14ac:dyDescent="0.25">
      <c r="B142" s="69" t="s">
        <v>33</v>
      </c>
      <c r="C142" s="69" t="s">
        <v>47</v>
      </c>
      <c r="D142" s="263" t="s">
        <v>3</v>
      </c>
      <c r="E142" s="265"/>
    </row>
    <row r="143" spans="2:17" ht="46.9" customHeight="1" x14ac:dyDescent="0.25">
      <c r="B143" s="70" t="s">
        <v>124</v>
      </c>
      <c r="C143" s="164" t="s">
        <v>139</v>
      </c>
      <c r="D143" s="296" t="s">
        <v>160</v>
      </c>
      <c r="E143" s="297"/>
    </row>
    <row r="146" spans="1:26" ht="26.25" x14ac:dyDescent="0.25">
      <c r="B146" s="269" t="s">
        <v>64</v>
      </c>
      <c r="C146" s="270"/>
      <c r="D146" s="270"/>
      <c r="E146" s="270"/>
      <c r="F146" s="270"/>
      <c r="G146" s="270"/>
      <c r="H146" s="270"/>
      <c r="I146" s="270"/>
      <c r="J146" s="270"/>
      <c r="K146" s="270"/>
      <c r="L146" s="270"/>
      <c r="M146" s="270"/>
      <c r="N146" s="270"/>
      <c r="O146" s="270"/>
      <c r="P146" s="270"/>
    </row>
    <row r="148" spans="1:26" ht="15.75" thickBot="1" x14ac:dyDescent="0.3"/>
    <row r="149" spans="1:26" ht="27" thickBot="1" x14ac:dyDescent="0.3">
      <c r="B149" s="290" t="s">
        <v>54</v>
      </c>
      <c r="C149" s="291"/>
      <c r="D149" s="291"/>
      <c r="E149" s="291"/>
      <c r="F149" s="291"/>
      <c r="G149" s="291"/>
      <c r="H149" s="291"/>
      <c r="I149" s="291"/>
      <c r="J149" s="291"/>
      <c r="K149" s="291"/>
      <c r="L149" s="291"/>
      <c r="M149" s="291"/>
      <c r="N149" s="292"/>
    </row>
    <row r="151" spans="1:26" ht="15.75" thickBot="1" x14ac:dyDescent="0.3">
      <c r="M151" s="66"/>
      <c r="N151" s="66"/>
    </row>
    <row r="152" spans="1:26" s="110" customFormat="1" ht="109.5" customHeight="1" x14ac:dyDescent="0.25">
      <c r="B152" s="121" t="s">
        <v>147</v>
      </c>
      <c r="C152" s="121" t="s">
        <v>148</v>
      </c>
      <c r="D152" s="121" t="s">
        <v>149</v>
      </c>
      <c r="E152" s="121" t="s">
        <v>45</v>
      </c>
      <c r="F152" s="121" t="s">
        <v>22</v>
      </c>
      <c r="G152" s="121" t="s">
        <v>104</v>
      </c>
      <c r="H152" s="121" t="s">
        <v>17</v>
      </c>
      <c r="I152" s="121" t="s">
        <v>10</v>
      </c>
      <c r="J152" s="121" t="s">
        <v>31</v>
      </c>
      <c r="K152" s="121" t="s">
        <v>61</v>
      </c>
      <c r="L152" s="121" t="s">
        <v>20</v>
      </c>
      <c r="M152" s="106" t="s">
        <v>26</v>
      </c>
      <c r="N152" s="121" t="s">
        <v>150</v>
      </c>
      <c r="O152" s="121" t="s">
        <v>36</v>
      </c>
      <c r="P152" s="122" t="s">
        <v>11</v>
      </c>
      <c r="Q152" s="122" t="s">
        <v>19</v>
      </c>
    </row>
    <row r="153" spans="1:26" s="116" customFormat="1" x14ac:dyDescent="0.25">
      <c r="A153" s="47">
        <v>1</v>
      </c>
      <c r="B153" s="117"/>
      <c r="C153" s="117"/>
      <c r="D153" s="117"/>
      <c r="E153" s="186"/>
      <c r="F153" s="113"/>
      <c r="G153" s="155"/>
      <c r="H153" s="120"/>
      <c r="I153" s="114"/>
      <c r="J153" s="114"/>
      <c r="K153" s="114"/>
      <c r="L153" s="114"/>
      <c r="M153" s="105"/>
      <c r="N153" s="105"/>
      <c r="O153" s="27"/>
      <c r="P153" s="27"/>
      <c r="Q153" s="156"/>
      <c r="R153" s="115"/>
      <c r="S153" s="115"/>
      <c r="T153" s="115"/>
      <c r="U153" s="115"/>
      <c r="V153" s="115"/>
      <c r="W153" s="115"/>
      <c r="X153" s="115"/>
      <c r="Y153" s="115"/>
      <c r="Z153" s="115"/>
    </row>
    <row r="154" spans="1:26" s="116" customFormat="1" x14ac:dyDescent="0.25">
      <c r="A154" s="47">
        <f>+A153+1</f>
        <v>2</v>
      </c>
      <c r="B154" s="117"/>
      <c r="C154" s="117"/>
      <c r="D154" s="117"/>
      <c r="E154" s="186"/>
      <c r="F154" s="113"/>
      <c r="G154" s="113"/>
      <c r="H154" s="120"/>
      <c r="I154" s="114"/>
      <c r="J154" s="114"/>
      <c r="K154" s="114"/>
      <c r="L154" s="114"/>
      <c r="M154" s="105"/>
      <c r="N154" s="105"/>
      <c r="O154" s="27"/>
      <c r="P154" s="27"/>
      <c r="Q154" s="156"/>
      <c r="R154" s="115"/>
      <c r="S154" s="115"/>
      <c r="T154" s="115"/>
      <c r="U154" s="115"/>
      <c r="V154" s="115"/>
      <c r="W154" s="115"/>
      <c r="X154" s="115"/>
      <c r="Y154" s="115"/>
      <c r="Z154" s="115"/>
    </row>
    <row r="155" spans="1:26" s="116" customFormat="1" x14ac:dyDescent="0.25">
      <c r="A155" s="47">
        <f t="shared" ref="A155:A160" si="3">+A154+1</f>
        <v>3</v>
      </c>
      <c r="B155" s="117"/>
      <c r="C155" s="117"/>
      <c r="D155" s="117"/>
      <c r="E155" s="186"/>
      <c r="F155" s="113"/>
      <c r="G155" s="113"/>
      <c r="H155" s="120"/>
      <c r="I155" s="114"/>
      <c r="J155" s="114"/>
      <c r="K155" s="114"/>
      <c r="L155" s="114"/>
      <c r="M155" s="105"/>
      <c r="N155" s="105"/>
      <c r="O155" s="27"/>
      <c r="P155" s="27"/>
      <c r="Q155" s="156"/>
      <c r="R155" s="115"/>
      <c r="S155" s="115"/>
      <c r="T155" s="115"/>
      <c r="U155" s="115"/>
      <c r="V155" s="115"/>
      <c r="W155" s="115"/>
      <c r="X155" s="115"/>
      <c r="Y155" s="115"/>
      <c r="Z155" s="115"/>
    </row>
    <row r="156" spans="1:26" s="116" customFormat="1" x14ac:dyDescent="0.25">
      <c r="A156" s="47">
        <f t="shared" si="3"/>
        <v>4</v>
      </c>
      <c r="B156" s="117"/>
      <c r="C156" s="117"/>
      <c r="D156" s="117"/>
      <c r="E156" s="186"/>
      <c r="F156" s="113"/>
      <c r="G156" s="113"/>
      <c r="H156" s="120"/>
      <c r="I156" s="114"/>
      <c r="J156" s="114"/>
      <c r="K156" s="114"/>
      <c r="L156" s="114"/>
      <c r="M156" s="105"/>
      <c r="N156" s="105"/>
      <c r="O156" s="27"/>
      <c r="P156" s="27"/>
      <c r="Q156" s="156"/>
      <c r="R156" s="115"/>
      <c r="S156" s="115"/>
      <c r="T156" s="115"/>
      <c r="U156" s="115"/>
      <c r="V156" s="115"/>
      <c r="W156" s="115"/>
      <c r="X156" s="115"/>
      <c r="Y156" s="115"/>
      <c r="Z156" s="115"/>
    </row>
    <row r="157" spans="1:26" s="116" customFormat="1" x14ac:dyDescent="0.25">
      <c r="A157" s="47">
        <f t="shared" si="3"/>
        <v>5</v>
      </c>
      <c r="B157" s="117"/>
      <c r="C157" s="117"/>
      <c r="D157" s="117"/>
      <c r="E157" s="186"/>
      <c r="F157" s="113"/>
      <c r="G157" s="113"/>
      <c r="H157" s="120"/>
      <c r="I157" s="114"/>
      <c r="J157" s="114"/>
      <c r="K157" s="114"/>
      <c r="L157" s="114"/>
      <c r="M157" s="105"/>
      <c r="N157" s="105"/>
      <c r="O157" s="27"/>
      <c r="P157" s="27"/>
      <c r="Q157" s="156"/>
      <c r="R157" s="115"/>
      <c r="S157" s="115"/>
      <c r="T157" s="115"/>
      <c r="U157" s="115"/>
      <c r="V157" s="115"/>
      <c r="W157" s="115"/>
      <c r="X157" s="115"/>
      <c r="Y157" s="115"/>
      <c r="Z157" s="115"/>
    </row>
    <row r="158" spans="1:26" s="116" customFormat="1" x14ac:dyDescent="0.25">
      <c r="A158" s="47">
        <f t="shared" si="3"/>
        <v>6</v>
      </c>
      <c r="B158" s="117"/>
      <c r="C158" s="117"/>
      <c r="D158" s="117"/>
      <c r="E158" s="186"/>
      <c r="F158" s="113"/>
      <c r="G158" s="113"/>
      <c r="H158" s="120"/>
      <c r="I158" s="114"/>
      <c r="J158" s="114"/>
      <c r="K158" s="114"/>
      <c r="L158" s="114"/>
      <c r="M158" s="105"/>
      <c r="N158" s="105"/>
      <c r="O158" s="27"/>
      <c r="P158" s="27"/>
      <c r="Q158" s="156"/>
      <c r="R158" s="115"/>
      <c r="S158" s="115"/>
      <c r="T158" s="115"/>
      <c r="U158" s="115"/>
      <c r="V158" s="115"/>
      <c r="W158" s="115"/>
      <c r="X158" s="115"/>
      <c r="Y158" s="115"/>
      <c r="Z158" s="115"/>
    </row>
    <row r="159" spans="1:26" s="116" customFormat="1" x14ac:dyDescent="0.25">
      <c r="A159" s="47">
        <f t="shared" si="3"/>
        <v>7</v>
      </c>
      <c r="B159" s="117"/>
      <c r="C159" s="117"/>
      <c r="D159" s="117"/>
      <c r="E159" s="186"/>
      <c r="F159" s="113"/>
      <c r="G159" s="113"/>
      <c r="H159" s="120"/>
      <c r="I159" s="114"/>
      <c r="J159" s="114"/>
      <c r="K159" s="114"/>
      <c r="L159" s="114"/>
      <c r="M159" s="105"/>
      <c r="N159" s="105"/>
      <c r="O159" s="27"/>
      <c r="P159" s="27"/>
      <c r="Q159" s="156"/>
      <c r="R159" s="115"/>
      <c r="S159" s="115"/>
      <c r="T159" s="115"/>
      <c r="U159" s="115"/>
      <c r="V159" s="115"/>
      <c r="W159" s="115"/>
      <c r="X159" s="115"/>
      <c r="Y159" s="115"/>
      <c r="Z159" s="115"/>
    </row>
    <row r="160" spans="1:26" s="116" customFormat="1" x14ac:dyDescent="0.25">
      <c r="A160" s="47">
        <f t="shared" si="3"/>
        <v>8</v>
      </c>
      <c r="B160" s="117"/>
      <c r="C160" s="117"/>
      <c r="D160" s="117"/>
      <c r="E160" s="186"/>
      <c r="F160" s="113"/>
      <c r="G160" s="113"/>
      <c r="H160" s="120"/>
      <c r="I160" s="114"/>
      <c r="J160" s="114"/>
      <c r="K160" s="114"/>
      <c r="L160" s="114"/>
      <c r="M160" s="105"/>
      <c r="N160" s="105"/>
      <c r="O160" s="27"/>
      <c r="P160" s="27"/>
      <c r="Q160" s="156"/>
      <c r="R160" s="115"/>
      <c r="S160" s="115"/>
      <c r="T160" s="115"/>
      <c r="U160" s="115"/>
      <c r="V160" s="115"/>
      <c r="W160" s="115"/>
      <c r="X160" s="115"/>
      <c r="Y160" s="115"/>
      <c r="Z160" s="115"/>
    </row>
    <row r="161" spans="1:17" s="116" customFormat="1" x14ac:dyDescent="0.25">
      <c r="A161" s="47"/>
      <c r="B161" s="50" t="s">
        <v>16</v>
      </c>
      <c r="C161" s="118"/>
      <c r="D161" s="117"/>
      <c r="E161" s="112"/>
      <c r="F161" s="113"/>
      <c r="G161" s="113"/>
      <c r="H161" s="113"/>
      <c r="I161" s="114"/>
      <c r="J161" s="114"/>
      <c r="K161" s="119">
        <f t="shared" ref="K161:N161" si="4">SUM(K153:K160)</f>
        <v>0</v>
      </c>
      <c r="L161" s="119">
        <f t="shared" si="4"/>
        <v>0</v>
      </c>
      <c r="M161" s="154">
        <f t="shared" si="4"/>
        <v>0</v>
      </c>
      <c r="N161" s="119">
        <f t="shared" si="4"/>
        <v>0</v>
      </c>
      <c r="O161" s="27"/>
      <c r="P161" s="27"/>
      <c r="Q161" s="157"/>
    </row>
    <row r="162" spans="1:17" x14ac:dyDescent="0.25">
      <c r="B162" s="30"/>
      <c r="C162" s="30"/>
      <c r="D162" s="30"/>
      <c r="E162" s="31"/>
      <c r="F162" s="30"/>
      <c r="G162" s="30"/>
      <c r="H162" s="30"/>
      <c r="I162" s="30"/>
      <c r="J162" s="30"/>
      <c r="K162" s="30"/>
      <c r="L162" s="30"/>
      <c r="M162" s="30"/>
      <c r="N162" s="30"/>
      <c r="O162" s="30"/>
      <c r="P162" s="30"/>
    </row>
    <row r="163" spans="1:17" ht="18.75" x14ac:dyDescent="0.25">
      <c r="B163" s="60" t="s">
        <v>32</v>
      </c>
      <c r="C163" s="74">
        <f>+K161</f>
        <v>0</v>
      </c>
      <c r="H163" s="32"/>
      <c r="I163" s="32"/>
      <c r="J163" s="32"/>
      <c r="K163" s="32"/>
      <c r="L163" s="32"/>
      <c r="M163" s="32"/>
      <c r="N163" s="30"/>
      <c r="O163" s="30"/>
      <c r="P163" s="30"/>
    </row>
    <row r="165" spans="1:17" ht="15.75" thickBot="1" x14ac:dyDescent="0.3"/>
    <row r="166" spans="1:17" ht="37.15" customHeight="1" thickBot="1" x14ac:dyDescent="0.3">
      <c r="B166" s="77" t="s">
        <v>49</v>
      </c>
      <c r="C166" s="78" t="s">
        <v>50</v>
      </c>
      <c r="D166" s="77" t="s">
        <v>51</v>
      </c>
      <c r="E166" s="78" t="s">
        <v>55</v>
      </c>
    </row>
    <row r="167" spans="1:17" ht="41.45" customHeight="1" x14ac:dyDescent="0.25">
      <c r="B167" s="68" t="s">
        <v>125</v>
      </c>
      <c r="C167" s="71">
        <v>20</v>
      </c>
      <c r="D167" s="71"/>
      <c r="E167" s="293">
        <f>+D167+D168+D169</f>
        <v>0</v>
      </c>
    </row>
    <row r="168" spans="1:17" x14ac:dyDescent="0.25">
      <c r="B168" s="68" t="s">
        <v>126</v>
      </c>
      <c r="C168" s="58">
        <v>30</v>
      </c>
      <c r="D168" s="164">
        <v>0</v>
      </c>
      <c r="E168" s="294"/>
    </row>
    <row r="169" spans="1:17" ht="15.75" thickBot="1" x14ac:dyDescent="0.3">
      <c r="B169" s="68" t="s">
        <v>127</v>
      </c>
      <c r="C169" s="73">
        <v>40</v>
      </c>
      <c r="D169" s="73">
        <v>0</v>
      </c>
      <c r="E169" s="295"/>
    </row>
    <row r="171" spans="1:17" ht="15.75" thickBot="1" x14ac:dyDescent="0.3"/>
    <row r="172" spans="1:17" ht="27" thickBot="1" x14ac:dyDescent="0.3">
      <c r="B172" s="290" t="s">
        <v>52</v>
      </c>
      <c r="C172" s="291"/>
      <c r="D172" s="291"/>
      <c r="E172" s="291"/>
      <c r="F172" s="291"/>
      <c r="G172" s="291"/>
      <c r="H172" s="291"/>
      <c r="I172" s="291"/>
      <c r="J172" s="291"/>
      <c r="K172" s="291"/>
      <c r="L172" s="291"/>
      <c r="M172" s="291"/>
      <c r="N172" s="292"/>
    </row>
    <row r="174" spans="1:17" ht="76.5" customHeight="1" x14ac:dyDescent="0.25">
      <c r="B174" s="123" t="s">
        <v>0</v>
      </c>
      <c r="C174" s="123" t="s">
        <v>39</v>
      </c>
      <c r="D174" s="123" t="s">
        <v>40</v>
      </c>
      <c r="E174" s="123" t="s">
        <v>117</v>
      </c>
      <c r="F174" s="123" t="s">
        <v>119</v>
      </c>
      <c r="G174" s="123" t="s">
        <v>120</v>
      </c>
      <c r="H174" s="123" t="s">
        <v>121</v>
      </c>
      <c r="I174" s="123" t="s">
        <v>118</v>
      </c>
      <c r="J174" s="263" t="s">
        <v>122</v>
      </c>
      <c r="K174" s="264"/>
      <c r="L174" s="265"/>
      <c r="M174" s="123" t="s">
        <v>123</v>
      </c>
      <c r="N174" s="123" t="s">
        <v>41</v>
      </c>
      <c r="O174" s="123" t="s">
        <v>42</v>
      </c>
      <c r="P174" s="263" t="s">
        <v>3</v>
      </c>
      <c r="Q174" s="265"/>
    </row>
    <row r="175" spans="1:17" ht="60.75" customHeight="1" x14ac:dyDescent="0.25">
      <c r="B175" s="161" t="s">
        <v>131</v>
      </c>
      <c r="C175" s="161">
        <f t="shared" ref="C175:C182" si="5">1302/1000</f>
        <v>1.302</v>
      </c>
      <c r="D175" s="1" t="s">
        <v>641</v>
      </c>
      <c r="E175" s="1">
        <v>30741683</v>
      </c>
      <c r="F175" s="1" t="s">
        <v>609</v>
      </c>
      <c r="G175" s="3" t="s">
        <v>417</v>
      </c>
      <c r="H175" s="191">
        <v>35153</v>
      </c>
      <c r="I175" s="5" t="s">
        <v>138</v>
      </c>
      <c r="J175" s="1" t="s">
        <v>301</v>
      </c>
      <c r="K175" s="101" t="s">
        <v>642</v>
      </c>
      <c r="L175" s="100" t="s">
        <v>643</v>
      </c>
      <c r="M175" s="124" t="s">
        <v>138</v>
      </c>
      <c r="N175" s="124" t="s">
        <v>138</v>
      </c>
      <c r="O175" s="124" t="s">
        <v>138</v>
      </c>
      <c r="P175" s="197"/>
      <c r="Q175" s="197"/>
    </row>
    <row r="176" spans="1:17" ht="60.75" customHeight="1" x14ac:dyDescent="0.25">
      <c r="B176" s="196" t="s">
        <v>131</v>
      </c>
      <c r="C176" s="196">
        <f t="shared" si="5"/>
        <v>1.302</v>
      </c>
      <c r="D176" s="1" t="s">
        <v>667</v>
      </c>
      <c r="E176" s="1">
        <v>12753803</v>
      </c>
      <c r="F176" s="1" t="s">
        <v>668</v>
      </c>
      <c r="G176" s="3" t="s">
        <v>417</v>
      </c>
      <c r="H176" s="191">
        <v>38990</v>
      </c>
      <c r="I176" s="5"/>
      <c r="J176" s="9" t="s">
        <v>301</v>
      </c>
      <c r="K176" s="1" t="s">
        <v>672</v>
      </c>
      <c r="L176" s="100" t="s">
        <v>673</v>
      </c>
      <c r="M176" s="124" t="s">
        <v>138</v>
      </c>
      <c r="N176" s="124" t="s">
        <v>138</v>
      </c>
      <c r="O176" s="124" t="s">
        <v>138</v>
      </c>
      <c r="P176" s="197"/>
      <c r="Q176" s="197"/>
    </row>
    <row r="177" spans="2:17" ht="60.75" customHeight="1" x14ac:dyDescent="0.25">
      <c r="B177" s="196" t="s">
        <v>132</v>
      </c>
      <c r="C177" s="196">
        <f t="shared" si="5"/>
        <v>1.302</v>
      </c>
      <c r="D177" s="1" t="s">
        <v>669</v>
      </c>
      <c r="E177" s="1">
        <v>27094737</v>
      </c>
      <c r="F177" s="1" t="s">
        <v>670</v>
      </c>
      <c r="G177" s="3" t="s">
        <v>417</v>
      </c>
      <c r="H177" s="191">
        <v>37499</v>
      </c>
      <c r="I177" s="5"/>
      <c r="J177" s="9" t="s">
        <v>301</v>
      </c>
      <c r="K177" s="101" t="s">
        <v>671</v>
      </c>
      <c r="L177" s="100" t="s">
        <v>375</v>
      </c>
      <c r="M177" s="124" t="s">
        <v>138</v>
      </c>
      <c r="N177" s="124" t="s">
        <v>138</v>
      </c>
      <c r="O177" s="124" t="s">
        <v>138</v>
      </c>
      <c r="P177" s="197"/>
      <c r="Q177" s="197"/>
    </row>
    <row r="178" spans="2:17" ht="33.6" customHeight="1" x14ac:dyDescent="0.25">
      <c r="B178" s="196" t="s">
        <v>132</v>
      </c>
      <c r="C178" s="196">
        <f t="shared" si="5"/>
        <v>1.302</v>
      </c>
      <c r="D178" s="1" t="s">
        <v>669</v>
      </c>
      <c r="E178" s="1">
        <v>27094737</v>
      </c>
      <c r="F178" s="1" t="s">
        <v>670</v>
      </c>
      <c r="G178" s="3" t="s">
        <v>417</v>
      </c>
      <c r="H178" s="191">
        <v>37499</v>
      </c>
      <c r="I178" s="5"/>
      <c r="J178" s="9" t="s">
        <v>301</v>
      </c>
      <c r="K178" s="100" t="s">
        <v>404</v>
      </c>
      <c r="L178" s="100" t="s">
        <v>375</v>
      </c>
      <c r="M178" s="124" t="s">
        <v>138</v>
      </c>
      <c r="N178" s="124" t="s">
        <v>138</v>
      </c>
      <c r="O178" s="124" t="s">
        <v>138</v>
      </c>
      <c r="P178" s="197"/>
      <c r="Q178" s="197"/>
    </row>
    <row r="179" spans="2:17" ht="60.75" customHeight="1" x14ac:dyDescent="0.25">
      <c r="B179" s="161" t="s">
        <v>132</v>
      </c>
      <c r="C179" s="198">
        <f t="shared" si="5"/>
        <v>1.302</v>
      </c>
      <c r="D179" s="3" t="s">
        <v>685</v>
      </c>
      <c r="E179" s="3">
        <v>30721061</v>
      </c>
      <c r="F179" s="3" t="s">
        <v>677</v>
      </c>
      <c r="G179" s="3" t="s">
        <v>601</v>
      </c>
      <c r="H179" s="211">
        <v>38254</v>
      </c>
      <c r="I179" s="5"/>
      <c r="J179" s="10" t="s">
        <v>301</v>
      </c>
      <c r="K179" s="101" t="s">
        <v>688</v>
      </c>
      <c r="L179" s="100" t="s">
        <v>375</v>
      </c>
      <c r="M179" s="124" t="s">
        <v>138</v>
      </c>
      <c r="N179" s="124" t="s">
        <v>138</v>
      </c>
      <c r="O179" s="124" t="s">
        <v>138</v>
      </c>
      <c r="P179" s="164"/>
      <c r="Q179" s="164"/>
    </row>
    <row r="180" spans="2:17" ht="60.75" customHeight="1" x14ac:dyDescent="0.25">
      <c r="B180" s="198" t="s">
        <v>132</v>
      </c>
      <c r="C180" s="198">
        <f t="shared" si="5"/>
        <v>1.302</v>
      </c>
      <c r="D180" s="3" t="s">
        <v>685</v>
      </c>
      <c r="E180" s="3">
        <v>30721061</v>
      </c>
      <c r="F180" s="3" t="s">
        <v>677</v>
      </c>
      <c r="G180" s="3" t="s">
        <v>601</v>
      </c>
      <c r="H180" s="211">
        <v>38254</v>
      </c>
      <c r="I180" s="5"/>
      <c r="J180" s="10" t="s">
        <v>301</v>
      </c>
      <c r="K180" s="101" t="s">
        <v>690</v>
      </c>
      <c r="L180" s="100" t="s">
        <v>375</v>
      </c>
      <c r="M180" s="124" t="s">
        <v>138</v>
      </c>
      <c r="N180" s="124" t="s">
        <v>138</v>
      </c>
      <c r="O180" s="124" t="s">
        <v>138</v>
      </c>
      <c r="P180" s="199"/>
      <c r="Q180" s="199"/>
    </row>
    <row r="181" spans="2:17" ht="60.75" customHeight="1" x14ac:dyDescent="0.25">
      <c r="B181" s="198" t="s">
        <v>132</v>
      </c>
      <c r="C181" s="198">
        <f t="shared" si="5"/>
        <v>1.302</v>
      </c>
      <c r="D181" s="3" t="s">
        <v>685</v>
      </c>
      <c r="E181" s="3">
        <v>30721061</v>
      </c>
      <c r="F181" s="3" t="s">
        <v>677</v>
      </c>
      <c r="G181" s="3" t="s">
        <v>601</v>
      </c>
      <c r="H181" s="211">
        <v>38254</v>
      </c>
      <c r="I181" s="5"/>
      <c r="J181" s="10" t="s">
        <v>301</v>
      </c>
      <c r="K181" s="101" t="s">
        <v>689</v>
      </c>
      <c r="L181" s="100" t="s">
        <v>375</v>
      </c>
      <c r="M181" s="124" t="s">
        <v>138</v>
      </c>
      <c r="N181" s="124" t="s">
        <v>138</v>
      </c>
      <c r="O181" s="124" t="s">
        <v>138</v>
      </c>
      <c r="P181" s="199"/>
      <c r="Q181" s="199"/>
    </row>
    <row r="182" spans="2:17" ht="60.75" customHeight="1" x14ac:dyDescent="0.25">
      <c r="B182" s="198" t="s">
        <v>131</v>
      </c>
      <c r="C182" s="198">
        <f t="shared" si="5"/>
        <v>1.302</v>
      </c>
      <c r="D182" s="3" t="s">
        <v>694</v>
      </c>
      <c r="E182" s="3">
        <v>36754721</v>
      </c>
      <c r="F182" s="3" t="s">
        <v>695</v>
      </c>
      <c r="G182" s="3" t="s">
        <v>358</v>
      </c>
      <c r="H182" s="211">
        <v>41501</v>
      </c>
      <c r="I182" s="5"/>
      <c r="J182" s="10" t="s">
        <v>301</v>
      </c>
      <c r="K182" s="101" t="s">
        <v>653</v>
      </c>
      <c r="L182" s="100" t="s">
        <v>43</v>
      </c>
      <c r="M182" s="124" t="s">
        <v>138</v>
      </c>
      <c r="N182" s="124" t="s">
        <v>138</v>
      </c>
      <c r="O182" s="124" t="s">
        <v>138</v>
      </c>
      <c r="P182" s="199"/>
      <c r="Q182" s="199"/>
    </row>
    <row r="183" spans="2:17" ht="33.6" customHeight="1" x14ac:dyDescent="0.25">
      <c r="B183" s="161" t="s">
        <v>133</v>
      </c>
      <c r="C183" s="161">
        <f>1302/5000</f>
        <v>0.26040000000000002</v>
      </c>
      <c r="D183" s="3" t="s">
        <v>678</v>
      </c>
      <c r="E183" s="3">
        <v>1085254161</v>
      </c>
      <c r="F183" s="3" t="s">
        <v>679</v>
      </c>
      <c r="G183" s="3" t="s">
        <v>361</v>
      </c>
      <c r="H183" s="211">
        <v>39669</v>
      </c>
      <c r="I183" s="5" t="s">
        <v>138</v>
      </c>
      <c r="J183" s="1" t="s">
        <v>301</v>
      </c>
      <c r="K183" s="100" t="s">
        <v>682</v>
      </c>
      <c r="L183" s="100" t="s">
        <v>683</v>
      </c>
      <c r="M183" s="124" t="s">
        <v>138</v>
      </c>
      <c r="N183" s="124" t="s">
        <v>138</v>
      </c>
      <c r="O183" s="124" t="s">
        <v>138</v>
      </c>
      <c r="P183" s="266"/>
      <c r="Q183" s="266"/>
    </row>
    <row r="184" spans="2:17" ht="33.6" customHeight="1" x14ac:dyDescent="0.25">
      <c r="B184" s="198" t="s">
        <v>133</v>
      </c>
      <c r="C184" s="198">
        <f>1302/5000</f>
        <v>0.26040000000000002</v>
      </c>
      <c r="D184" s="3" t="s">
        <v>704</v>
      </c>
      <c r="E184" s="3">
        <v>12996895</v>
      </c>
      <c r="F184" s="3" t="s">
        <v>679</v>
      </c>
      <c r="G184" s="3" t="s">
        <v>705</v>
      </c>
      <c r="H184" s="211">
        <v>37967</v>
      </c>
      <c r="I184" s="5" t="s">
        <v>138</v>
      </c>
      <c r="J184" s="1" t="s">
        <v>301</v>
      </c>
      <c r="K184" s="100" t="s">
        <v>708</v>
      </c>
      <c r="L184" s="100" t="s">
        <v>683</v>
      </c>
      <c r="M184" s="124" t="s">
        <v>138</v>
      </c>
      <c r="N184" s="124" t="s">
        <v>138</v>
      </c>
      <c r="O184" s="124" t="s">
        <v>138</v>
      </c>
      <c r="P184" s="199"/>
      <c r="Q184" s="192"/>
    </row>
    <row r="185" spans="2:17" ht="33.6" customHeight="1" x14ac:dyDescent="0.25">
      <c r="B185" s="198" t="s">
        <v>132</v>
      </c>
      <c r="C185" s="198">
        <f>1302/1000</f>
        <v>1.302</v>
      </c>
      <c r="D185" s="3" t="s">
        <v>709</v>
      </c>
      <c r="E185" s="3">
        <v>27303220</v>
      </c>
      <c r="F185" s="3" t="s">
        <v>710</v>
      </c>
      <c r="G185" s="3" t="s">
        <v>417</v>
      </c>
      <c r="H185" s="219">
        <v>41621</v>
      </c>
      <c r="I185" s="205"/>
      <c r="J185" s="1" t="s">
        <v>301</v>
      </c>
      <c r="K185" s="220" t="s">
        <v>653</v>
      </c>
      <c r="L185" s="213" t="s">
        <v>375</v>
      </c>
      <c r="M185" s="10" t="s">
        <v>138</v>
      </c>
      <c r="N185" s="10" t="s">
        <v>138</v>
      </c>
      <c r="O185" s="124" t="s">
        <v>138</v>
      </c>
      <c r="P185" s="192"/>
      <c r="Q185" s="192"/>
    </row>
    <row r="188" spans="2:17" ht="15.75" thickBot="1" x14ac:dyDescent="0.3"/>
    <row r="189" spans="2:17" ht="54" customHeight="1" x14ac:dyDescent="0.25">
      <c r="B189" s="127" t="s">
        <v>33</v>
      </c>
      <c r="C189" s="127" t="s">
        <v>49</v>
      </c>
      <c r="D189" s="123" t="s">
        <v>50</v>
      </c>
      <c r="E189" s="127" t="s">
        <v>51</v>
      </c>
      <c r="F189" s="78" t="s">
        <v>56</v>
      </c>
      <c r="G189" s="97"/>
    </row>
    <row r="190" spans="2:17" ht="120.75" customHeight="1" x14ac:dyDescent="0.2">
      <c r="B190" s="284" t="s">
        <v>53</v>
      </c>
      <c r="C190" s="6" t="s">
        <v>128</v>
      </c>
      <c r="D190" s="164">
        <v>25</v>
      </c>
      <c r="E190" s="164">
        <v>25</v>
      </c>
      <c r="F190" s="285">
        <f>+E190+E191+E192</f>
        <v>60</v>
      </c>
      <c r="G190" s="98"/>
    </row>
    <row r="191" spans="2:17" ht="76.150000000000006" customHeight="1" x14ac:dyDescent="0.2">
      <c r="B191" s="284"/>
      <c r="C191" s="6" t="s">
        <v>129</v>
      </c>
      <c r="D191" s="75">
        <v>25</v>
      </c>
      <c r="E191" s="164">
        <v>25</v>
      </c>
      <c r="F191" s="286"/>
      <c r="G191" s="98"/>
    </row>
    <row r="192" spans="2:17" ht="69" customHeight="1" x14ac:dyDescent="0.2">
      <c r="B192" s="284"/>
      <c r="C192" s="6" t="s">
        <v>130</v>
      </c>
      <c r="D192" s="164">
        <v>10</v>
      </c>
      <c r="E192" s="164">
        <v>10</v>
      </c>
      <c r="F192" s="287"/>
      <c r="G192" s="98"/>
    </row>
    <row r="193" spans="2:5" x14ac:dyDescent="0.25">
      <c r="C193" s="107"/>
    </row>
    <row r="196" spans="2:5" x14ac:dyDescent="0.25">
      <c r="B196" s="125" t="s">
        <v>57</v>
      </c>
    </row>
    <row r="199" spans="2:5" x14ac:dyDescent="0.25">
      <c r="B199" s="128" t="s">
        <v>33</v>
      </c>
      <c r="C199" s="128" t="s">
        <v>58</v>
      </c>
      <c r="D199" s="127" t="s">
        <v>51</v>
      </c>
      <c r="E199" s="127" t="s">
        <v>16</v>
      </c>
    </row>
    <row r="200" spans="2:5" ht="42.75" x14ac:dyDescent="0.25">
      <c r="B200" s="108" t="s">
        <v>59</v>
      </c>
      <c r="C200" s="109">
        <v>40</v>
      </c>
      <c r="D200" s="164">
        <f>+E167</f>
        <v>0</v>
      </c>
      <c r="E200" s="288">
        <f>+D200+D201</f>
        <v>60</v>
      </c>
    </row>
    <row r="201" spans="2:5" ht="71.25" x14ac:dyDescent="0.25">
      <c r="B201" s="108" t="s">
        <v>60</v>
      </c>
      <c r="C201" s="109">
        <v>60</v>
      </c>
      <c r="D201" s="164">
        <f>+F190</f>
        <v>60</v>
      </c>
      <c r="E201" s="289"/>
    </row>
  </sheetData>
  <customSheetViews>
    <customSheetView guid="{0231D664-53D3-4378-92FC-86BB75012D50}" scale="70" hiddenColumns="1" topLeftCell="A17">
      <selection activeCell="D42" sqref="D42"/>
      <pageMargins left="0.7" right="0.7" top="0.75" bottom="0.75" header="0.3" footer="0.3"/>
      <pageSetup orientation="portrait" horizontalDpi="4294967295" verticalDpi="4294967295" r:id="rId1"/>
    </customSheetView>
    <customSheetView guid="{CE061EA5-A85E-4ABA-BF79-3FA19E67983B}" scale="70" hiddenColumns="1" topLeftCell="A178">
      <selection activeCell="E192" sqref="E192"/>
      <pageMargins left="0.7" right="0.7" top="0.75" bottom="0.75" header="0.3" footer="0.3"/>
      <pageSetup orientation="portrait" horizontalDpi="4294967295" verticalDpi="4294967295" r:id="rId2"/>
    </customSheetView>
    <customSheetView guid="{A2E15FCF-BF07-4F75-BC8B-D1F713E64E37}" scale="70" hiddenColumns="1" topLeftCell="A27">
      <selection activeCell="D32" sqref="D32"/>
      <pageMargins left="0.7" right="0.7" top="0.75" bottom="0.75" header="0.3" footer="0.3"/>
      <pageSetup orientation="portrait" horizontalDpi="4294967295" verticalDpi="4294967295" r:id="rId3"/>
    </customSheetView>
    <customSheetView guid="{2CECA098-183A-404B-AD72-5EEAC4BDA970}" scale="70" hiddenColumns="1" topLeftCell="B164">
      <selection activeCell="B179" sqref="B179"/>
      <pageMargins left="0.7" right="0.7" top="0.75" bottom="0.75" header="0.3" footer="0.3"/>
      <pageSetup orientation="portrait" horizontalDpi="4294967295" verticalDpi="4294967295" r:id="rId4"/>
    </customSheetView>
    <customSheetView guid="{AFE0F707-F779-4457-8614-A9761FF0129B}" scale="70" hiddenColumns="1" topLeftCell="A147">
      <selection activeCell="A154" sqref="A154"/>
      <pageMargins left="0.7" right="0.7" top="0.75" bottom="0.75" header="0.3" footer="0.3"/>
      <pageSetup orientation="portrait" horizontalDpi="4294967295" verticalDpi="4294967295" r:id="rId5"/>
    </customSheetView>
  </customSheetViews>
  <mergeCells count="45">
    <mergeCell ref="P183:Q183"/>
    <mergeCell ref="B190:B192"/>
    <mergeCell ref="F190:F192"/>
    <mergeCell ref="E200:E201"/>
    <mergeCell ref="O70:P70"/>
    <mergeCell ref="O71:P71"/>
    <mergeCell ref="O72:P72"/>
    <mergeCell ref="B149:N149"/>
    <mergeCell ref="E167:E169"/>
    <mergeCell ref="B172:N172"/>
    <mergeCell ref="J174:L174"/>
    <mergeCell ref="P174:Q174"/>
    <mergeCell ref="P113:Q113"/>
    <mergeCell ref="P128:Q128"/>
    <mergeCell ref="B139:N139"/>
    <mergeCell ref="D142:E142"/>
    <mergeCell ref="D143:E143"/>
    <mergeCell ref="B146:P146"/>
    <mergeCell ref="O98:P98"/>
    <mergeCell ref="O99:P99"/>
    <mergeCell ref="O100:P100"/>
    <mergeCell ref="O101:P101"/>
    <mergeCell ref="B107:N107"/>
    <mergeCell ref="J112:L112"/>
    <mergeCell ref="P112:Q112"/>
    <mergeCell ref="O97:P97"/>
    <mergeCell ref="C10:E10"/>
    <mergeCell ref="B14:C21"/>
    <mergeCell ref="B22:C22"/>
    <mergeCell ref="E40:E41"/>
    <mergeCell ref="M45:N45"/>
    <mergeCell ref="B59:B60"/>
    <mergeCell ref="C59:C60"/>
    <mergeCell ref="D59:E59"/>
    <mergeCell ref="C63:N63"/>
    <mergeCell ref="B65:N65"/>
    <mergeCell ref="O68:P68"/>
    <mergeCell ref="O69:P69"/>
    <mergeCell ref="O96:P96"/>
    <mergeCell ref="C9:N9"/>
    <mergeCell ref="B2:P2"/>
    <mergeCell ref="B4:P4"/>
    <mergeCell ref="C6:N6"/>
    <mergeCell ref="C7:N7"/>
    <mergeCell ref="C8:N8"/>
  </mergeCells>
  <dataValidations count="2">
    <dataValidation type="list" allowBlank="1" showInputMessage="1" showErrorMessage="1" sqref="WVE983117 A65613 IS65613 SO65613 ACK65613 AMG65613 AWC65613 BFY65613 BPU65613 BZQ65613 CJM65613 CTI65613 DDE65613 DNA65613 DWW65613 EGS65613 EQO65613 FAK65613 FKG65613 FUC65613 GDY65613 GNU65613 GXQ65613 HHM65613 HRI65613 IBE65613 ILA65613 IUW65613 JES65613 JOO65613 JYK65613 KIG65613 KSC65613 LBY65613 LLU65613 LVQ65613 MFM65613 MPI65613 MZE65613 NJA65613 NSW65613 OCS65613 OMO65613 OWK65613 PGG65613 PQC65613 PZY65613 QJU65613 QTQ65613 RDM65613 RNI65613 RXE65613 SHA65613 SQW65613 TAS65613 TKO65613 TUK65613 UEG65613 UOC65613 UXY65613 VHU65613 VRQ65613 WBM65613 WLI65613 WVE65613 A131149 IS131149 SO131149 ACK131149 AMG131149 AWC131149 BFY131149 BPU131149 BZQ131149 CJM131149 CTI131149 DDE131149 DNA131149 DWW131149 EGS131149 EQO131149 FAK131149 FKG131149 FUC131149 GDY131149 GNU131149 GXQ131149 HHM131149 HRI131149 IBE131149 ILA131149 IUW131149 JES131149 JOO131149 JYK131149 KIG131149 KSC131149 LBY131149 LLU131149 LVQ131149 MFM131149 MPI131149 MZE131149 NJA131149 NSW131149 OCS131149 OMO131149 OWK131149 PGG131149 PQC131149 PZY131149 QJU131149 QTQ131149 RDM131149 RNI131149 RXE131149 SHA131149 SQW131149 TAS131149 TKO131149 TUK131149 UEG131149 UOC131149 UXY131149 VHU131149 VRQ131149 WBM131149 WLI131149 WVE131149 A196685 IS196685 SO196685 ACK196685 AMG196685 AWC196685 BFY196685 BPU196685 BZQ196685 CJM196685 CTI196685 DDE196685 DNA196685 DWW196685 EGS196685 EQO196685 FAK196685 FKG196685 FUC196685 GDY196685 GNU196685 GXQ196685 HHM196685 HRI196685 IBE196685 ILA196685 IUW196685 JES196685 JOO196685 JYK196685 KIG196685 KSC196685 LBY196685 LLU196685 LVQ196685 MFM196685 MPI196685 MZE196685 NJA196685 NSW196685 OCS196685 OMO196685 OWK196685 PGG196685 PQC196685 PZY196685 QJU196685 QTQ196685 RDM196685 RNI196685 RXE196685 SHA196685 SQW196685 TAS196685 TKO196685 TUK196685 UEG196685 UOC196685 UXY196685 VHU196685 VRQ196685 WBM196685 WLI196685 WVE196685 A262221 IS262221 SO262221 ACK262221 AMG262221 AWC262221 BFY262221 BPU262221 BZQ262221 CJM262221 CTI262221 DDE262221 DNA262221 DWW262221 EGS262221 EQO262221 FAK262221 FKG262221 FUC262221 GDY262221 GNU262221 GXQ262221 HHM262221 HRI262221 IBE262221 ILA262221 IUW262221 JES262221 JOO262221 JYK262221 KIG262221 KSC262221 LBY262221 LLU262221 LVQ262221 MFM262221 MPI262221 MZE262221 NJA262221 NSW262221 OCS262221 OMO262221 OWK262221 PGG262221 PQC262221 PZY262221 QJU262221 QTQ262221 RDM262221 RNI262221 RXE262221 SHA262221 SQW262221 TAS262221 TKO262221 TUK262221 UEG262221 UOC262221 UXY262221 VHU262221 VRQ262221 WBM262221 WLI262221 WVE262221 A327757 IS327757 SO327757 ACK327757 AMG327757 AWC327757 BFY327757 BPU327757 BZQ327757 CJM327757 CTI327757 DDE327757 DNA327757 DWW327757 EGS327757 EQO327757 FAK327757 FKG327757 FUC327757 GDY327757 GNU327757 GXQ327757 HHM327757 HRI327757 IBE327757 ILA327757 IUW327757 JES327757 JOO327757 JYK327757 KIG327757 KSC327757 LBY327757 LLU327757 LVQ327757 MFM327757 MPI327757 MZE327757 NJA327757 NSW327757 OCS327757 OMO327757 OWK327757 PGG327757 PQC327757 PZY327757 QJU327757 QTQ327757 RDM327757 RNI327757 RXE327757 SHA327757 SQW327757 TAS327757 TKO327757 TUK327757 UEG327757 UOC327757 UXY327757 VHU327757 VRQ327757 WBM327757 WLI327757 WVE327757 A393293 IS393293 SO393293 ACK393293 AMG393293 AWC393293 BFY393293 BPU393293 BZQ393293 CJM393293 CTI393293 DDE393293 DNA393293 DWW393293 EGS393293 EQO393293 FAK393293 FKG393293 FUC393293 GDY393293 GNU393293 GXQ393293 HHM393293 HRI393293 IBE393293 ILA393293 IUW393293 JES393293 JOO393293 JYK393293 KIG393293 KSC393293 LBY393293 LLU393293 LVQ393293 MFM393293 MPI393293 MZE393293 NJA393293 NSW393293 OCS393293 OMO393293 OWK393293 PGG393293 PQC393293 PZY393293 QJU393293 QTQ393293 RDM393293 RNI393293 RXE393293 SHA393293 SQW393293 TAS393293 TKO393293 TUK393293 UEG393293 UOC393293 UXY393293 VHU393293 VRQ393293 WBM393293 WLI393293 WVE393293 A458829 IS458829 SO458829 ACK458829 AMG458829 AWC458829 BFY458829 BPU458829 BZQ458829 CJM458829 CTI458829 DDE458829 DNA458829 DWW458829 EGS458829 EQO458829 FAK458829 FKG458829 FUC458829 GDY458829 GNU458829 GXQ458829 HHM458829 HRI458829 IBE458829 ILA458829 IUW458829 JES458829 JOO458829 JYK458829 KIG458829 KSC458829 LBY458829 LLU458829 LVQ458829 MFM458829 MPI458829 MZE458829 NJA458829 NSW458829 OCS458829 OMO458829 OWK458829 PGG458829 PQC458829 PZY458829 QJU458829 QTQ458829 RDM458829 RNI458829 RXE458829 SHA458829 SQW458829 TAS458829 TKO458829 TUK458829 UEG458829 UOC458829 UXY458829 VHU458829 VRQ458829 WBM458829 WLI458829 WVE458829 A524365 IS524365 SO524365 ACK524365 AMG524365 AWC524365 BFY524365 BPU524365 BZQ524365 CJM524365 CTI524365 DDE524365 DNA524365 DWW524365 EGS524365 EQO524365 FAK524365 FKG524365 FUC524365 GDY524365 GNU524365 GXQ524365 HHM524365 HRI524365 IBE524365 ILA524365 IUW524365 JES524365 JOO524365 JYK524365 KIG524365 KSC524365 LBY524365 LLU524365 LVQ524365 MFM524365 MPI524365 MZE524365 NJA524365 NSW524365 OCS524365 OMO524365 OWK524365 PGG524365 PQC524365 PZY524365 QJU524365 QTQ524365 RDM524365 RNI524365 RXE524365 SHA524365 SQW524365 TAS524365 TKO524365 TUK524365 UEG524365 UOC524365 UXY524365 VHU524365 VRQ524365 WBM524365 WLI524365 WVE524365 A589901 IS589901 SO589901 ACK589901 AMG589901 AWC589901 BFY589901 BPU589901 BZQ589901 CJM589901 CTI589901 DDE589901 DNA589901 DWW589901 EGS589901 EQO589901 FAK589901 FKG589901 FUC589901 GDY589901 GNU589901 GXQ589901 HHM589901 HRI589901 IBE589901 ILA589901 IUW589901 JES589901 JOO589901 JYK589901 KIG589901 KSC589901 LBY589901 LLU589901 LVQ589901 MFM589901 MPI589901 MZE589901 NJA589901 NSW589901 OCS589901 OMO589901 OWK589901 PGG589901 PQC589901 PZY589901 QJU589901 QTQ589901 RDM589901 RNI589901 RXE589901 SHA589901 SQW589901 TAS589901 TKO589901 TUK589901 UEG589901 UOC589901 UXY589901 VHU589901 VRQ589901 WBM589901 WLI589901 WVE589901 A655437 IS655437 SO655437 ACK655437 AMG655437 AWC655437 BFY655437 BPU655437 BZQ655437 CJM655437 CTI655437 DDE655437 DNA655437 DWW655437 EGS655437 EQO655437 FAK655437 FKG655437 FUC655437 GDY655437 GNU655437 GXQ655437 HHM655437 HRI655437 IBE655437 ILA655437 IUW655437 JES655437 JOO655437 JYK655437 KIG655437 KSC655437 LBY655437 LLU655437 LVQ655437 MFM655437 MPI655437 MZE655437 NJA655437 NSW655437 OCS655437 OMO655437 OWK655437 PGG655437 PQC655437 PZY655437 QJU655437 QTQ655437 RDM655437 RNI655437 RXE655437 SHA655437 SQW655437 TAS655437 TKO655437 TUK655437 UEG655437 UOC655437 UXY655437 VHU655437 VRQ655437 WBM655437 WLI655437 WVE655437 A720973 IS720973 SO720973 ACK720973 AMG720973 AWC720973 BFY720973 BPU720973 BZQ720973 CJM720973 CTI720973 DDE720973 DNA720973 DWW720973 EGS720973 EQO720973 FAK720973 FKG720973 FUC720973 GDY720973 GNU720973 GXQ720973 HHM720973 HRI720973 IBE720973 ILA720973 IUW720973 JES720973 JOO720973 JYK720973 KIG720973 KSC720973 LBY720973 LLU720973 LVQ720973 MFM720973 MPI720973 MZE720973 NJA720973 NSW720973 OCS720973 OMO720973 OWK720973 PGG720973 PQC720973 PZY720973 QJU720973 QTQ720973 RDM720973 RNI720973 RXE720973 SHA720973 SQW720973 TAS720973 TKO720973 TUK720973 UEG720973 UOC720973 UXY720973 VHU720973 VRQ720973 WBM720973 WLI720973 WVE720973 A786509 IS786509 SO786509 ACK786509 AMG786509 AWC786509 BFY786509 BPU786509 BZQ786509 CJM786509 CTI786509 DDE786509 DNA786509 DWW786509 EGS786509 EQO786509 FAK786509 FKG786509 FUC786509 GDY786509 GNU786509 GXQ786509 HHM786509 HRI786509 IBE786509 ILA786509 IUW786509 JES786509 JOO786509 JYK786509 KIG786509 KSC786509 LBY786509 LLU786509 LVQ786509 MFM786509 MPI786509 MZE786509 NJA786509 NSW786509 OCS786509 OMO786509 OWK786509 PGG786509 PQC786509 PZY786509 QJU786509 QTQ786509 RDM786509 RNI786509 RXE786509 SHA786509 SQW786509 TAS786509 TKO786509 TUK786509 UEG786509 UOC786509 UXY786509 VHU786509 VRQ786509 WBM786509 WLI786509 WVE786509 A852045 IS852045 SO852045 ACK852045 AMG852045 AWC852045 BFY852045 BPU852045 BZQ852045 CJM852045 CTI852045 DDE852045 DNA852045 DWW852045 EGS852045 EQO852045 FAK852045 FKG852045 FUC852045 GDY852045 GNU852045 GXQ852045 HHM852045 HRI852045 IBE852045 ILA852045 IUW852045 JES852045 JOO852045 JYK852045 KIG852045 KSC852045 LBY852045 LLU852045 LVQ852045 MFM852045 MPI852045 MZE852045 NJA852045 NSW852045 OCS852045 OMO852045 OWK852045 PGG852045 PQC852045 PZY852045 QJU852045 QTQ852045 RDM852045 RNI852045 RXE852045 SHA852045 SQW852045 TAS852045 TKO852045 TUK852045 UEG852045 UOC852045 UXY852045 VHU852045 VRQ852045 WBM852045 WLI852045 WVE852045 A917581 IS917581 SO917581 ACK917581 AMG917581 AWC917581 BFY917581 BPU917581 BZQ917581 CJM917581 CTI917581 DDE917581 DNA917581 DWW917581 EGS917581 EQO917581 FAK917581 FKG917581 FUC917581 GDY917581 GNU917581 GXQ917581 HHM917581 HRI917581 IBE917581 ILA917581 IUW917581 JES917581 JOO917581 JYK917581 KIG917581 KSC917581 LBY917581 LLU917581 LVQ917581 MFM917581 MPI917581 MZE917581 NJA917581 NSW917581 OCS917581 OMO917581 OWK917581 PGG917581 PQC917581 PZY917581 QJU917581 QTQ917581 RDM917581 RNI917581 RXE917581 SHA917581 SQW917581 TAS917581 TKO917581 TUK917581 UEG917581 UOC917581 UXY917581 VHU917581 VRQ917581 WBM917581 WLI917581 WVE917581 A983117 IS983117 SO983117 ACK983117 AMG983117 AWC983117 BFY983117 BPU983117 BZQ983117 CJM983117 CTI983117 DDE983117 DNA983117 DWW983117 EGS983117 EQO983117 FAK983117 FKG983117 FUC983117 GDY983117 GNU983117 GXQ983117 HHM983117 HRI983117 IBE983117 ILA983117 IUW983117 JES983117 JOO983117 JYK983117 KIG983117 KSC983117 LBY983117 LLU983117 LVQ983117 MFM983117 MPI983117 MZE983117 NJA983117 NSW983117 OCS983117 OMO983117 OWK983117 PGG983117 PQC983117 PZY983117 QJU983117 QTQ983117 RDM983117 RNI983117 RXE983117 SHA983117 SQW983117 TAS983117 TKO983117 TUK983117 UEG983117 UOC983117 UXY983117 VHU983117 VRQ983117 WBM983117 WLI98311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17 WLL983117 C65613 IV65613 SR65613 ACN65613 AMJ65613 AWF65613 BGB65613 BPX65613 BZT65613 CJP65613 CTL65613 DDH65613 DND65613 DWZ65613 EGV65613 EQR65613 FAN65613 FKJ65613 FUF65613 GEB65613 GNX65613 GXT65613 HHP65613 HRL65613 IBH65613 ILD65613 IUZ65613 JEV65613 JOR65613 JYN65613 KIJ65613 KSF65613 LCB65613 LLX65613 LVT65613 MFP65613 MPL65613 MZH65613 NJD65613 NSZ65613 OCV65613 OMR65613 OWN65613 PGJ65613 PQF65613 QAB65613 QJX65613 QTT65613 RDP65613 RNL65613 RXH65613 SHD65613 SQZ65613 TAV65613 TKR65613 TUN65613 UEJ65613 UOF65613 UYB65613 VHX65613 VRT65613 WBP65613 WLL65613 WVH65613 C131149 IV131149 SR131149 ACN131149 AMJ131149 AWF131149 BGB131149 BPX131149 BZT131149 CJP131149 CTL131149 DDH131149 DND131149 DWZ131149 EGV131149 EQR131149 FAN131149 FKJ131149 FUF131149 GEB131149 GNX131149 GXT131149 HHP131149 HRL131149 IBH131149 ILD131149 IUZ131149 JEV131149 JOR131149 JYN131149 KIJ131149 KSF131149 LCB131149 LLX131149 LVT131149 MFP131149 MPL131149 MZH131149 NJD131149 NSZ131149 OCV131149 OMR131149 OWN131149 PGJ131149 PQF131149 QAB131149 QJX131149 QTT131149 RDP131149 RNL131149 RXH131149 SHD131149 SQZ131149 TAV131149 TKR131149 TUN131149 UEJ131149 UOF131149 UYB131149 VHX131149 VRT131149 WBP131149 WLL131149 WVH131149 C196685 IV196685 SR196685 ACN196685 AMJ196685 AWF196685 BGB196685 BPX196685 BZT196685 CJP196685 CTL196685 DDH196685 DND196685 DWZ196685 EGV196685 EQR196685 FAN196685 FKJ196685 FUF196685 GEB196685 GNX196685 GXT196685 HHP196685 HRL196685 IBH196685 ILD196685 IUZ196685 JEV196685 JOR196685 JYN196685 KIJ196685 KSF196685 LCB196685 LLX196685 LVT196685 MFP196685 MPL196685 MZH196685 NJD196685 NSZ196685 OCV196685 OMR196685 OWN196685 PGJ196685 PQF196685 QAB196685 QJX196685 QTT196685 RDP196685 RNL196685 RXH196685 SHD196685 SQZ196685 TAV196685 TKR196685 TUN196685 UEJ196685 UOF196685 UYB196685 VHX196685 VRT196685 WBP196685 WLL196685 WVH196685 C262221 IV262221 SR262221 ACN262221 AMJ262221 AWF262221 BGB262221 BPX262221 BZT262221 CJP262221 CTL262221 DDH262221 DND262221 DWZ262221 EGV262221 EQR262221 FAN262221 FKJ262221 FUF262221 GEB262221 GNX262221 GXT262221 HHP262221 HRL262221 IBH262221 ILD262221 IUZ262221 JEV262221 JOR262221 JYN262221 KIJ262221 KSF262221 LCB262221 LLX262221 LVT262221 MFP262221 MPL262221 MZH262221 NJD262221 NSZ262221 OCV262221 OMR262221 OWN262221 PGJ262221 PQF262221 QAB262221 QJX262221 QTT262221 RDP262221 RNL262221 RXH262221 SHD262221 SQZ262221 TAV262221 TKR262221 TUN262221 UEJ262221 UOF262221 UYB262221 VHX262221 VRT262221 WBP262221 WLL262221 WVH262221 C327757 IV327757 SR327757 ACN327757 AMJ327757 AWF327757 BGB327757 BPX327757 BZT327757 CJP327757 CTL327757 DDH327757 DND327757 DWZ327757 EGV327757 EQR327757 FAN327757 FKJ327757 FUF327757 GEB327757 GNX327757 GXT327757 HHP327757 HRL327757 IBH327757 ILD327757 IUZ327757 JEV327757 JOR327757 JYN327757 KIJ327757 KSF327757 LCB327757 LLX327757 LVT327757 MFP327757 MPL327757 MZH327757 NJD327757 NSZ327757 OCV327757 OMR327757 OWN327757 PGJ327757 PQF327757 QAB327757 QJX327757 QTT327757 RDP327757 RNL327757 RXH327757 SHD327757 SQZ327757 TAV327757 TKR327757 TUN327757 UEJ327757 UOF327757 UYB327757 VHX327757 VRT327757 WBP327757 WLL327757 WVH327757 C393293 IV393293 SR393293 ACN393293 AMJ393293 AWF393293 BGB393293 BPX393293 BZT393293 CJP393293 CTL393293 DDH393293 DND393293 DWZ393293 EGV393293 EQR393293 FAN393293 FKJ393293 FUF393293 GEB393293 GNX393293 GXT393293 HHP393293 HRL393293 IBH393293 ILD393293 IUZ393293 JEV393293 JOR393293 JYN393293 KIJ393293 KSF393293 LCB393293 LLX393293 LVT393293 MFP393293 MPL393293 MZH393293 NJD393293 NSZ393293 OCV393293 OMR393293 OWN393293 PGJ393293 PQF393293 QAB393293 QJX393293 QTT393293 RDP393293 RNL393293 RXH393293 SHD393293 SQZ393293 TAV393293 TKR393293 TUN393293 UEJ393293 UOF393293 UYB393293 VHX393293 VRT393293 WBP393293 WLL393293 WVH393293 C458829 IV458829 SR458829 ACN458829 AMJ458829 AWF458829 BGB458829 BPX458829 BZT458829 CJP458829 CTL458829 DDH458829 DND458829 DWZ458829 EGV458829 EQR458829 FAN458829 FKJ458829 FUF458829 GEB458829 GNX458829 GXT458829 HHP458829 HRL458829 IBH458829 ILD458829 IUZ458829 JEV458829 JOR458829 JYN458829 KIJ458829 KSF458829 LCB458829 LLX458829 LVT458829 MFP458829 MPL458829 MZH458829 NJD458829 NSZ458829 OCV458829 OMR458829 OWN458829 PGJ458829 PQF458829 QAB458829 QJX458829 QTT458829 RDP458829 RNL458829 RXH458829 SHD458829 SQZ458829 TAV458829 TKR458829 TUN458829 UEJ458829 UOF458829 UYB458829 VHX458829 VRT458829 WBP458829 WLL458829 WVH458829 C524365 IV524365 SR524365 ACN524365 AMJ524365 AWF524365 BGB524365 BPX524365 BZT524365 CJP524365 CTL524365 DDH524365 DND524365 DWZ524365 EGV524365 EQR524365 FAN524365 FKJ524365 FUF524365 GEB524365 GNX524365 GXT524365 HHP524365 HRL524365 IBH524365 ILD524365 IUZ524365 JEV524365 JOR524365 JYN524365 KIJ524365 KSF524365 LCB524365 LLX524365 LVT524365 MFP524365 MPL524365 MZH524365 NJD524365 NSZ524365 OCV524365 OMR524365 OWN524365 PGJ524365 PQF524365 QAB524365 QJX524365 QTT524365 RDP524365 RNL524365 RXH524365 SHD524365 SQZ524365 TAV524365 TKR524365 TUN524365 UEJ524365 UOF524365 UYB524365 VHX524365 VRT524365 WBP524365 WLL524365 WVH524365 C589901 IV589901 SR589901 ACN589901 AMJ589901 AWF589901 BGB589901 BPX589901 BZT589901 CJP589901 CTL589901 DDH589901 DND589901 DWZ589901 EGV589901 EQR589901 FAN589901 FKJ589901 FUF589901 GEB589901 GNX589901 GXT589901 HHP589901 HRL589901 IBH589901 ILD589901 IUZ589901 JEV589901 JOR589901 JYN589901 KIJ589901 KSF589901 LCB589901 LLX589901 LVT589901 MFP589901 MPL589901 MZH589901 NJD589901 NSZ589901 OCV589901 OMR589901 OWN589901 PGJ589901 PQF589901 QAB589901 QJX589901 QTT589901 RDP589901 RNL589901 RXH589901 SHD589901 SQZ589901 TAV589901 TKR589901 TUN589901 UEJ589901 UOF589901 UYB589901 VHX589901 VRT589901 WBP589901 WLL589901 WVH589901 C655437 IV655437 SR655437 ACN655437 AMJ655437 AWF655437 BGB655437 BPX655437 BZT655437 CJP655437 CTL655437 DDH655437 DND655437 DWZ655437 EGV655437 EQR655437 FAN655437 FKJ655437 FUF655437 GEB655437 GNX655437 GXT655437 HHP655437 HRL655437 IBH655437 ILD655437 IUZ655437 JEV655437 JOR655437 JYN655437 KIJ655437 KSF655437 LCB655437 LLX655437 LVT655437 MFP655437 MPL655437 MZH655437 NJD655437 NSZ655437 OCV655437 OMR655437 OWN655437 PGJ655437 PQF655437 QAB655437 QJX655437 QTT655437 RDP655437 RNL655437 RXH655437 SHD655437 SQZ655437 TAV655437 TKR655437 TUN655437 UEJ655437 UOF655437 UYB655437 VHX655437 VRT655437 WBP655437 WLL655437 WVH655437 C720973 IV720973 SR720973 ACN720973 AMJ720973 AWF720973 BGB720973 BPX720973 BZT720973 CJP720973 CTL720973 DDH720973 DND720973 DWZ720973 EGV720973 EQR720973 FAN720973 FKJ720973 FUF720973 GEB720973 GNX720973 GXT720973 HHP720973 HRL720973 IBH720973 ILD720973 IUZ720973 JEV720973 JOR720973 JYN720973 KIJ720973 KSF720973 LCB720973 LLX720973 LVT720973 MFP720973 MPL720973 MZH720973 NJD720973 NSZ720973 OCV720973 OMR720973 OWN720973 PGJ720973 PQF720973 QAB720973 QJX720973 QTT720973 RDP720973 RNL720973 RXH720973 SHD720973 SQZ720973 TAV720973 TKR720973 TUN720973 UEJ720973 UOF720973 UYB720973 VHX720973 VRT720973 WBP720973 WLL720973 WVH720973 C786509 IV786509 SR786509 ACN786509 AMJ786509 AWF786509 BGB786509 BPX786509 BZT786509 CJP786509 CTL786509 DDH786509 DND786509 DWZ786509 EGV786509 EQR786509 FAN786509 FKJ786509 FUF786509 GEB786509 GNX786509 GXT786509 HHP786509 HRL786509 IBH786509 ILD786509 IUZ786509 JEV786509 JOR786509 JYN786509 KIJ786509 KSF786509 LCB786509 LLX786509 LVT786509 MFP786509 MPL786509 MZH786509 NJD786509 NSZ786509 OCV786509 OMR786509 OWN786509 PGJ786509 PQF786509 QAB786509 QJX786509 QTT786509 RDP786509 RNL786509 RXH786509 SHD786509 SQZ786509 TAV786509 TKR786509 TUN786509 UEJ786509 UOF786509 UYB786509 VHX786509 VRT786509 WBP786509 WLL786509 WVH786509 C852045 IV852045 SR852045 ACN852045 AMJ852045 AWF852045 BGB852045 BPX852045 BZT852045 CJP852045 CTL852045 DDH852045 DND852045 DWZ852045 EGV852045 EQR852045 FAN852045 FKJ852045 FUF852045 GEB852045 GNX852045 GXT852045 HHP852045 HRL852045 IBH852045 ILD852045 IUZ852045 JEV852045 JOR852045 JYN852045 KIJ852045 KSF852045 LCB852045 LLX852045 LVT852045 MFP852045 MPL852045 MZH852045 NJD852045 NSZ852045 OCV852045 OMR852045 OWN852045 PGJ852045 PQF852045 QAB852045 QJX852045 QTT852045 RDP852045 RNL852045 RXH852045 SHD852045 SQZ852045 TAV852045 TKR852045 TUN852045 UEJ852045 UOF852045 UYB852045 VHX852045 VRT852045 WBP852045 WLL852045 WVH852045 C917581 IV917581 SR917581 ACN917581 AMJ917581 AWF917581 BGB917581 BPX917581 BZT917581 CJP917581 CTL917581 DDH917581 DND917581 DWZ917581 EGV917581 EQR917581 FAN917581 FKJ917581 FUF917581 GEB917581 GNX917581 GXT917581 HHP917581 HRL917581 IBH917581 ILD917581 IUZ917581 JEV917581 JOR917581 JYN917581 KIJ917581 KSF917581 LCB917581 LLX917581 LVT917581 MFP917581 MPL917581 MZH917581 NJD917581 NSZ917581 OCV917581 OMR917581 OWN917581 PGJ917581 PQF917581 QAB917581 QJX917581 QTT917581 RDP917581 RNL917581 RXH917581 SHD917581 SQZ917581 TAV917581 TKR917581 TUN917581 UEJ917581 UOF917581 UYB917581 VHX917581 VRT917581 WBP917581 WLL917581 WVH917581 C983117 IV983117 SR983117 ACN983117 AMJ983117 AWF983117 BGB983117 BPX983117 BZT983117 CJP983117 CTL983117 DDH983117 DND983117 DWZ983117 EGV983117 EQR983117 FAN983117 FKJ983117 FUF983117 GEB983117 GNX983117 GXT983117 HHP983117 HRL983117 IBH983117 ILD983117 IUZ983117 JEV983117 JOR983117 JYN983117 KIJ983117 KSF983117 LCB983117 LLX983117 LVT983117 MFP983117 MPL983117 MZH983117 NJD983117 NSZ983117 OCV983117 OMR983117 OWN983117 PGJ983117 PQF983117 QAB983117 QJX983117 QTT983117 RDP983117 RNL983117 RXH983117 SHD983117 SQZ983117 TAV983117 TKR983117 TUN983117 UEJ983117 UOF983117 UYB983117 VHX983117 VRT983117 WBP98311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79"/>
  <sheetViews>
    <sheetView topLeftCell="A16" zoomScale="70" zoomScaleNormal="70" workbookViewId="0">
      <selection activeCell="F36" sqref="F36"/>
    </sheetView>
  </sheetViews>
  <sheetFormatPr baseColWidth="10" defaultRowHeight="15" x14ac:dyDescent="0.25"/>
  <cols>
    <col min="1" max="1" width="3.140625" style="9" bestFit="1" customWidth="1"/>
    <col min="2" max="2" width="64.710937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7.85546875" style="9" customWidth="1"/>
    <col min="18" max="18" width="19.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3" t="s">
        <v>301</v>
      </c>
      <c r="D6" s="273"/>
      <c r="E6" s="273"/>
      <c r="F6" s="273"/>
      <c r="G6" s="273"/>
      <c r="H6" s="273"/>
      <c r="I6" s="273"/>
      <c r="J6" s="273"/>
      <c r="K6" s="273"/>
      <c r="L6" s="273"/>
      <c r="M6" s="273"/>
      <c r="N6" s="274"/>
    </row>
    <row r="7" spans="2:16" ht="16.5" thickBot="1" x14ac:dyDescent="0.3">
      <c r="B7" s="12" t="s">
        <v>5</v>
      </c>
      <c r="C7" s="273"/>
      <c r="D7" s="273"/>
      <c r="E7" s="273"/>
      <c r="F7" s="273"/>
      <c r="G7" s="273"/>
      <c r="H7" s="273"/>
      <c r="I7" s="273"/>
      <c r="J7" s="273"/>
      <c r="K7" s="273"/>
      <c r="L7" s="273"/>
      <c r="M7" s="273"/>
      <c r="N7" s="274"/>
    </row>
    <row r="8" spans="2:16" ht="16.5" thickBot="1" x14ac:dyDescent="0.3">
      <c r="B8" s="12" t="s">
        <v>6</v>
      </c>
      <c r="C8" s="273"/>
      <c r="D8" s="273"/>
      <c r="E8" s="273"/>
      <c r="F8" s="273"/>
      <c r="G8" s="273"/>
      <c r="H8" s="273"/>
      <c r="I8" s="273"/>
      <c r="J8" s="273"/>
      <c r="K8" s="273"/>
      <c r="L8" s="273"/>
      <c r="M8" s="273"/>
      <c r="N8" s="274"/>
    </row>
    <row r="9" spans="2:16" ht="16.5" thickBot="1" x14ac:dyDescent="0.3">
      <c r="B9" s="12" t="s">
        <v>7</v>
      </c>
      <c r="C9" s="273"/>
      <c r="D9" s="273"/>
      <c r="E9" s="273"/>
      <c r="F9" s="273"/>
      <c r="G9" s="273"/>
      <c r="H9" s="273"/>
      <c r="I9" s="273"/>
      <c r="J9" s="273"/>
      <c r="K9" s="273"/>
      <c r="L9" s="273"/>
      <c r="M9" s="273"/>
      <c r="N9" s="274"/>
    </row>
    <row r="10" spans="2:16" ht="16.5" thickBot="1" x14ac:dyDescent="0.3">
      <c r="B10" s="12" t="s">
        <v>8</v>
      </c>
      <c r="C10" s="275"/>
      <c r="D10" s="275"/>
      <c r="E10" s="276"/>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79" t="s">
        <v>102</v>
      </c>
      <c r="C14" s="279"/>
      <c r="D14" s="165" t="s">
        <v>12</v>
      </c>
      <c r="E14" s="165" t="s">
        <v>13</v>
      </c>
      <c r="F14" s="165" t="s">
        <v>29</v>
      </c>
      <c r="G14" s="95"/>
      <c r="I14" s="38"/>
      <c r="J14" s="38"/>
      <c r="K14" s="38"/>
      <c r="L14" s="38"/>
      <c r="M14" s="38"/>
      <c r="N14" s="111"/>
    </row>
    <row r="15" spans="2:16" x14ac:dyDescent="0.25">
      <c r="B15" s="279"/>
      <c r="C15" s="279"/>
      <c r="D15" s="165">
        <v>22</v>
      </c>
      <c r="E15" s="36">
        <v>2788524969</v>
      </c>
      <c r="F15" s="210">
        <v>1137</v>
      </c>
      <c r="G15" s="96"/>
      <c r="I15" s="39"/>
      <c r="J15" s="39"/>
      <c r="K15" s="39"/>
      <c r="L15" s="39"/>
      <c r="M15" s="39"/>
      <c r="N15" s="111"/>
    </row>
    <row r="16" spans="2:16" x14ac:dyDescent="0.25">
      <c r="B16" s="279"/>
      <c r="C16" s="279"/>
      <c r="D16" s="165"/>
      <c r="E16" s="36"/>
      <c r="F16" s="36"/>
      <c r="G16" s="96"/>
      <c r="I16" s="39"/>
      <c r="J16" s="39"/>
      <c r="K16" s="39"/>
      <c r="L16" s="39"/>
      <c r="M16" s="39"/>
      <c r="N16" s="111"/>
    </row>
    <row r="17" spans="1:14" x14ac:dyDescent="0.25">
      <c r="B17" s="279"/>
      <c r="C17" s="279"/>
      <c r="D17" s="165"/>
      <c r="E17" s="36"/>
      <c r="F17" s="36"/>
      <c r="G17" s="96"/>
      <c r="I17" s="39"/>
      <c r="J17" s="39"/>
      <c r="K17" s="39"/>
      <c r="L17" s="39"/>
      <c r="M17" s="39"/>
      <c r="N17" s="111"/>
    </row>
    <row r="18" spans="1:14" x14ac:dyDescent="0.25">
      <c r="B18" s="279"/>
      <c r="C18" s="279"/>
      <c r="D18" s="165"/>
      <c r="E18" s="37"/>
      <c r="F18" s="36"/>
      <c r="G18" s="96"/>
      <c r="H18" s="22"/>
      <c r="I18" s="39"/>
      <c r="J18" s="39"/>
      <c r="K18" s="39"/>
      <c r="L18" s="39"/>
      <c r="M18" s="39"/>
      <c r="N18" s="20"/>
    </row>
    <row r="19" spans="1:14" x14ac:dyDescent="0.25">
      <c r="B19" s="279"/>
      <c r="C19" s="279"/>
      <c r="D19" s="165"/>
      <c r="E19" s="37"/>
      <c r="F19" s="36"/>
      <c r="G19" s="96"/>
      <c r="H19" s="22"/>
      <c r="I19" s="41"/>
      <c r="J19" s="41"/>
      <c r="K19" s="41"/>
      <c r="L19" s="41"/>
      <c r="M19" s="41"/>
      <c r="N19" s="20"/>
    </row>
    <row r="20" spans="1:14" x14ac:dyDescent="0.25">
      <c r="B20" s="279"/>
      <c r="C20" s="279"/>
      <c r="D20" s="165"/>
      <c r="E20" s="37"/>
      <c r="F20" s="36"/>
      <c r="G20" s="96"/>
      <c r="H20" s="22"/>
      <c r="I20" s="110"/>
      <c r="J20" s="110"/>
      <c r="K20" s="110"/>
      <c r="L20" s="110"/>
      <c r="M20" s="110"/>
      <c r="N20" s="20"/>
    </row>
    <row r="21" spans="1:14" x14ac:dyDescent="0.25">
      <c r="B21" s="279"/>
      <c r="C21" s="279"/>
      <c r="D21" s="165"/>
      <c r="E21" s="37"/>
      <c r="F21" s="36"/>
      <c r="G21" s="96"/>
      <c r="H21" s="22"/>
      <c r="I21" s="110"/>
      <c r="J21" s="110"/>
      <c r="K21" s="110"/>
      <c r="L21" s="110"/>
      <c r="M21" s="110"/>
      <c r="N21" s="20"/>
    </row>
    <row r="22" spans="1:14" ht="15.75" thickBot="1" x14ac:dyDescent="0.3">
      <c r="B22" s="271" t="s">
        <v>14</v>
      </c>
      <c r="C22" s="272"/>
      <c r="D22" s="165"/>
      <c r="E22" s="65"/>
      <c r="F22" s="36"/>
      <c r="G22" s="96"/>
      <c r="H22" s="22"/>
      <c r="I22" s="110"/>
      <c r="J22" s="110"/>
      <c r="K22" s="110"/>
      <c r="L22" s="110"/>
      <c r="M22" s="110"/>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909.6</v>
      </c>
      <c r="D24" s="42"/>
      <c r="E24" s="45">
        <f>E15</f>
        <v>2788524969</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137</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138</v>
      </c>
      <c r="D29" s="128" t="s">
        <v>139</v>
      </c>
      <c r="E29" s="107"/>
      <c r="F29" s="107"/>
      <c r="G29" s="107"/>
      <c r="H29" s="107"/>
      <c r="I29" s="110"/>
      <c r="J29" s="110"/>
      <c r="K29" s="110"/>
      <c r="L29" s="110"/>
      <c r="M29" s="110"/>
      <c r="N29" s="111"/>
    </row>
    <row r="30" spans="1:14" x14ac:dyDescent="0.25">
      <c r="A30" s="102"/>
      <c r="B30" s="124" t="s">
        <v>140</v>
      </c>
      <c r="C30" s="199" t="s">
        <v>185</v>
      </c>
      <c r="D30" s="124"/>
      <c r="E30" s="107"/>
      <c r="F30" s="107"/>
      <c r="G30" s="107"/>
      <c r="H30" s="107"/>
      <c r="I30" s="110"/>
      <c r="J30" s="110"/>
      <c r="K30" s="110"/>
      <c r="L30" s="110"/>
      <c r="M30" s="110"/>
      <c r="N30" s="111"/>
    </row>
    <row r="31" spans="1:14" x14ac:dyDescent="0.25">
      <c r="A31" s="102"/>
      <c r="B31" s="124" t="s">
        <v>141</v>
      </c>
      <c r="C31" s="199" t="s">
        <v>185</v>
      </c>
      <c r="D31" s="124"/>
      <c r="E31" s="107"/>
      <c r="F31" s="107"/>
      <c r="G31" s="107"/>
      <c r="H31" s="107"/>
      <c r="I31" s="110"/>
      <c r="J31" s="110"/>
      <c r="K31" s="110"/>
      <c r="L31" s="110"/>
      <c r="M31" s="110"/>
      <c r="N31" s="111"/>
    </row>
    <row r="32" spans="1:14" x14ac:dyDescent="0.25">
      <c r="A32" s="102"/>
      <c r="B32" s="124" t="s">
        <v>142</v>
      </c>
      <c r="C32" s="124"/>
      <c r="D32" s="164" t="s">
        <v>185</v>
      </c>
      <c r="E32" s="107"/>
      <c r="F32" s="107"/>
      <c r="G32" s="107"/>
      <c r="H32" s="107"/>
      <c r="I32" s="110"/>
      <c r="J32" s="110"/>
      <c r="K32" s="110"/>
      <c r="L32" s="110"/>
      <c r="M32" s="110"/>
      <c r="N32" s="111"/>
    </row>
    <row r="33" spans="1:17" x14ac:dyDescent="0.25">
      <c r="A33" s="102"/>
      <c r="B33" s="124" t="s">
        <v>143</v>
      </c>
      <c r="C33" s="124"/>
      <c r="D33" s="226" t="s">
        <v>185</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144</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145</v>
      </c>
      <c r="C40" s="109">
        <v>40</v>
      </c>
      <c r="D40" s="164">
        <v>0</v>
      </c>
      <c r="E40" s="288">
        <f>+D40+D41</f>
        <v>60</v>
      </c>
      <c r="F40" s="107"/>
      <c r="G40" s="107"/>
      <c r="H40" s="107"/>
      <c r="I40" s="110"/>
      <c r="J40" s="110"/>
      <c r="K40" s="110"/>
      <c r="L40" s="110"/>
      <c r="M40" s="110"/>
      <c r="N40" s="111"/>
    </row>
    <row r="41" spans="1:17" ht="57" x14ac:dyDescent="0.25">
      <c r="A41" s="102"/>
      <c r="B41" s="108" t="s">
        <v>146</v>
      </c>
      <c r="C41" s="109">
        <v>60</v>
      </c>
      <c r="D41" s="164">
        <v>60</v>
      </c>
      <c r="E41" s="289"/>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81" t="s">
        <v>35</v>
      </c>
      <c r="N45" s="281"/>
    </row>
    <row r="46" spans="1:17" x14ac:dyDescent="0.25">
      <c r="B46" s="125" t="s">
        <v>30</v>
      </c>
      <c r="M46" s="66"/>
      <c r="N46" s="66"/>
    </row>
    <row r="47" spans="1:17" ht="15.75" thickBot="1" x14ac:dyDescent="0.3">
      <c r="M47" s="66"/>
      <c r="N47" s="66"/>
    </row>
    <row r="48" spans="1:17" s="110" customFormat="1" ht="109.5" customHeight="1" x14ac:dyDescent="0.25">
      <c r="B48" s="121" t="s">
        <v>147</v>
      </c>
      <c r="C48" s="121" t="s">
        <v>148</v>
      </c>
      <c r="D48" s="121" t="s">
        <v>149</v>
      </c>
      <c r="E48" s="121" t="s">
        <v>45</v>
      </c>
      <c r="F48" s="121" t="s">
        <v>22</v>
      </c>
      <c r="G48" s="121" t="s">
        <v>104</v>
      </c>
      <c r="H48" s="121" t="s">
        <v>17</v>
      </c>
      <c r="I48" s="121" t="s">
        <v>10</v>
      </c>
      <c r="J48" s="121" t="s">
        <v>31</v>
      </c>
      <c r="K48" s="121" t="s">
        <v>61</v>
      </c>
      <c r="L48" s="121" t="s">
        <v>20</v>
      </c>
      <c r="M48" s="106" t="s">
        <v>26</v>
      </c>
      <c r="N48" s="121" t="s">
        <v>150</v>
      </c>
      <c r="O48" s="121" t="s">
        <v>36</v>
      </c>
      <c r="P48" s="122" t="s">
        <v>11</v>
      </c>
      <c r="Q48" s="122" t="s">
        <v>19</v>
      </c>
    </row>
    <row r="49" spans="1:26" s="116" customFormat="1" ht="30" x14ac:dyDescent="0.25">
      <c r="A49" s="47">
        <v>1</v>
      </c>
      <c r="B49" s="117" t="s">
        <v>301</v>
      </c>
      <c r="C49" s="118" t="s">
        <v>301</v>
      </c>
      <c r="D49" s="117" t="s">
        <v>303</v>
      </c>
      <c r="E49" s="112" t="s">
        <v>304</v>
      </c>
      <c r="F49" s="113" t="s">
        <v>138</v>
      </c>
      <c r="G49" s="155"/>
      <c r="H49" s="120">
        <v>40210</v>
      </c>
      <c r="I49" s="114">
        <v>40527</v>
      </c>
      <c r="J49" s="114"/>
      <c r="K49" s="114" t="s">
        <v>305</v>
      </c>
      <c r="L49" s="114"/>
      <c r="M49" s="105">
        <v>4843</v>
      </c>
      <c r="N49" s="105"/>
      <c r="O49" s="27">
        <v>3505781081</v>
      </c>
      <c r="P49" s="27">
        <v>216</v>
      </c>
      <c r="Q49" s="156"/>
      <c r="R49" s="115"/>
      <c r="S49" s="115"/>
      <c r="T49" s="115"/>
      <c r="U49" s="115"/>
      <c r="V49" s="115"/>
      <c r="W49" s="115"/>
      <c r="X49" s="115"/>
      <c r="Y49" s="115"/>
      <c r="Z49" s="115"/>
    </row>
    <row r="50" spans="1:26" s="116" customFormat="1" ht="30" x14ac:dyDescent="0.25">
      <c r="A50" s="47">
        <f>+A49+1</f>
        <v>2</v>
      </c>
      <c r="B50" s="117" t="s">
        <v>301</v>
      </c>
      <c r="C50" s="118" t="s">
        <v>301</v>
      </c>
      <c r="D50" s="117" t="s">
        <v>303</v>
      </c>
      <c r="E50" s="112" t="s">
        <v>306</v>
      </c>
      <c r="F50" s="113" t="s">
        <v>138</v>
      </c>
      <c r="G50" s="113"/>
      <c r="H50" s="120">
        <v>40557</v>
      </c>
      <c r="I50" s="114">
        <v>40844</v>
      </c>
      <c r="J50" s="114"/>
      <c r="K50" s="114" t="s">
        <v>674</v>
      </c>
      <c r="L50" s="114" t="s">
        <v>675</v>
      </c>
      <c r="M50" s="105">
        <v>135</v>
      </c>
      <c r="N50" s="105"/>
      <c r="O50" s="27">
        <v>139488716</v>
      </c>
      <c r="P50" s="27">
        <v>207</v>
      </c>
      <c r="Q50" s="156"/>
      <c r="R50" s="115"/>
      <c r="S50" s="115"/>
      <c r="T50" s="115"/>
      <c r="U50" s="115"/>
      <c r="V50" s="115"/>
      <c r="W50" s="115"/>
      <c r="X50" s="115"/>
      <c r="Y50" s="115"/>
      <c r="Z50" s="115"/>
    </row>
    <row r="51" spans="1:26" s="116" customFormat="1" ht="30" x14ac:dyDescent="0.25">
      <c r="A51" s="47">
        <f t="shared" ref="A51:A56" si="0">+A50+1</f>
        <v>3</v>
      </c>
      <c r="B51" s="117" t="s">
        <v>301</v>
      </c>
      <c r="C51" s="118" t="s">
        <v>301</v>
      </c>
      <c r="D51" s="117" t="s">
        <v>303</v>
      </c>
      <c r="E51" s="112" t="s">
        <v>307</v>
      </c>
      <c r="F51" s="113" t="s">
        <v>138</v>
      </c>
      <c r="G51" s="113"/>
      <c r="H51" s="120">
        <v>40816</v>
      </c>
      <c r="I51" s="114">
        <v>40969</v>
      </c>
      <c r="J51" s="114"/>
      <c r="K51" s="114" t="s">
        <v>323</v>
      </c>
      <c r="L51" s="114"/>
      <c r="M51" s="105">
        <v>631</v>
      </c>
      <c r="N51" s="105"/>
      <c r="O51" s="27">
        <v>520385195</v>
      </c>
      <c r="P51" s="27" t="s">
        <v>308</v>
      </c>
      <c r="Q51" s="156"/>
      <c r="R51" s="115"/>
      <c r="S51" s="115"/>
      <c r="T51" s="115"/>
      <c r="U51" s="115"/>
      <c r="V51" s="115"/>
      <c r="W51" s="115"/>
      <c r="X51" s="115"/>
      <c r="Y51" s="115"/>
      <c r="Z51" s="115"/>
    </row>
    <row r="52" spans="1:26" s="116" customFormat="1" ht="30" x14ac:dyDescent="0.25">
      <c r="A52" s="47">
        <f t="shared" si="0"/>
        <v>4</v>
      </c>
      <c r="B52" s="117" t="s">
        <v>301</v>
      </c>
      <c r="C52" s="118" t="s">
        <v>301</v>
      </c>
      <c r="D52" s="117" t="s">
        <v>303</v>
      </c>
      <c r="E52" s="112" t="s">
        <v>309</v>
      </c>
      <c r="F52" s="113" t="s">
        <v>138</v>
      </c>
      <c r="G52" s="113"/>
      <c r="H52" s="120">
        <v>41008</v>
      </c>
      <c r="I52" s="114">
        <v>41182</v>
      </c>
      <c r="J52" s="114"/>
      <c r="K52" s="114" t="s">
        <v>310</v>
      </c>
      <c r="L52" s="114"/>
      <c r="M52" s="105">
        <v>631</v>
      </c>
      <c r="N52" s="105"/>
      <c r="O52" s="27">
        <v>175114368</v>
      </c>
      <c r="P52" s="27">
        <v>142</v>
      </c>
      <c r="Q52" s="156"/>
      <c r="R52" s="115"/>
      <c r="S52" s="115"/>
      <c r="T52" s="115"/>
      <c r="U52" s="115"/>
      <c r="V52" s="115"/>
      <c r="W52" s="115"/>
      <c r="X52" s="115"/>
      <c r="Y52" s="115"/>
      <c r="Z52" s="115"/>
    </row>
    <row r="53" spans="1:26" s="116" customFormat="1" ht="30" x14ac:dyDescent="0.25">
      <c r="A53" s="47">
        <f t="shared" si="0"/>
        <v>5</v>
      </c>
      <c r="B53" s="117" t="s">
        <v>301</v>
      </c>
      <c r="C53" s="118" t="s">
        <v>301</v>
      </c>
      <c r="D53" s="117" t="s">
        <v>303</v>
      </c>
      <c r="E53" s="112" t="s">
        <v>319</v>
      </c>
      <c r="F53" s="113" t="s">
        <v>138</v>
      </c>
      <c r="G53" s="113"/>
      <c r="H53" s="120">
        <v>41204</v>
      </c>
      <c r="I53" s="114">
        <v>41453</v>
      </c>
      <c r="J53" s="114"/>
      <c r="K53" s="114" t="s">
        <v>321</v>
      </c>
      <c r="L53" s="114"/>
      <c r="M53" s="105">
        <v>495</v>
      </c>
      <c r="N53" s="105"/>
      <c r="O53" s="27">
        <v>480053046</v>
      </c>
      <c r="P53" s="27" t="s">
        <v>320</v>
      </c>
      <c r="Q53" s="156"/>
      <c r="R53" s="115"/>
      <c r="S53" s="115"/>
      <c r="T53" s="115"/>
      <c r="U53" s="115"/>
      <c r="V53" s="115"/>
      <c r="W53" s="115"/>
      <c r="X53" s="115"/>
      <c r="Y53" s="115"/>
      <c r="Z53" s="115"/>
    </row>
    <row r="54" spans="1:26" s="116" customFormat="1" x14ac:dyDescent="0.25">
      <c r="A54" s="47">
        <f t="shared" si="0"/>
        <v>6</v>
      </c>
      <c r="B54" s="117" t="s">
        <v>301</v>
      </c>
      <c r="C54" s="118" t="s">
        <v>301</v>
      </c>
      <c r="D54" s="117" t="s">
        <v>322</v>
      </c>
      <c r="E54" s="112" t="s">
        <v>325</v>
      </c>
      <c r="F54" s="113" t="s">
        <v>138</v>
      </c>
      <c r="G54" s="113"/>
      <c r="H54" s="120">
        <v>41512</v>
      </c>
      <c r="I54" s="114">
        <v>41912</v>
      </c>
      <c r="J54" s="114"/>
      <c r="K54" s="114" t="s">
        <v>324</v>
      </c>
      <c r="L54" s="114"/>
      <c r="M54" s="105">
        <v>404</v>
      </c>
      <c r="N54" s="105"/>
      <c r="O54" s="27">
        <v>1395923342</v>
      </c>
      <c r="P54" s="27">
        <v>139</v>
      </c>
      <c r="Q54" s="156"/>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6"/>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86"/>
      <c r="L56" s="114"/>
      <c r="M56" s="105"/>
      <c r="N56" s="105"/>
      <c r="O56" s="27"/>
      <c r="P56" s="27"/>
      <c r="Q56" s="156"/>
      <c r="R56" s="115"/>
      <c r="S56" s="115"/>
      <c r="T56" s="115"/>
      <c r="U56" s="115"/>
      <c r="V56" s="115"/>
      <c r="W56" s="115"/>
      <c r="X56" s="115"/>
      <c r="Y56" s="115"/>
      <c r="Z56" s="115"/>
    </row>
    <row r="57" spans="1:26" s="116" customFormat="1" x14ac:dyDescent="0.25">
      <c r="A57" s="47"/>
      <c r="B57" s="50" t="s">
        <v>16</v>
      </c>
      <c r="C57" s="118"/>
      <c r="D57" s="117"/>
      <c r="E57" s="112"/>
      <c r="F57" s="113"/>
      <c r="G57" s="113"/>
      <c r="H57" s="113"/>
      <c r="I57" s="114"/>
      <c r="J57" s="114"/>
      <c r="K57" s="119" t="s">
        <v>684</v>
      </c>
      <c r="L57" s="119" t="s">
        <v>675</v>
      </c>
      <c r="M57" s="154">
        <v>4843</v>
      </c>
      <c r="N57" s="154"/>
      <c r="O57" s="27"/>
      <c r="P57" s="27"/>
      <c r="Q57" s="157"/>
    </row>
    <row r="58" spans="1:26" s="30" customFormat="1" x14ac:dyDescent="0.25">
      <c r="E58" s="31"/>
    </row>
    <row r="59" spans="1:26" s="30" customFormat="1" x14ac:dyDescent="0.25">
      <c r="B59" s="282" t="s">
        <v>28</v>
      </c>
      <c r="C59" s="282" t="s">
        <v>27</v>
      </c>
      <c r="D59" s="280" t="s">
        <v>34</v>
      </c>
      <c r="E59" s="280"/>
    </row>
    <row r="60" spans="1:26" s="30" customFormat="1" x14ac:dyDescent="0.25">
      <c r="B60" s="283"/>
      <c r="C60" s="283"/>
      <c r="D60" s="166" t="s">
        <v>23</v>
      </c>
      <c r="E60" s="63" t="s">
        <v>24</v>
      </c>
    </row>
    <row r="61" spans="1:26" s="30" customFormat="1" ht="30.6" customHeight="1" x14ac:dyDescent="0.25">
      <c r="B61" s="60" t="s">
        <v>21</v>
      </c>
      <c r="C61" s="61" t="str">
        <f>+K57</f>
        <v>52 meses y 15 dias</v>
      </c>
      <c r="D61" s="58" t="s">
        <v>185</v>
      </c>
      <c r="E61" s="59"/>
      <c r="F61" s="32"/>
      <c r="G61" s="32"/>
      <c r="H61" s="32"/>
      <c r="I61" s="32"/>
      <c r="J61" s="32"/>
      <c r="K61" s="32"/>
      <c r="L61" s="32"/>
      <c r="M61" s="32"/>
    </row>
    <row r="62" spans="1:26" s="30" customFormat="1" ht="30" customHeight="1" x14ac:dyDescent="0.25">
      <c r="B62" s="60" t="s">
        <v>25</v>
      </c>
      <c r="C62" s="61">
        <f>+M57</f>
        <v>4843</v>
      </c>
      <c r="D62" s="58" t="s">
        <v>185</v>
      </c>
      <c r="E62" s="59"/>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7" t="s">
        <v>105</v>
      </c>
      <c r="C65" s="277"/>
      <c r="D65" s="277"/>
      <c r="E65" s="277"/>
      <c r="F65" s="277"/>
      <c r="G65" s="277"/>
      <c r="H65" s="277"/>
      <c r="I65" s="277"/>
      <c r="J65" s="277"/>
      <c r="K65" s="277"/>
      <c r="L65" s="277"/>
      <c r="M65" s="277"/>
      <c r="N65" s="277"/>
    </row>
    <row r="68" spans="2:17" ht="109.5" customHeight="1" x14ac:dyDescent="0.25">
      <c r="B68" s="123" t="s">
        <v>151</v>
      </c>
      <c r="C68" s="69" t="s">
        <v>2</v>
      </c>
      <c r="D68" s="69" t="s">
        <v>107</v>
      </c>
      <c r="E68" s="69" t="s">
        <v>106</v>
      </c>
      <c r="F68" s="69" t="s">
        <v>108</v>
      </c>
      <c r="G68" s="69" t="s">
        <v>109</v>
      </c>
      <c r="H68" s="69" t="s">
        <v>110</v>
      </c>
      <c r="I68" s="69" t="s">
        <v>111</v>
      </c>
      <c r="J68" s="69" t="s">
        <v>112</v>
      </c>
      <c r="K68" s="69" t="s">
        <v>113</v>
      </c>
      <c r="L68" s="69" t="s">
        <v>114</v>
      </c>
      <c r="M68" s="99" t="s">
        <v>115</v>
      </c>
      <c r="N68" s="99" t="s">
        <v>116</v>
      </c>
      <c r="O68" s="263" t="s">
        <v>3</v>
      </c>
      <c r="P68" s="265"/>
      <c r="Q68" s="69" t="s">
        <v>18</v>
      </c>
    </row>
    <row r="69" spans="2:17" x14ac:dyDescent="0.25">
      <c r="B69" s="167" t="s">
        <v>161</v>
      </c>
      <c r="C69" s="167" t="s">
        <v>254</v>
      </c>
      <c r="D69" s="167" t="s">
        <v>261</v>
      </c>
      <c r="E69" s="168">
        <v>38</v>
      </c>
      <c r="F69" s="4"/>
      <c r="G69" s="4" t="s">
        <v>139</v>
      </c>
      <c r="H69" s="4"/>
      <c r="I69" s="100"/>
      <c r="J69" s="100" t="s">
        <v>138</v>
      </c>
      <c r="K69" s="100" t="s">
        <v>138</v>
      </c>
      <c r="L69" s="100" t="s">
        <v>138</v>
      </c>
      <c r="M69" s="100" t="s">
        <v>138</v>
      </c>
      <c r="N69" s="100" t="s">
        <v>138</v>
      </c>
      <c r="O69" s="267" t="s">
        <v>178</v>
      </c>
      <c r="P69" s="268"/>
      <c r="Q69" s="124" t="s">
        <v>139</v>
      </c>
    </row>
    <row r="70" spans="2:17" x14ac:dyDescent="0.25">
      <c r="B70" s="167" t="s">
        <v>161</v>
      </c>
      <c r="C70" s="167" t="s">
        <v>255</v>
      </c>
      <c r="D70" s="167" t="s">
        <v>262</v>
      </c>
      <c r="E70" s="168">
        <v>72</v>
      </c>
      <c r="F70" s="4"/>
      <c r="G70" s="4" t="s">
        <v>139</v>
      </c>
      <c r="H70" s="4"/>
      <c r="I70" s="100"/>
      <c r="J70" s="100" t="s">
        <v>138</v>
      </c>
      <c r="K70" s="100" t="s">
        <v>138</v>
      </c>
      <c r="L70" s="100" t="s">
        <v>138</v>
      </c>
      <c r="M70" s="100" t="s">
        <v>138</v>
      </c>
      <c r="N70" s="100" t="s">
        <v>138</v>
      </c>
      <c r="O70" s="267" t="s">
        <v>178</v>
      </c>
      <c r="P70" s="268"/>
      <c r="Q70" s="124" t="s">
        <v>139</v>
      </c>
    </row>
    <row r="71" spans="2:17" x14ac:dyDescent="0.25">
      <c r="B71" s="167" t="s">
        <v>161</v>
      </c>
      <c r="C71" s="167" t="s">
        <v>256</v>
      </c>
      <c r="D71" s="167" t="s">
        <v>263</v>
      </c>
      <c r="E71" s="168">
        <v>36</v>
      </c>
      <c r="F71" s="4"/>
      <c r="G71" s="4" t="s">
        <v>139</v>
      </c>
      <c r="H71" s="4"/>
      <c r="I71" s="100"/>
      <c r="J71" s="100" t="s">
        <v>138</v>
      </c>
      <c r="K71" s="100" t="s">
        <v>138</v>
      </c>
      <c r="L71" s="100" t="s">
        <v>138</v>
      </c>
      <c r="M71" s="100" t="s">
        <v>138</v>
      </c>
      <c r="N71" s="100" t="s">
        <v>138</v>
      </c>
      <c r="O71" s="267" t="s">
        <v>178</v>
      </c>
      <c r="P71" s="268"/>
      <c r="Q71" s="124" t="s">
        <v>139</v>
      </c>
    </row>
    <row r="72" spans="2:17" x14ac:dyDescent="0.25">
      <c r="B72" s="167" t="s">
        <v>161</v>
      </c>
      <c r="C72" s="167" t="s">
        <v>257</v>
      </c>
      <c r="D72" s="167" t="s">
        <v>260</v>
      </c>
      <c r="E72" s="168">
        <v>60</v>
      </c>
      <c r="F72" s="4"/>
      <c r="G72" s="4" t="s">
        <v>139</v>
      </c>
      <c r="H72" s="4"/>
      <c r="I72" s="100"/>
      <c r="J72" s="100" t="s">
        <v>138</v>
      </c>
      <c r="K72" s="100" t="s">
        <v>138</v>
      </c>
      <c r="L72" s="100" t="s">
        <v>138</v>
      </c>
      <c r="M72" s="100" t="s">
        <v>138</v>
      </c>
      <c r="N72" s="100" t="s">
        <v>138</v>
      </c>
      <c r="O72" s="267" t="s">
        <v>178</v>
      </c>
      <c r="P72" s="268"/>
      <c r="Q72" s="124" t="s">
        <v>139</v>
      </c>
    </row>
    <row r="73" spans="2:17" x14ac:dyDescent="0.25">
      <c r="B73" s="167" t="s">
        <v>161</v>
      </c>
      <c r="C73" s="167" t="s">
        <v>258</v>
      </c>
      <c r="D73" s="167" t="s">
        <v>264</v>
      </c>
      <c r="E73" s="168">
        <v>36</v>
      </c>
      <c r="F73" s="4"/>
      <c r="G73" s="4" t="s">
        <v>139</v>
      </c>
      <c r="H73" s="4"/>
      <c r="I73" s="100"/>
      <c r="J73" s="100" t="s">
        <v>138</v>
      </c>
      <c r="K73" s="100" t="s">
        <v>138</v>
      </c>
      <c r="L73" s="100" t="s">
        <v>138</v>
      </c>
      <c r="M73" s="100" t="s">
        <v>138</v>
      </c>
      <c r="N73" s="100" t="s">
        <v>138</v>
      </c>
      <c r="O73" s="267" t="s">
        <v>178</v>
      </c>
      <c r="P73" s="268"/>
      <c r="Q73" s="124" t="s">
        <v>139</v>
      </c>
    </row>
    <row r="74" spans="2:17" x14ac:dyDescent="0.25">
      <c r="B74" s="167" t="s">
        <v>161</v>
      </c>
      <c r="C74" s="167" t="s">
        <v>259</v>
      </c>
      <c r="D74" s="167" t="s">
        <v>265</v>
      </c>
      <c r="E74" s="168">
        <v>36</v>
      </c>
      <c r="F74" s="4"/>
      <c r="G74" s="4" t="s">
        <v>139</v>
      </c>
      <c r="H74" s="4"/>
      <c r="I74" s="100"/>
      <c r="J74" s="100" t="s">
        <v>138</v>
      </c>
      <c r="K74" s="100" t="s">
        <v>138</v>
      </c>
      <c r="L74" s="100" t="s">
        <v>138</v>
      </c>
      <c r="M74" s="100" t="s">
        <v>138</v>
      </c>
      <c r="N74" s="100" t="s">
        <v>138</v>
      </c>
      <c r="O74" s="267" t="s">
        <v>178</v>
      </c>
      <c r="P74" s="268"/>
      <c r="Q74" s="124" t="s">
        <v>139</v>
      </c>
    </row>
    <row r="75" spans="2:17" x14ac:dyDescent="0.25">
      <c r="B75" s="167" t="s">
        <v>174</v>
      </c>
      <c r="C75" s="172" t="s">
        <v>266</v>
      </c>
      <c r="D75" s="167" t="s">
        <v>272</v>
      </c>
      <c r="E75" s="168">
        <v>36</v>
      </c>
      <c r="F75" s="4"/>
      <c r="G75" s="4"/>
      <c r="H75" s="4" t="s">
        <v>139</v>
      </c>
      <c r="I75" s="100"/>
      <c r="J75" s="100" t="s">
        <v>138</v>
      </c>
      <c r="K75" s="100" t="s">
        <v>138</v>
      </c>
      <c r="L75" s="100" t="s">
        <v>138</v>
      </c>
      <c r="M75" s="100" t="s">
        <v>138</v>
      </c>
      <c r="N75" s="100" t="s">
        <v>138</v>
      </c>
      <c r="O75" s="162" t="s">
        <v>179</v>
      </c>
      <c r="P75" s="163"/>
      <c r="Q75" s="124" t="s">
        <v>139</v>
      </c>
    </row>
    <row r="76" spans="2:17" ht="30" x14ac:dyDescent="0.25">
      <c r="B76" s="167" t="s">
        <v>174</v>
      </c>
      <c r="C76" s="172" t="s">
        <v>267</v>
      </c>
      <c r="D76" s="167" t="s">
        <v>273</v>
      </c>
      <c r="E76" s="168">
        <v>36</v>
      </c>
      <c r="F76" s="4"/>
      <c r="G76" s="4"/>
      <c r="H76" s="4" t="s">
        <v>139</v>
      </c>
      <c r="I76" s="100"/>
      <c r="J76" s="100" t="s">
        <v>138</v>
      </c>
      <c r="K76" s="100" t="s">
        <v>138</v>
      </c>
      <c r="L76" s="100" t="s">
        <v>138</v>
      </c>
      <c r="M76" s="100" t="s">
        <v>138</v>
      </c>
      <c r="N76" s="100" t="s">
        <v>138</v>
      </c>
      <c r="O76" s="162" t="s">
        <v>179</v>
      </c>
      <c r="P76" s="163"/>
      <c r="Q76" s="124" t="s">
        <v>139</v>
      </c>
    </row>
    <row r="77" spans="2:17" x14ac:dyDescent="0.25">
      <c r="B77" s="167" t="s">
        <v>174</v>
      </c>
      <c r="C77" s="172" t="s">
        <v>268</v>
      </c>
      <c r="D77" s="167" t="s">
        <v>274</v>
      </c>
      <c r="E77" s="168">
        <v>36</v>
      </c>
      <c r="F77" s="4"/>
      <c r="G77" s="4"/>
      <c r="H77" s="4" t="s">
        <v>139</v>
      </c>
      <c r="I77" s="100"/>
      <c r="J77" s="100" t="s">
        <v>138</v>
      </c>
      <c r="K77" s="100" t="s">
        <v>138</v>
      </c>
      <c r="L77" s="100" t="s">
        <v>138</v>
      </c>
      <c r="M77" s="100" t="s">
        <v>138</v>
      </c>
      <c r="N77" s="100" t="s">
        <v>138</v>
      </c>
      <c r="O77" s="162" t="s">
        <v>179</v>
      </c>
      <c r="P77" s="163"/>
      <c r="Q77" s="124" t="s">
        <v>139</v>
      </c>
    </row>
    <row r="78" spans="2:17" x14ac:dyDescent="0.25">
      <c r="B78" s="167" t="s">
        <v>174</v>
      </c>
      <c r="C78" s="172" t="s">
        <v>269</v>
      </c>
      <c r="D78" s="167" t="s">
        <v>275</v>
      </c>
      <c r="E78" s="168">
        <v>38</v>
      </c>
      <c r="F78" s="4"/>
      <c r="G78" s="4"/>
      <c r="H78" s="4" t="s">
        <v>139</v>
      </c>
      <c r="I78" s="100"/>
      <c r="J78" s="100" t="s">
        <v>138</v>
      </c>
      <c r="K78" s="100" t="s">
        <v>138</v>
      </c>
      <c r="L78" s="100" t="s">
        <v>138</v>
      </c>
      <c r="M78" s="100" t="s">
        <v>138</v>
      </c>
      <c r="N78" s="100" t="s">
        <v>138</v>
      </c>
      <c r="O78" s="162" t="s">
        <v>179</v>
      </c>
      <c r="P78" s="163"/>
      <c r="Q78" s="124" t="s">
        <v>139</v>
      </c>
    </row>
    <row r="79" spans="2:17" ht="18" customHeight="1" x14ac:dyDescent="0.25">
      <c r="B79" s="167" t="s">
        <v>174</v>
      </c>
      <c r="C79" s="172" t="s">
        <v>270</v>
      </c>
      <c r="D79" s="167" t="s">
        <v>276</v>
      </c>
      <c r="E79" s="168">
        <v>48</v>
      </c>
      <c r="F79" s="4"/>
      <c r="G79" s="4"/>
      <c r="H79" s="4" t="s">
        <v>139</v>
      </c>
      <c r="I79" s="100"/>
      <c r="J79" s="100" t="s">
        <v>138</v>
      </c>
      <c r="K79" s="100" t="s">
        <v>138</v>
      </c>
      <c r="L79" s="100" t="s">
        <v>138</v>
      </c>
      <c r="M79" s="100" t="s">
        <v>138</v>
      </c>
      <c r="N79" s="100" t="s">
        <v>138</v>
      </c>
      <c r="O79" s="267" t="s">
        <v>179</v>
      </c>
      <c r="P79" s="268"/>
      <c r="Q79" s="124" t="s">
        <v>139</v>
      </c>
    </row>
    <row r="80" spans="2:17" x14ac:dyDescent="0.25">
      <c r="B80" s="167" t="s">
        <v>174</v>
      </c>
      <c r="C80" s="172" t="s">
        <v>271</v>
      </c>
      <c r="D80" s="167" t="s">
        <v>277</v>
      </c>
      <c r="E80" s="168">
        <v>96</v>
      </c>
      <c r="F80" s="4"/>
      <c r="G80" s="4"/>
      <c r="H80" s="4" t="s">
        <v>139</v>
      </c>
      <c r="I80" s="100"/>
      <c r="J80" s="100" t="s">
        <v>138</v>
      </c>
      <c r="K80" s="100" t="s">
        <v>138</v>
      </c>
      <c r="L80" s="100" t="s">
        <v>138</v>
      </c>
      <c r="M80" s="100" t="s">
        <v>138</v>
      </c>
      <c r="N80" s="100" t="s">
        <v>138</v>
      </c>
      <c r="O80" s="267" t="s">
        <v>179</v>
      </c>
      <c r="P80" s="268"/>
      <c r="Q80" s="124" t="s">
        <v>139</v>
      </c>
    </row>
    <row r="81" spans="2:17" x14ac:dyDescent="0.25">
      <c r="B81" s="167" t="s">
        <v>180</v>
      </c>
      <c r="C81" s="167" t="s">
        <v>278</v>
      </c>
      <c r="D81" s="167" t="s">
        <v>280</v>
      </c>
      <c r="E81" s="168">
        <v>419</v>
      </c>
      <c r="F81" s="4"/>
      <c r="G81" s="4"/>
      <c r="H81" s="4"/>
      <c r="I81" s="100" t="s">
        <v>139</v>
      </c>
      <c r="J81" s="100" t="s">
        <v>138</v>
      </c>
      <c r="K81" s="100" t="s">
        <v>138</v>
      </c>
      <c r="L81" s="100" t="s">
        <v>138</v>
      </c>
      <c r="M81" s="100" t="s">
        <v>138</v>
      </c>
      <c r="N81" s="100" t="s">
        <v>138</v>
      </c>
      <c r="O81" s="267" t="s">
        <v>202</v>
      </c>
      <c r="P81" s="268"/>
      <c r="Q81" s="124" t="s">
        <v>139</v>
      </c>
    </row>
    <row r="82" spans="2:17" ht="30" x14ac:dyDescent="0.25">
      <c r="B82" s="167" t="s">
        <v>180</v>
      </c>
      <c r="C82" s="172" t="s">
        <v>279</v>
      </c>
      <c r="D82" s="167" t="s">
        <v>281</v>
      </c>
      <c r="E82" s="168">
        <v>150</v>
      </c>
      <c r="F82" s="4"/>
      <c r="G82" s="4"/>
      <c r="H82" s="4"/>
      <c r="I82" s="100" t="s">
        <v>139</v>
      </c>
      <c r="J82" s="100" t="s">
        <v>138</v>
      </c>
      <c r="K82" s="100" t="s">
        <v>138</v>
      </c>
      <c r="L82" s="100" t="s">
        <v>138</v>
      </c>
      <c r="M82" s="100" t="s">
        <v>138</v>
      </c>
      <c r="N82" s="100" t="s">
        <v>138</v>
      </c>
      <c r="O82" s="267" t="s">
        <v>202</v>
      </c>
      <c r="P82" s="268"/>
      <c r="Q82" s="124" t="s">
        <v>139</v>
      </c>
    </row>
    <row r="83" spans="2:17" x14ac:dyDescent="0.25">
      <c r="B83" s="3"/>
      <c r="C83" s="3"/>
      <c r="D83" s="5"/>
      <c r="E83" s="5"/>
      <c r="F83" s="4"/>
      <c r="G83" s="4"/>
      <c r="H83" s="4"/>
      <c r="I83" s="100"/>
      <c r="J83" s="100"/>
      <c r="K83" s="124"/>
      <c r="L83" s="124"/>
      <c r="M83" s="124"/>
      <c r="N83" s="124"/>
      <c r="O83" s="267"/>
      <c r="P83" s="268"/>
      <c r="Q83" s="124"/>
    </row>
    <row r="84" spans="2:17" x14ac:dyDescent="0.25">
      <c r="B84" s="124"/>
      <c r="C84" s="124"/>
      <c r="D84" s="124"/>
      <c r="E84" s="124"/>
      <c r="F84" s="124"/>
      <c r="G84" s="124"/>
      <c r="H84" s="124"/>
      <c r="I84" s="124"/>
      <c r="J84" s="124"/>
      <c r="K84" s="124"/>
      <c r="L84" s="124"/>
      <c r="M84" s="124"/>
      <c r="N84" s="124"/>
      <c r="O84" s="267"/>
      <c r="P84" s="268"/>
      <c r="Q84" s="124"/>
    </row>
    <row r="85" spans="2:17" x14ac:dyDescent="0.25">
      <c r="B85" s="9" t="s">
        <v>1</v>
      </c>
    </row>
    <row r="86" spans="2:17" x14ac:dyDescent="0.25">
      <c r="B86" s="9" t="s">
        <v>37</v>
      </c>
    </row>
    <row r="87" spans="2:17" x14ac:dyDescent="0.25">
      <c r="B87" s="9" t="s">
        <v>62</v>
      </c>
    </row>
    <row r="89" spans="2:17" ht="15.75" thickBot="1" x14ac:dyDescent="0.3"/>
    <row r="90" spans="2:17" ht="27" thickBot="1" x14ac:dyDescent="0.3">
      <c r="B90" s="290" t="s">
        <v>38</v>
      </c>
      <c r="C90" s="291"/>
      <c r="D90" s="291"/>
      <c r="E90" s="291"/>
      <c r="F90" s="291"/>
      <c r="G90" s="291"/>
      <c r="H90" s="291"/>
      <c r="I90" s="291"/>
      <c r="J90" s="291"/>
      <c r="K90" s="291"/>
      <c r="L90" s="291"/>
      <c r="M90" s="291"/>
      <c r="N90" s="292"/>
    </row>
    <row r="95" spans="2:17" ht="76.5" customHeight="1" x14ac:dyDescent="0.25">
      <c r="B95" s="123" t="s">
        <v>0</v>
      </c>
      <c r="C95" s="123" t="s">
        <v>39</v>
      </c>
      <c r="D95" s="123" t="s">
        <v>40</v>
      </c>
      <c r="E95" s="123" t="s">
        <v>117</v>
      </c>
      <c r="F95" s="123" t="s">
        <v>119</v>
      </c>
      <c r="G95" s="123" t="s">
        <v>120</v>
      </c>
      <c r="H95" s="123" t="s">
        <v>121</v>
      </c>
      <c r="I95" s="123" t="s">
        <v>118</v>
      </c>
      <c r="J95" s="263" t="s">
        <v>122</v>
      </c>
      <c r="K95" s="264"/>
      <c r="L95" s="265"/>
      <c r="M95" s="123" t="s">
        <v>123</v>
      </c>
      <c r="N95" s="123" t="s">
        <v>41</v>
      </c>
      <c r="O95" s="123" t="s">
        <v>42</v>
      </c>
      <c r="P95" s="263" t="s">
        <v>3</v>
      </c>
      <c r="Q95" s="265"/>
    </row>
    <row r="96" spans="2:17" ht="60.75" customHeight="1" x14ac:dyDescent="0.25">
      <c r="B96" s="161" t="s">
        <v>43</v>
      </c>
      <c r="C96" s="229">
        <f>(278+290)/200+569/300</f>
        <v>4.7366666666666664</v>
      </c>
      <c r="D96" s="3" t="s">
        <v>528</v>
      </c>
      <c r="E96" s="3">
        <v>36931425</v>
      </c>
      <c r="F96" s="9" t="s">
        <v>530</v>
      </c>
      <c r="G96" s="3" t="s">
        <v>529</v>
      </c>
      <c r="H96" s="191">
        <v>35307</v>
      </c>
      <c r="I96" s="5" t="s">
        <v>139</v>
      </c>
      <c r="J96" s="1" t="s">
        <v>301</v>
      </c>
      <c r="K96" s="124" t="s">
        <v>426</v>
      </c>
      <c r="L96" s="124" t="s">
        <v>338</v>
      </c>
      <c r="M96" s="190"/>
      <c r="N96" s="190" t="s">
        <v>138</v>
      </c>
      <c r="O96" s="124" t="s">
        <v>138</v>
      </c>
      <c r="P96" s="266"/>
      <c r="Q96" s="266"/>
    </row>
    <row r="97" spans="2:17" ht="60.75" customHeight="1" x14ac:dyDescent="0.25">
      <c r="B97" s="189" t="s">
        <v>43</v>
      </c>
      <c r="C97" s="229">
        <f t="shared" ref="C97:C112" si="1">(278+290)/200+569/300</f>
        <v>4.7366666666666664</v>
      </c>
      <c r="D97" s="3" t="s">
        <v>528</v>
      </c>
      <c r="E97" s="3">
        <v>36931425</v>
      </c>
      <c r="F97" s="9" t="s">
        <v>530</v>
      </c>
      <c r="G97" s="3" t="s">
        <v>529</v>
      </c>
      <c r="H97" s="191">
        <v>35307</v>
      </c>
      <c r="I97" s="5" t="s">
        <v>139</v>
      </c>
      <c r="J97" s="1" t="s">
        <v>301</v>
      </c>
      <c r="K97" s="124" t="s">
        <v>340</v>
      </c>
      <c r="L97" s="124" t="s">
        <v>338</v>
      </c>
      <c r="M97" s="190"/>
      <c r="N97" s="190" t="s">
        <v>138</v>
      </c>
      <c r="O97" s="124" t="s">
        <v>138</v>
      </c>
      <c r="P97" s="190"/>
      <c r="Q97" s="190"/>
    </row>
    <row r="98" spans="2:17" ht="60.75" customHeight="1" x14ac:dyDescent="0.25">
      <c r="B98" s="189" t="s">
        <v>43</v>
      </c>
      <c r="C98" s="229">
        <f t="shared" si="1"/>
        <v>4.7366666666666664</v>
      </c>
      <c r="D98" s="3" t="s">
        <v>528</v>
      </c>
      <c r="E98" s="3">
        <v>36931425</v>
      </c>
      <c r="F98" s="9" t="s">
        <v>530</v>
      </c>
      <c r="G98" s="3" t="s">
        <v>529</v>
      </c>
      <c r="H98" s="191">
        <v>35307</v>
      </c>
      <c r="I98" s="5" t="s">
        <v>139</v>
      </c>
      <c r="J98" s="1" t="s">
        <v>301</v>
      </c>
      <c r="K98" s="124" t="s">
        <v>531</v>
      </c>
      <c r="L98" s="124" t="s">
        <v>338</v>
      </c>
      <c r="M98" s="190"/>
      <c r="N98" s="190" t="s">
        <v>138</v>
      </c>
      <c r="O98" s="124" t="s">
        <v>138</v>
      </c>
      <c r="P98" s="190"/>
      <c r="Q98" s="190"/>
    </row>
    <row r="99" spans="2:17" ht="60.75" customHeight="1" x14ac:dyDescent="0.25">
      <c r="B99" s="189" t="s">
        <v>43</v>
      </c>
      <c r="C99" s="229">
        <f t="shared" si="1"/>
        <v>4.7366666666666664</v>
      </c>
      <c r="D99" s="3" t="s">
        <v>528</v>
      </c>
      <c r="E99" s="3">
        <v>36931425</v>
      </c>
      <c r="F99" s="9" t="s">
        <v>530</v>
      </c>
      <c r="G99" s="3" t="s">
        <v>529</v>
      </c>
      <c r="H99" s="191">
        <v>35307</v>
      </c>
      <c r="I99" s="5" t="s">
        <v>139</v>
      </c>
      <c r="J99" s="1" t="s">
        <v>301</v>
      </c>
      <c r="K99" s="124" t="s">
        <v>428</v>
      </c>
      <c r="L99" s="124" t="s">
        <v>338</v>
      </c>
      <c r="M99" s="190"/>
      <c r="N99" s="190" t="s">
        <v>138</v>
      </c>
      <c r="O99" s="124" t="s">
        <v>138</v>
      </c>
      <c r="P99" s="190"/>
      <c r="Q99" s="190"/>
    </row>
    <row r="100" spans="2:17" ht="60.75" customHeight="1" x14ac:dyDescent="0.25">
      <c r="B100" s="189" t="s">
        <v>43</v>
      </c>
      <c r="C100" s="229">
        <f t="shared" si="1"/>
        <v>4.7366666666666664</v>
      </c>
      <c r="D100" s="3" t="s">
        <v>528</v>
      </c>
      <c r="E100" s="3">
        <v>36931425</v>
      </c>
      <c r="F100" s="9" t="s">
        <v>530</v>
      </c>
      <c r="G100" s="3" t="s">
        <v>529</v>
      </c>
      <c r="H100" s="191">
        <v>35307</v>
      </c>
      <c r="I100" s="5" t="s">
        <v>139</v>
      </c>
      <c r="J100" s="1" t="s">
        <v>301</v>
      </c>
      <c r="K100" s="124" t="s">
        <v>532</v>
      </c>
      <c r="L100" s="124" t="s">
        <v>338</v>
      </c>
      <c r="M100" s="190"/>
      <c r="N100" s="190" t="s">
        <v>138</v>
      </c>
      <c r="O100" s="124" t="s">
        <v>138</v>
      </c>
      <c r="P100" s="190"/>
      <c r="Q100" s="190"/>
    </row>
    <row r="101" spans="2:17" ht="60.75" customHeight="1" x14ac:dyDescent="0.25">
      <c r="B101" s="189" t="s">
        <v>43</v>
      </c>
      <c r="C101" s="229">
        <f t="shared" si="1"/>
        <v>4.7366666666666664</v>
      </c>
      <c r="D101" s="3" t="s">
        <v>528</v>
      </c>
      <c r="E101" s="3">
        <v>36931425</v>
      </c>
      <c r="F101" s="9" t="s">
        <v>530</v>
      </c>
      <c r="G101" s="3" t="s">
        <v>529</v>
      </c>
      <c r="H101" s="191">
        <v>35307</v>
      </c>
      <c r="I101" s="5" t="s">
        <v>139</v>
      </c>
      <c r="J101" s="1" t="s">
        <v>301</v>
      </c>
      <c r="K101" s="124" t="s">
        <v>533</v>
      </c>
      <c r="L101" s="124" t="s">
        <v>338</v>
      </c>
      <c r="M101" s="190"/>
      <c r="N101" s="190" t="s">
        <v>138</v>
      </c>
      <c r="O101" s="124" t="s">
        <v>138</v>
      </c>
      <c r="P101" s="190"/>
      <c r="Q101" s="190"/>
    </row>
    <row r="102" spans="2:17" ht="60.75" customHeight="1" x14ac:dyDescent="0.25">
      <c r="B102" s="189" t="s">
        <v>43</v>
      </c>
      <c r="C102" s="229">
        <f t="shared" si="1"/>
        <v>4.7366666666666664</v>
      </c>
      <c r="D102" s="3" t="s">
        <v>528</v>
      </c>
      <c r="E102" s="3">
        <v>36931425</v>
      </c>
      <c r="F102" s="9" t="s">
        <v>530</v>
      </c>
      <c r="G102" s="3" t="s">
        <v>529</v>
      </c>
      <c r="H102" s="191">
        <v>35307</v>
      </c>
      <c r="I102" s="5" t="s">
        <v>139</v>
      </c>
      <c r="J102" s="1" t="s">
        <v>301</v>
      </c>
      <c r="K102" s="124" t="s">
        <v>534</v>
      </c>
      <c r="L102" s="124" t="s">
        <v>338</v>
      </c>
      <c r="M102" s="190"/>
      <c r="N102" s="190" t="s">
        <v>138</v>
      </c>
      <c r="O102" s="124" t="s">
        <v>138</v>
      </c>
      <c r="P102" s="190"/>
      <c r="Q102" s="190"/>
    </row>
    <row r="103" spans="2:17" ht="60.75" customHeight="1" x14ac:dyDescent="0.25">
      <c r="B103" s="189" t="s">
        <v>43</v>
      </c>
      <c r="C103" s="229">
        <f t="shared" si="1"/>
        <v>4.7366666666666664</v>
      </c>
      <c r="D103" s="3" t="s">
        <v>528</v>
      </c>
      <c r="E103" s="3">
        <v>36931425</v>
      </c>
      <c r="F103" s="9" t="s">
        <v>530</v>
      </c>
      <c r="G103" s="3" t="s">
        <v>529</v>
      </c>
      <c r="H103" s="191">
        <v>35307</v>
      </c>
      <c r="I103" s="5" t="s">
        <v>139</v>
      </c>
      <c r="J103" s="1" t="s">
        <v>301</v>
      </c>
      <c r="K103" s="124" t="s">
        <v>535</v>
      </c>
      <c r="L103" s="124" t="s">
        <v>338</v>
      </c>
      <c r="M103" s="190"/>
      <c r="N103" s="190" t="s">
        <v>138</v>
      </c>
      <c r="O103" s="124" t="s">
        <v>138</v>
      </c>
      <c r="P103" s="190"/>
      <c r="Q103" s="190"/>
    </row>
    <row r="104" spans="2:17" ht="60.75" customHeight="1" x14ac:dyDescent="0.25">
      <c r="B104" s="189" t="s">
        <v>43</v>
      </c>
      <c r="C104" s="229">
        <f t="shared" si="1"/>
        <v>4.7366666666666664</v>
      </c>
      <c r="D104" s="3" t="s">
        <v>528</v>
      </c>
      <c r="E104" s="3">
        <v>36931425</v>
      </c>
      <c r="F104" s="9" t="s">
        <v>530</v>
      </c>
      <c r="G104" s="3" t="s">
        <v>529</v>
      </c>
      <c r="H104" s="191">
        <v>35307</v>
      </c>
      <c r="I104" s="5" t="s">
        <v>139</v>
      </c>
      <c r="J104" s="1" t="s">
        <v>301</v>
      </c>
      <c r="K104" s="124" t="s">
        <v>536</v>
      </c>
      <c r="L104" s="124" t="s">
        <v>338</v>
      </c>
      <c r="M104" s="190"/>
      <c r="N104" s="190" t="s">
        <v>138</v>
      </c>
      <c r="O104" s="124" t="s">
        <v>138</v>
      </c>
      <c r="P104" s="190"/>
      <c r="Q104" s="190"/>
    </row>
    <row r="105" spans="2:17" ht="60.75" customHeight="1" x14ac:dyDescent="0.25">
      <c r="B105" s="196" t="s">
        <v>43</v>
      </c>
      <c r="C105" s="229">
        <f t="shared" si="1"/>
        <v>4.7366666666666664</v>
      </c>
      <c r="D105" s="3" t="s">
        <v>537</v>
      </c>
      <c r="E105" s="3">
        <v>37086905</v>
      </c>
      <c r="F105" s="3" t="s">
        <v>539</v>
      </c>
      <c r="G105" s="3" t="s">
        <v>417</v>
      </c>
      <c r="H105" s="201">
        <v>40148</v>
      </c>
      <c r="I105" s="5" t="s">
        <v>139</v>
      </c>
      <c r="J105" s="1" t="s">
        <v>301</v>
      </c>
      <c r="K105" s="101" t="s">
        <v>540</v>
      </c>
      <c r="L105" s="100" t="s">
        <v>338</v>
      </c>
      <c r="M105" s="124"/>
      <c r="N105" s="124" t="s">
        <v>138</v>
      </c>
      <c r="O105" s="124" t="s">
        <v>138</v>
      </c>
      <c r="P105" s="190"/>
      <c r="Q105" s="190"/>
    </row>
    <row r="106" spans="2:17" ht="60.75" customHeight="1" x14ac:dyDescent="0.25">
      <c r="B106" s="196" t="s">
        <v>43</v>
      </c>
      <c r="C106" s="229">
        <f t="shared" si="1"/>
        <v>4.7366666666666664</v>
      </c>
      <c r="D106" s="3" t="s">
        <v>537</v>
      </c>
      <c r="E106" s="3">
        <v>37086905</v>
      </c>
      <c r="F106" s="3" t="s">
        <v>539</v>
      </c>
      <c r="G106" s="3" t="s">
        <v>417</v>
      </c>
      <c r="H106" s="201">
        <v>40148</v>
      </c>
      <c r="I106" s="5" t="s">
        <v>139</v>
      </c>
      <c r="J106" s="1" t="s">
        <v>301</v>
      </c>
      <c r="K106" s="101" t="s">
        <v>541</v>
      </c>
      <c r="L106" s="100" t="s">
        <v>338</v>
      </c>
      <c r="M106" s="124"/>
      <c r="N106" s="124" t="s">
        <v>138</v>
      </c>
      <c r="O106" s="124" t="s">
        <v>138</v>
      </c>
      <c r="P106" s="197"/>
      <c r="Q106" s="197"/>
    </row>
    <row r="107" spans="2:17" ht="60.75" customHeight="1" x14ac:dyDescent="0.25">
      <c r="B107" s="196" t="s">
        <v>43</v>
      </c>
      <c r="C107" s="229">
        <f t="shared" si="1"/>
        <v>4.7366666666666664</v>
      </c>
      <c r="D107" s="3" t="s">
        <v>537</v>
      </c>
      <c r="E107" s="3">
        <v>37086905</v>
      </c>
      <c r="F107" s="3" t="s">
        <v>539</v>
      </c>
      <c r="G107" s="3" t="s">
        <v>417</v>
      </c>
      <c r="H107" s="201">
        <v>40148</v>
      </c>
      <c r="I107" s="5" t="s">
        <v>139</v>
      </c>
      <c r="J107" s="1" t="s">
        <v>301</v>
      </c>
      <c r="K107" s="101" t="s">
        <v>542</v>
      </c>
      <c r="L107" s="100" t="s">
        <v>338</v>
      </c>
      <c r="M107" s="124"/>
      <c r="N107" s="124" t="s">
        <v>138</v>
      </c>
      <c r="O107" s="124" t="s">
        <v>138</v>
      </c>
      <c r="P107" s="197"/>
      <c r="Q107" s="197"/>
    </row>
    <row r="108" spans="2:17" ht="60.75" customHeight="1" x14ac:dyDescent="0.25">
      <c r="B108" s="196" t="s">
        <v>43</v>
      </c>
      <c r="C108" s="229">
        <f t="shared" si="1"/>
        <v>4.7366666666666664</v>
      </c>
      <c r="D108" s="206" t="s">
        <v>551</v>
      </c>
      <c r="E108" s="206">
        <v>1085261285</v>
      </c>
      <c r="F108" s="206" t="s">
        <v>552</v>
      </c>
      <c r="G108" s="3" t="s">
        <v>417</v>
      </c>
      <c r="H108" s="201">
        <v>40810</v>
      </c>
      <c r="I108" s="5" t="s">
        <v>139</v>
      </c>
      <c r="J108" s="1" t="s">
        <v>555</v>
      </c>
      <c r="K108" s="101" t="s">
        <v>556</v>
      </c>
      <c r="L108" s="100" t="s">
        <v>557</v>
      </c>
      <c r="M108" s="124"/>
      <c r="N108" s="124" t="s">
        <v>138</v>
      </c>
      <c r="O108" s="124" t="s">
        <v>138</v>
      </c>
      <c r="P108" s="197"/>
      <c r="Q108" s="197"/>
    </row>
    <row r="109" spans="2:17" ht="60.75" customHeight="1" x14ac:dyDescent="0.25">
      <c r="B109" s="196" t="s">
        <v>43</v>
      </c>
      <c r="C109" s="229">
        <f t="shared" si="1"/>
        <v>4.7366666666666664</v>
      </c>
      <c r="D109" s="206" t="s">
        <v>560</v>
      </c>
      <c r="E109" s="206">
        <v>59822222</v>
      </c>
      <c r="F109" s="206" t="s">
        <v>357</v>
      </c>
      <c r="G109" s="3" t="s">
        <v>561</v>
      </c>
      <c r="H109" s="201">
        <v>36707</v>
      </c>
      <c r="I109" s="5" t="s">
        <v>138</v>
      </c>
      <c r="J109" s="1" t="s">
        <v>562</v>
      </c>
      <c r="K109" s="101" t="s">
        <v>563</v>
      </c>
      <c r="L109" s="100" t="s">
        <v>357</v>
      </c>
      <c r="M109" s="124"/>
      <c r="N109" s="124" t="s">
        <v>138</v>
      </c>
      <c r="O109" s="124" t="s">
        <v>138</v>
      </c>
      <c r="P109" s="197"/>
      <c r="Q109" s="197"/>
    </row>
    <row r="110" spans="2:17" ht="60.75" customHeight="1" x14ac:dyDescent="0.25">
      <c r="B110" s="196" t="s">
        <v>43</v>
      </c>
      <c r="C110" s="229">
        <f t="shared" si="1"/>
        <v>4.7366666666666664</v>
      </c>
      <c r="D110" s="206" t="s">
        <v>560</v>
      </c>
      <c r="E110" s="206">
        <v>59822222</v>
      </c>
      <c r="F110" s="206" t="s">
        <v>357</v>
      </c>
      <c r="G110" s="3" t="s">
        <v>561</v>
      </c>
      <c r="H110" s="201">
        <v>36707</v>
      </c>
      <c r="I110" s="5" t="s">
        <v>138</v>
      </c>
      <c r="J110" s="1" t="s">
        <v>562</v>
      </c>
      <c r="K110" s="101" t="s">
        <v>564</v>
      </c>
      <c r="L110" s="100" t="s">
        <v>357</v>
      </c>
      <c r="M110" s="124"/>
      <c r="N110" s="124" t="s">
        <v>138</v>
      </c>
      <c r="O110" s="124" t="s">
        <v>138</v>
      </c>
      <c r="P110" s="197"/>
      <c r="Q110" s="197"/>
    </row>
    <row r="111" spans="2:17" ht="60.75" customHeight="1" x14ac:dyDescent="0.25">
      <c r="B111" s="196" t="s">
        <v>43</v>
      </c>
      <c r="C111" s="229">
        <f t="shared" si="1"/>
        <v>4.7366666666666664</v>
      </c>
      <c r="D111" s="204" t="s">
        <v>578</v>
      </c>
      <c r="E111" s="205">
        <v>59831694</v>
      </c>
      <c r="F111" s="203" t="s">
        <v>579</v>
      </c>
      <c r="G111" s="3" t="s">
        <v>417</v>
      </c>
      <c r="H111" s="201">
        <v>37310</v>
      </c>
      <c r="I111" s="5" t="s">
        <v>138</v>
      </c>
      <c r="J111" s="1" t="s">
        <v>580</v>
      </c>
      <c r="K111" s="101" t="s">
        <v>582</v>
      </c>
      <c r="L111" s="100" t="s">
        <v>581</v>
      </c>
      <c r="M111" s="124"/>
      <c r="N111" s="124" t="s">
        <v>138</v>
      </c>
      <c r="O111" s="124" t="s">
        <v>138</v>
      </c>
      <c r="P111" s="197"/>
      <c r="Q111" s="197"/>
    </row>
    <row r="112" spans="2:17" ht="60.75" customHeight="1" x14ac:dyDescent="0.25">
      <c r="B112" s="196" t="s">
        <v>43</v>
      </c>
      <c r="C112" s="229">
        <f t="shared" si="1"/>
        <v>4.7366666666666664</v>
      </c>
      <c r="D112" s="200" t="s">
        <v>583</v>
      </c>
      <c r="E112" s="200">
        <v>37085630</v>
      </c>
      <c r="F112" s="207" t="s">
        <v>552</v>
      </c>
      <c r="G112" s="3" t="s">
        <v>417</v>
      </c>
      <c r="H112" s="201">
        <v>40021</v>
      </c>
      <c r="I112" s="5" t="s">
        <v>139</v>
      </c>
      <c r="J112" s="1" t="s">
        <v>373</v>
      </c>
      <c r="K112" s="101" t="s">
        <v>585</v>
      </c>
      <c r="L112" s="100" t="s">
        <v>586</v>
      </c>
      <c r="M112" s="124"/>
      <c r="N112" s="124" t="s">
        <v>138</v>
      </c>
      <c r="O112" s="124" t="s">
        <v>138</v>
      </c>
      <c r="P112" s="197"/>
      <c r="Q112" s="197" t="s">
        <v>584</v>
      </c>
    </row>
    <row r="113" spans="2:17" ht="60.75" customHeight="1" x14ac:dyDescent="0.25">
      <c r="B113" s="196" t="s">
        <v>44</v>
      </c>
      <c r="C113" s="196"/>
      <c r="D113" s="200"/>
      <c r="E113" s="200"/>
      <c r="F113" s="200"/>
      <c r="G113" s="3"/>
      <c r="H113" s="201"/>
      <c r="I113" s="5"/>
      <c r="J113" s="1"/>
      <c r="K113" s="101"/>
      <c r="L113" s="100"/>
      <c r="M113" s="124"/>
      <c r="N113" s="124"/>
      <c r="O113" s="124"/>
      <c r="P113" s="197"/>
      <c r="Q113" s="197" t="s">
        <v>640</v>
      </c>
    </row>
    <row r="114" spans="2:17" ht="60.75" customHeight="1" x14ac:dyDescent="0.25">
      <c r="B114" s="196" t="s">
        <v>44</v>
      </c>
      <c r="C114" s="229">
        <f>(278+290)/200+569/300*2</f>
        <v>6.6333333333333329</v>
      </c>
      <c r="D114" s="204" t="s">
        <v>587</v>
      </c>
      <c r="E114" s="205">
        <v>27105417</v>
      </c>
      <c r="F114" s="203" t="s">
        <v>357</v>
      </c>
      <c r="G114" s="3" t="s">
        <v>550</v>
      </c>
      <c r="H114" s="201">
        <v>39256</v>
      </c>
      <c r="I114" s="5" t="s">
        <v>138</v>
      </c>
      <c r="J114" s="1" t="s">
        <v>588</v>
      </c>
      <c r="K114" s="101" t="s">
        <v>589</v>
      </c>
      <c r="L114" s="100" t="s">
        <v>590</v>
      </c>
      <c r="M114" s="124"/>
      <c r="N114" s="124" t="s">
        <v>138</v>
      </c>
      <c r="O114" s="124" t="s">
        <v>138</v>
      </c>
      <c r="P114" s="197"/>
      <c r="Q114" s="197"/>
    </row>
    <row r="115" spans="2:17" ht="60.75" customHeight="1" x14ac:dyDescent="0.25">
      <c r="B115" s="196" t="s">
        <v>44</v>
      </c>
      <c r="C115" s="229">
        <f t="shared" ref="C115:C120" si="2">(278+290)/200+569/300*2</f>
        <v>6.6333333333333329</v>
      </c>
      <c r="D115" s="204" t="s">
        <v>558</v>
      </c>
      <c r="E115" s="205">
        <v>1085897296</v>
      </c>
      <c r="F115" s="203" t="s">
        <v>357</v>
      </c>
      <c r="G115" s="3" t="s">
        <v>559</v>
      </c>
      <c r="H115" s="201">
        <v>40886</v>
      </c>
      <c r="I115" s="5" t="s">
        <v>138</v>
      </c>
      <c r="J115" s="1" t="s">
        <v>357</v>
      </c>
      <c r="K115" s="101" t="s">
        <v>565</v>
      </c>
      <c r="L115" s="1" t="s">
        <v>44</v>
      </c>
      <c r="M115" s="124"/>
      <c r="N115" s="124" t="s">
        <v>138</v>
      </c>
      <c r="O115" s="124" t="s">
        <v>138</v>
      </c>
      <c r="P115" s="197"/>
      <c r="Q115" s="197"/>
    </row>
    <row r="116" spans="2:17" ht="60.75" customHeight="1" x14ac:dyDescent="0.25">
      <c r="B116" s="196" t="s">
        <v>44</v>
      </c>
      <c r="C116" s="229">
        <f t="shared" si="2"/>
        <v>6.6333333333333329</v>
      </c>
      <c r="D116" s="203" t="s">
        <v>543</v>
      </c>
      <c r="E116" s="203">
        <v>59314829</v>
      </c>
      <c r="F116" s="203" t="s">
        <v>357</v>
      </c>
      <c r="G116" s="3" t="s">
        <v>417</v>
      </c>
      <c r="H116" s="201">
        <v>41448</v>
      </c>
      <c r="I116" s="5" t="s">
        <v>138</v>
      </c>
      <c r="J116" s="1" t="s">
        <v>301</v>
      </c>
      <c r="K116" s="101" t="s">
        <v>544</v>
      </c>
      <c r="L116" s="100" t="s">
        <v>44</v>
      </c>
      <c r="M116" s="124"/>
      <c r="N116" s="124" t="s">
        <v>138</v>
      </c>
      <c r="O116" s="124" t="s">
        <v>138</v>
      </c>
      <c r="P116" s="197"/>
      <c r="Q116" s="197"/>
    </row>
    <row r="117" spans="2:17" ht="60.75" customHeight="1" x14ac:dyDescent="0.25">
      <c r="B117" s="189" t="s">
        <v>44</v>
      </c>
      <c r="C117" s="229">
        <f t="shared" si="2"/>
        <v>6.6333333333333329</v>
      </c>
      <c r="D117" s="200" t="s">
        <v>538</v>
      </c>
      <c r="E117" s="200">
        <v>37086914</v>
      </c>
      <c r="F117" s="200" t="s">
        <v>357</v>
      </c>
      <c r="G117" s="3" t="s">
        <v>545</v>
      </c>
      <c r="H117" s="191">
        <v>39171</v>
      </c>
      <c r="I117" s="5" t="s">
        <v>138</v>
      </c>
      <c r="J117" s="1" t="s">
        <v>546</v>
      </c>
      <c r="K117" s="101" t="s">
        <v>547</v>
      </c>
      <c r="L117" s="100" t="s">
        <v>548</v>
      </c>
      <c r="M117" s="124"/>
      <c r="N117" s="124" t="s">
        <v>138</v>
      </c>
      <c r="O117" s="124" t="s">
        <v>138</v>
      </c>
      <c r="P117" s="190"/>
      <c r="Q117" s="190"/>
    </row>
    <row r="118" spans="2:17" ht="60.75" customHeight="1" x14ac:dyDescent="0.25">
      <c r="B118" s="196" t="s">
        <v>44</v>
      </c>
      <c r="C118" s="229">
        <f t="shared" si="2"/>
        <v>6.6333333333333329</v>
      </c>
      <c r="D118" s="204" t="s">
        <v>549</v>
      </c>
      <c r="E118" s="205">
        <v>59395946</v>
      </c>
      <c r="F118" s="203" t="s">
        <v>357</v>
      </c>
      <c r="G118" s="3" t="s">
        <v>550</v>
      </c>
      <c r="H118" s="191">
        <v>41544</v>
      </c>
      <c r="I118" s="5" t="s">
        <v>138</v>
      </c>
      <c r="J118" s="1" t="s">
        <v>553</v>
      </c>
      <c r="K118" s="101" t="s">
        <v>554</v>
      </c>
      <c r="L118" s="100" t="s">
        <v>357</v>
      </c>
      <c r="M118" s="124"/>
      <c r="N118" s="124" t="s">
        <v>138</v>
      </c>
      <c r="O118" s="124" t="s">
        <v>138</v>
      </c>
      <c r="P118" s="190"/>
      <c r="Q118" s="190"/>
    </row>
    <row r="119" spans="2:17" ht="60.75" customHeight="1" x14ac:dyDescent="0.25">
      <c r="B119" s="196" t="s">
        <v>44</v>
      </c>
      <c r="C119" s="229">
        <f t="shared" si="2"/>
        <v>6.6333333333333329</v>
      </c>
      <c r="D119" s="206" t="s">
        <v>576</v>
      </c>
      <c r="E119" s="206">
        <v>1085265536</v>
      </c>
      <c r="F119" s="206" t="s">
        <v>357</v>
      </c>
      <c r="G119" s="3" t="s">
        <v>358</v>
      </c>
      <c r="H119" s="191">
        <v>41019</v>
      </c>
      <c r="I119" s="5" t="s">
        <v>138</v>
      </c>
      <c r="J119" s="1" t="s">
        <v>301</v>
      </c>
      <c r="K119" s="101" t="s">
        <v>577</v>
      </c>
      <c r="L119" s="100" t="s">
        <v>357</v>
      </c>
      <c r="M119" s="124"/>
      <c r="N119" s="124" t="s">
        <v>138</v>
      </c>
      <c r="O119" s="124" t="s">
        <v>138</v>
      </c>
      <c r="P119" s="190"/>
      <c r="Q119" s="190"/>
    </row>
    <row r="120" spans="2:17" ht="60.75" customHeight="1" x14ac:dyDescent="0.25">
      <c r="B120" s="196" t="s">
        <v>44</v>
      </c>
      <c r="C120" s="229">
        <f t="shared" si="2"/>
        <v>6.6333333333333329</v>
      </c>
      <c r="D120" s="206" t="s">
        <v>576</v>
      </c>
      <c r="E120" s="206">
        <v>1085265536</v>
      </c>
      <c r="F120" s="206" t="s">
        <v>357</v>
      </c>
      <c r="G120" s="3" t="s">
        <v>358</v>
      </c>
      <c r="H120" s="191">
        <v>41019</v>
      </c>
      <c r="I120" s="5" t="s">
        <v>138</v>
      </c>
      <c r="J120" s="1" t="s">
        <v>301</v>
      </c>
      <c r="K120" s="101" t="s">
        <v>421</v>
      </c>
      <c r="L120" s="100" t="s">
        <v>357</v>
      </c>
      <c r="M120" s="124"/>
      <c r="N120" s="124" t="s">
        <v>138</v>
      </c>
      <c r="O120" s="124" t="s">
        <v>138</v>
      </c>
      <c r="P120" s="190" t="s">
        <v>138</v>
      </c>
      <c r="Q120" s="190"/>
    </row>
    <row r="122" spans="2:17" ht="15.75" thickBot="1" x14ac:dyDescent="0.3"/>
    <row r="123" spans="2:17" ht="27" thickBot="1" x14ac:dyDescent="0.3">
      <c r="B123" s="290" t="s">
        <v>46</v>
      </c>
      <c r="C123" s="291"/>
      <c r="D123" s="291"/>
      <c r="E123" s="291"/>
      <c r="F123" s="291"/>
      <c r="G123" s="291"/>
      <c r="H123" s="291"/>
      <c r="I123" s="291"/>
      <c r="J123" s="291"/>
      <c r="K123" s="291"/>
      <c r="L123" s="291"/>
      <c r="M123" s="291"/>
      <c r="N123" s="292"/>
    </row>
    <row r="126" spans="2:17" ht="46.15" customHeight="1" x14ac:dyDescent="0.25">
      <c r="B126" s="69" t="s">
        <v>33</v>
      </c>
      <c r="C126" s="69" t="s">
        <v>47</v>
      </c>
      <c r="D126" s="263" t="s">
        <v>3</v>
      </c>
      <c r="E126" s="265"/>
    </row>
    <row r="127" spans="2:17" ht="46.9" customHeight="1" x14ac:dyDescent="0.25">
      <c r="B127" s="70" t="s">
        <v>124</v>
      </c>
      <c r="C127" s="164" t="s">
        <v>139</v>
      </c>
      <c r="D127" s="296" t="s">
        <v>160</v>
      </c>
      <c r="E127" s="297"/>
    </row>
    <row r="130" spans="1:26" ht="26.25" x14ac:dyDescent="0.25">
      <c r="B130" s="269" t="s">
        <v>64</v>
      </c>
      <c r="C130" s="270"/>
      <c r="D130" s="270"/>
      <c r="E130" s="270"/>
      <c r="F130" s="270"/>
      <c r="G130" s="270"/>
      <c r="H130" s="270"/>
      <c r="I130" s="270"/>
      <c r="J130" s="270"/>
      <c r="K130" s="270"/>
      <c r="L130" s="270"/>
      <c r="M130" s="270"/>
      <c r="N130" s="270"/>
      <c r="O130" s="270"/>
      <c r="P130" s="270"/>
    </row>
    <row r="132" spans="1:26" ht="15.75" thickBot="1" x14ac:dyDescent="0.3"/>
    <row r="133" spans="1:26" ht="27" thickBot="1" x14ac:dyDescent="0.3">
      <c r="B133" s="290" t="s">
        <v>54</v>
      </c>
      <c r="C133" s="291"/>
      <c r="D133" s="291"/>
      <c r="E133" s="291"/>
      <c r="F133" s="291"/>
      <c r="G133" s="291"/>
      <c r="H133" s="291"/>
      <c r="I133" s="291"/>
      <c r="J133" s="291"/>
      <c r="K133" s="291"/>
      <c r="L133" s="291"/>
      <c r="M133" s="291"/>
      <c r="N133" s="292"/>
    </row>
    <row r="135" spans="1:26" ht="15.75" thickBot="1" x14ac:dyDescent="0.3">
      <c r="M135" s="66"/>
      <c r="N135" s="66"/>
    </row>
    <row r="136" spans="1:26" s="110" customFormat="1" ht="109.5" customHeight="1" x14ac:dyDescent="0.25">
      <c r="B136" s="121" t="s">
        <v>147</v>
      </c>
      <c r="C136" s="121" t="s">
        <v>148</v>
      </c>
      <c r="D136" s="121" t="s">
        <v>149</v>
      </c>
      <c r="E136" s="121" t="s">
        <v>45</v>
      </c>
      <c r="F136" s="121" t="s">
        <v>22</v>
      </c>
      <c r="G136" s="121" t="s">
        <v>104</v>
      </c>
      <c r="H136" s="121" t="s">
        <v>17</v>
      </c>
      <c r="I136" s="121" t="s">
        <v>10</v>
      </c>
      <c r="J136" s="121" t="s">
        <v>31</v>
      </c>
      <c r="K136" s="121" t="s">
        <v>61</v>
      </c>
      <c r="L136" s="121" t="s">
        <v>20</v>
      </c>
      <c r="M136" s="106" t="s">
        <v>26</v>
      </c>
      <c r="N136" s="121" t="s">
        <v>150</v>
      </c>
      <c r="O136" s="121" t="s">
        <v>36</v>
      </c>
      <c r="P136" s="122" t="s">
        <v>11</v>
      </c>
      <c r="Q136" s="122" t="s">
        <v>19</v>
      </c>
    </row>
    <row r="137" spans="1:26" s="116" customFormat="1" x14ac:dyDescent="0.25">
      <c r="A137" s="47">
        <v>1</v>
      </c>
      <c r="B137" s="117"/>
      <c r="C137" s="117"/>
      <c r="D137" s="117"/>
      <c r="E137" s="186"/>
      <c r="F137" s="113"/>
      <c r="G137" s="155"/>
      <c r="H137" s="120"/>
      <c r="I137" s="114"/>
      <c r="J137" s="114"/>
      <c r="K137" s="114"/>
      <c r="L137" s="114"/>
      <c r="M137" s="105"/>
      <c r="N137" s="105"/>
      <c r="O137" s="27"/>
      <c r="P137" s="27"/>
      <c r="Q137" s="156"/>
      <c r="R137" s="115"/>
      <c r="S137" s="115"/>
      <c r="T137" s="115"/>
      <c r="U137" s="115"/>
      <c r="V137" s="115"/>
      <c r="W137" s="115"/>
      <c r="X137" s="115"/>
      <c r="Y137" s="115"/>
      <c r="Z137" s="115"/>
    </row>
    <row r="138" spans="1:26" s="116" customFormat="1" x14ac:dyDescent="0.25">
      <c r="A138" s="47">
        <f>+A137+1</f>
        <v>2</v>
      </c>
      <c r="B138" s="117"/>
      <c r="C138" s="117"/>
      <c r="D138" s="117"/>
      <c r="E138" s="186"/>
      <c r="F138" s="113"/>
      <c r="G138" s="113"/>
      <c r="H138" s="120"/>
      <c r="I138" s="114"/>
      <c r="J138" s="114"/>
      <c r="K138" s="114"/>
      <c r="L138" s="114"/>
      <c r="M138" s="105"/>
      <c r="N138" s="105"/>
      <c r="O138" s="27"/>
      <c r="P138" s="27"/>
      <c r="Q138" s="156"/>
      <c r="R138" s="115"/>
      <c r="S138" s="115"/>
      <c r="T138" s="115"/>
      <c r="U138" s="115"/>
      <c r="V138" s="115"/>
      <c r="W138" s="115"/>
      <c r="X138" s="115"/>
      <c r="Y138" s="115"/>
      <c r="Z138" s="115"/>
    </row>
    <row r="139" spans="1:26" s="116" customFormat="1" x14ac:dyDescent="0.25">
      <c r="A139" s="47">
        <f t="shared" ref="A139:A144" si="3">+A138+1</f>
        <v>3</v>
      </c>
      <c r="B139" s="117"/>
      <c r="C139" s="117"/>
      <c r="D139" s="117"/>
      <c r="E139" s="186"/>
      <c r="F139" s="113"/>
      <c r="G139" s="113"/>
      <c r="H139" s="120"/>
      <c r="I139" s="114"/>
      <c r="J139" s="114"/>
      <c r="K139" s="114"/>
      <c r="L139" s="114"/>
      <c r="M139" s="105"/>
      <c r="N139" s="105"/>
      <c r="O139" s="27"/>
      <c r="P139" s="27"/>
      <c r="Q139" s="156"/>
      <c r="R139" s="115"/>
      <c r="S139" s="115"/>
      <c r="T139" s="115"/>
      <c r="U139" s="115"/>
      <c r="V139" s="115"/>
      <c r="W139" s="115"/>
      <c r="X139" s="115"/>
      <c r="Y139" s="115"/>
      <c r="Z139" s="115"/>
    </row>
    <row r="140" spans="1:26" s="116" customFormat="1" x14ac:dyDescent="0.25">
      <c r="A140" s="47">
        <f t="shared" si="3"/>
        <v>4</v>
      </c>
      <c r="B140" s="117"/>
      <c r="C140" s="117"/>
      <c r="D140" s="117"/>
      <c r="E140" s="186"/>
      <c r="F140" s="113"/>
      <c r="G140" s="113"/>
      <c r="H140" s="120"/>
      <c r="I140" s="114"/>
      <c r="J140" s="114"/>
      <c r="K140" s="114"/>
      <c r="L140" s="114"/>
      <c r="M140" s="105"/>
      <c r="N140" s="105"/>
      <c r="O140" s="27"/>
      <c r="P140" s="27"/>
      <c r="Q140" s="156"/>
      <c r="R140" s="115"/>
      <c r="S140" s="115"/>
      <c r="T140" s="115"/>
      <c r="U140" s="115"/>
      <c r="V140" s="115"/>
      <c r="W140" s="115"/>
      <c r="X140" s="115"/>
      <c r="Y140" s="115"/>
      <c r="Z140" s="115"/>
    </row>
    <row r="141" spans="1:26" s="116" customFormat="1" x14ac:dyDescent="0.25">
      <c r="A141" s="47">
        <f t="shared" si="3"/>
        <v>5</v>
      </c>
      <c r="B141" s="117"/>
      <c r="C141" s="117"/>
      <c r="D141" s="117"/>
      <c r="E141" s="186"/>
      <c r="F141" s="113"/>
      <c r="G141" s="113"/>
      <c r="H141" s="120"/>
      <c r="I141" s="114"/>
      <c r="J141" s="114"/>
      <c r="K141" s="114"/>
      <c r="L141" s="114"/>
      <c r="M141" s="105"/>
      <c r="N141" s="105"/>
      <c r="O141" s="27"/>
      <c r="P141" s="27"/>
      <c r="Q141" s="156"/>
      <c r="R141" s="115"/>
      <c r="S141" s="115"/>
      <c r="T141" s="115"/>
      <c r="U141" s="115"/>
      <c r="V141" s="115"/>
      <c r="W141" s="115"/>
      <c r="X141" s="115"/>
      <c r="Y141" s="115"/>
      <c r="Z141" s="115"/>
    </row>
    <row r="142" spans="1:26" s="116" customFormat="1" x14ac:dyDescent="0.25">
      <c r="A142" s="47">
        <f t="shared" si="3"/>
        <v>6</v>
      </c>
      <c r="B142" s="117"/>
      <c r="C142" s="117"/>
      <c r="D142" s="117"/>
      <c r="E142" s="186"/>
      <c r="F142" s="113"/>
      <c r="G142" s="113"/>
      <c r="H142" s="120"/>
      <c r="I142" s="114"/>
      <c r="J142" s="114"/>
      <c r="K142" s="114"/>
      <c r="L142" s="114"/>
      <c r="M142" s="105"/>
      <c r="N142" s="105"/>
      <c r="O142" s="27"/>
      <c r="P142" s="27"/>
      <c r="Q142" s="156"/>
      <c r="R142" s="115"/>
      <c r="S142" s="115"/>
      <c r="T142" s="115"/>
      <c r="U142" s="115"/>
      <c r="V142" s="115"/>
      <c r="W142" s="115"/>
      <c r="X142" s="115"/>
      <c r="Y142" s="115"/>
      <c r="Z142" s="115"/>
    </row>
    <row r="143" spans="1:26" s="116" customFormat="1" x14ac:dyDescent="0.25">
      <c r="A143" s="47">
        <f t="shared" si="3"/>
        <v>7</v>
      </c>
      <c r="B143" s="117"/>
      <c r="C143" s="117"/>
      <c r="D143" s="117"/>
      <c r="E143" s="186"/>
      <c r="F143" s="113"/>
      <c r="G143" s="113"/>
      <c r="H143" s="120"/>
      <c r="I143" s="114"/>
      <c r="J143" s="114"/>
      <c r="K143" s="114"/>
      <c r="L143" s="114"/>
      <c r="M143" s="105"/>
      <c r="N143" s="105"/>
      <c r="O143" s="27"/>
      <c r="P143" s="27"/>
      <c r="Q143" s="156"/>
      <c r="R143" s="115"/>
      <c r="S143" s="115"/>
      <c r="T143" s="115"/>
      <c r="U143" s="115"/>
      <c r="V143" s="115"/>
      <c r="W143" s="115"/>
      <c r="X143" s="115"/>
      <c r="Y143" s="115"/>
      <c r="Z143" s="115"/>
    </row>
    <row r="144" spans="1:26" s="116" customFormat="1" x14ac:dyDescent="0.25">
      <c r="A144" s="47">
        <f t="shared" si="3"/>
        <v>8</v>
      </c>
      <c r="B144" s="117"/>
      <c r="C144" s="117"/>
      <c r="D144" s="117"/>
      <c r="E144" s="186"/>
      <c r="F144" s="113"/>
      <c r="G144" s="113"/>
      <c r="H144" s="120"/>
      <c r="I144" s="114"/>
      <c r="J144" s="114"/>
      <c r="K144" s="114"/>
      <c r="L144" s="114"/>
      <c r="M144" s="105"/>
      <c r="N144" s="105"/>
      <c r="O144" s="27"/>
      <c r="P144" s="27"/>
      <c r="Q144" s="156"/>
      <c r="R144" s="115"/>
      <c r="S144" s="115"/>
      <c r="T144" s="115"/>
      <c r="U144" s="115"/>
      <c r="V144" s="115"/>
      <c r="W144" s="115"/>
      <c r="X144" s="115"/>
      <c r="Y144" s="115"/>
      <c r="Z144" s="115"/>
    </row>
    <row r="145" spans="1:17" s="116" customFormat="1" x14ac:dyDescent="0.25">
      <c r="A145" s="47"/>
      <c r="B145" s="50" t="s">
        <v>16</v>
      </c>
      <c r="C145" s="118"/>
      <c r="D145" s="117"/>
      <c r="E145" s="112"/>
      <c r="F145" s="113"/>
      <c r="G145" s="113"/>
      <c r="H145" s="113"/>
      <c r="I145" s="114"/>
      <c r="J145" s="114"/>
      <c r="K145" s="119">
        <f t="shared" ref="K145:N145" si="4">SUM(K137:K144)</f>
        <v>0</v>
      </c>
      <c r="L145" s="119">
        <f t="shared" si="4"/>
        <v>0</v>
      </c>
      <c r="M145" s="154">
        <f t="shared" si="4"/>
        <v>0</v>
      </c>
      <c r="N145" s="119">
        <f t="shared" si="4"/>
        <v>0</v>
      </c>
      <c r="O145" s="27"/>
      <c r="P145" s="27"/>
      <c r="Q145" s="157"/>
    </row>
    <row r="146" spans="1:17" x14ac:dyDescent="0.25">
      <c r="B146" s="30"/>
      <c r="C146" s="30"/>
      <c r="D146" s="30"/>
      <c r="E146" s="31"/>
      <c r="F146" s="30"/>
      <c r="G146" s="30"/>
      <c r="H146" s="30"/>
      <c r="I146" s="30"/>
      <c r="J146" s="30"/>
      <c r="K146" s="30"/>
      <c r="L146" s="30"/>
      <c r="M146" s="30"/>
      <c r="N146" s="30"/>
      <c r="O146" s="30"/>
      <c r="P146" s="30"/>
    </row>
    <row r="147" spans="1:17" ht="18.75" x14ac:dyDescent="0.25">
      <c r="B147" s="60" t="s">
        <v>32</v>
      </c>
      <c r="C147" s="74">
        <f>+K145</f>
        <v>0</v>
      </c>
      <c r="H147" s="32"/>
      <c r="I147" s="32"/>
      <c r="J147" s="32"/>
      <c r="K147" s="32"/>
      <c r="L147" s="32"/>
      <c r="M147" s="32"/>
      <c r="N147" s="30"/>
      <c r="O147" s="30"/>
      <c r="P147" s="30"/>
    </row>
    <row r="149" spans="1:17" ht="15.75" thickBot="1" x14ac:dyDescent="0.3"/>
    <row r="150" spans="1:17" ht="37.15" customHeight="1" thickBot="1" x14ac:dyDescent="0.3">
      <c r="B150" s="77" t="s">
        <v>49</v>
      </c>
      <c r="C150" s="78" t="s">
        <v>50</v>
      </c>
      <c r="D150" s="77" t="s">
        <v>51</v>
      </c>
      <c r="E150" s="78" t="s">
        <v>55</v>
      </c>
    </row>
    <row r="151" spans="1:17" ht="41.45" customHeight="1" x14ac:dyDescent="0.25">
      <c r="B151" s="68" t="s">
        <v>125</v>
      </c>
      <c r="C151" s="71">
        <v>20</v>
      </c>
      <c r="D151" s="71"/>
      <c r="E151" s="293">
        <f>+D151+D152+D153</f>
        <v>0</v>
      </c>
    </row>
    <row r="152" spans="1:17" x14ac:dyDescent="0.25">
      <c r="B152" s="68" t="s">
        <v>126</v>
      </c>
      <c r="C152" s="58">
        <v>30</v>
      </c>
      <c r="D152" s="164">
        <v>0</v>
      </c>
      <c r="E152" s="294"/>
    </row>
    <row r="153" spans="1:17" ht="15.75" thickBot="1" x14ac:dyDescent="0.3">
      <c r="B153" s="68" t="s">
        <v>127</v>
      </c>
      <c r="C153" s="73">
        <v>40</v>
      </c>
      <c r="D153" s="73">
        <v>0</v>
      </c>
      <c r="E153" s="295"/>
    </row>
    <row r="155" spans="1:17" ht="15.75" thickBot="1" x14ac:dyDescent="0.3"/>
    <row r="156" spans="1:17" ht="27" thickBot="1" x14ac:dyDescent="0.3">
      <c r="B156" s="290" t="s">
        <v>52</v>
      </c>
      <c r="C156" s="291"/>
      <c r="D156" s="291"/>
      <c r="E156" s="291"/>
      <c r="F156" s="291"/>
      <c r="G156" s="291"/>
      <c r="H156" s="291"/>
      <c r="I156" s="291"/>
      <c r="J156" s="291"/>
      <c r="K156" s="291"/>
      <c r="L156" s="291"/>
      <c r="M156" s="291"/>
      <c r="N156" s="292"/>
    </row>
    <row r="158" spans="1:17" ht="76.5" customHeight="1" x14ac:dyDescent="0.25">
      <c r="B158" s="123" t="s">
        <v>0</v>
      </c>
      <c r="C158" s="123" t="s">
        <v>39</v>
      </c>
      <c r="D158" s="123" t="s">
        <v>40</v>
      </c>
      <c r="E158" s="123" t="s">
        <v>117</v>
      </c>
      <c r="F158" s="123" t="s">
        <v>119</v>
      </c>
      <c r="G158" s="123" t="s">
        <v>120</v>
      </c>
      <c r="H158" s="123" t="s">
        <v>121</v>
      </c>
      <c r="I158" s="123" t="s">
        <v>118</v>
      </c>
      <c r="J158" s="263" t="s">
        <v>122</v>
      </c>
      <c r="K158" s="264"/>
      <c r="L158" s="265"/>
      <c r="M158" s="123" t="s">
        <v>123</v>
      </c>
      <c r="N158" s="123" t="s">
        <v>41</v>
      </c>
      <c r="O158" s="123" t="s">
        <v>42</v>
      </c>
      <c r="P158" s="263" t="s">
        <v>3</v>
      </c>
      <c r="Q158" s="265"/>
    </row>
    <row r="159" spans="1:17" ht="60.75" customHeight="1" x14ac:dyDescent="0.25">
      <c r="B159" s="161" t="s">
        <v>131</v>
      </c>
      <c r="C159" s="161">
        <f>1137/1000</f>
        <v>1.137</v>
      </c>
      <c r="D159" s="1" t="s">
        <v>645</v>
      </c>
      <c r="E159" s="1">
        <v>30738484</v>
      </c>
      <c r="F159" s="1" t="s">
        <v>646</v>
      </c>
      <c r="G159" s="3" t="s">
        <v>417</v>
      </c>
      <c r="H159" s="191">
        <v>36468</v>
      </c>
      <c r="I159" s="5" t="s">
        <v>139</v>
      </c>
      <c r="J159" s="1" t="s">
        <v>301</v>
      </c>
      <c r="K159" s="101" t="s">
        <v>653</v>
      </c>
      <c r="L159" s="100" t="s">
        <v>654</v>
      </c>
      <c r="M159" s="124" t="s">
        <v>138</v>
      </c>
      <c r="N159" s="124" t="s">
        <v>138</v>
      </c>
      <c r="O159" s="124" t="s">
        <v>138</v>
      </c>
      <c r="P159" s="197" t="s">
        <v>647</v>
      </c>
      <c r="Q159" s="197"/>
    </row>
    <row r="160" spans="1:17" ht="60.75" customHeight="1" x14ac:dyDescent="0.25">
      <c r="B160" s="198" t="s">
        <v>131</v>
      </c>
      <c r="C160" s="198">
        <f>1137/1000</f>
        <v>1.137</v>
      </c>
      <c r="D160" s="1" t="s">
        <v>694</v>
      </c>
      <c r="E160" s="1">
        <v>36754721</v>
      </c>
      <c r="F160" s="1" t="s">
        <v>695</v>
      </c>
      <c r="G160" s="3" t="s">
        <v>358</v>
      </c>
      <c r="H160" s="191">
        <v>41501</v>
      </c>
      <c r="I160" s="5" t="s">
        <v>139</v>
      </c>
      <c r="J160" s="10" t="s">
        <v>301</v>
      </c>
      <c r="K160" s="101" t="s">
        <v>653</v>
      </c>
      <c r="L160" s="100" t="s">
        <v>43</v>
      </c>
      <c r="M160" s="124" t="s">
        <v>138</v>
      </c>
      <c r="N160" s="124" t="s">
        <v>138</v>
      </c>
      <c r="O160" s="124" t="s">
        <v>138</v>
      </c>
      <c r="P160" s="199"/>
      <c r="Q160" s="199"/>
    </row>
    <row r="161" spans="2:17" ht="60.75" customHeight="1" x14ac:dyDescent="0.25">
      <c r="B161" s="198" t="s">
        <v>132</v>
      </c>
      <c r="C161" s="198">
        <f>1137/1000</f>
        <v>1.137</v>
      </c>
      <c r="D161" s="3" t="s">
        <v>692</v>
      </c>
      <c r="E161" s="3">
        <v>59817452</v>
      </c>
      <c r="F161" s="3" t="s">
        <v>335</v>
      </c>
      <c r="G161" s="3" t="s">
        <v>336</v>
      </c>
      <c r="H161" s="211">
        <v>36287</v>
      </c>
      <c r="I161" s="5" t="s">
        <v>139</v>
      </c>
      <c r="J161" s="1" t="s">
        <v>301</v>
      </c>
      <c r="K161" s="101" t="s">
        <v>693</v>
      </c>
      <c r="L161" s="100" t="s">
        <v>375</v>
      </c>
      <c r="M161" s="124" t="s">
        <v>138</v>
      </c>
      <c r="N161" s="124" t="s">
        <v>138</v>
      </c>
      <c r="O161" s="124" t="s">
        <v>138</v>
      </c>
      <c r="P161" s="199"/>
      <c r="Q161" s="199"/>
    </row>
    <row r="162" spans="2:17" ht="33.6" customHeight="1" x14ac:dyDescent="0.25">
      <c r="B162" s="161" t="s">
        <v>133</v>
      </c>
      <c r="C162" s="161">
        <f>1137/1000</f>
        <v>1.137</v>
      </c>
      <c r="D162" s="3" t="s">
        <v>678</v>
      </c>
      <c r="E162" s="3">
        <v>1085254161</v>
      </c>
      <c r="F162" s="3" t="s">
        <v>679</v>
      </c>
      <c r="G162" s="3" t="s">
        <v>361</v>
      </c>
      <c r="H162" s="211">
        <v>39669</v>
      </c>
      <c r="I162" s="5" t="s">
        <v>138</v>
      </c>
      <c r="J162" s="1" t="s">
        <v>301</v>
      </c>
      <c r="K162" s="100" t="s">
        <v>682</v>
      </c>
      <c r="L162" s="100" t="s">
        <v>683</v>
      </c>
      <c r="M162" s="124" t="s">
        <v>138</v>
      </c>
      <c r="N162" s="124" t="s">
        <v>138</v>
      </c>
      <c r="O162" s="124" t="s">
        <v>138</v>
      </c>
      <c r="P162" s="266"/>
      <c r="Q162" s="266"/>
    </row>
    <row r="163" spans="2:17" ht="30" x14ac:dyDescent="0.25">
      <c r="B163" s="214" t="s">
        <v>133</v>
      </c>
      <c r="C163" s="214">
        <f>1137/1000</f>
        <v>1.137</v>
      </c>
      <c r="D163" s="3" t="s">
        <v>704</v>
      </c>
      <c r="E163" s="3">
        <v>12996895</v>
      </c>
      <c r="F163" s="3" t="s">
        <v>679</v>
      </c>
      <c r="G163" s="215" t="s">
        <v>705</v>
      </c>
      <c r="H163" s="216">
        <v>37967</v>
      </c>
      <c r="I163" s="3" t="s">
        <v>138</v>
      </c>
      <c r="J163" s="3" t="s">
        <v>301</v>
      </c>
      <c r="K163" s="215" t="s">
        <v>708</v>
      </c>
      <c r="L163" s="215" t="s">
        <v>683</v>
      </c>
      <c r="M163" s="124" t="s">
        <v>138</v>
      </c>
      <c r="N163" s="124" t="s">
        <v>138</v>
      </c>
      <c r="O163" s="124" t="s">
        <v>138</v>
      </c>
      <c r="P163" s="199"/>
      <c r="Q163" s="110"/>
    </row>
    <row r="164" spans="2:17" ht="30" x14ac:dyDescent="0.25">
      <c r="B164" s="214" t="s">
        <v>132</v>
      </c>
      <c r="C164" s="214">
        <f>1137/5000</f>
        <v>0.22739999999999999</v>
      </c>
      <c r="D164" s="3" t="s">
        <v>709</v>
      </c>
      <c r="E164" s="3">
        <v>27303220</v>
      </c>
      <c r="F164" s="3" t="s">
        <v>710</v>
      </c>
      <c r="G164" s="215" t="s">
        <v>417</v>
      </c>
      <c r="H164" s="218">
        <v>41621</v>
      </c>
      <c r="I164" s="202"/>
      <c r="J164" s="3" t="s">
        <v>301</v>
      </c>
      <c r="K164" s="221" t="s">
        <v>653</v>
      </c>
      <c r="L164" s="222" t="s">
        <v>375</v>
      </c>
      <c r="M164" s="10" t="s">
        <v>138</v>
      </c>
      <c r="N164" s="10" t="s">
        <v>138</v>
      </c>
      <c r="O164" s="10" t="s">
        <v>138</v>
      </c>
      <c r="P164" s="192"/>
      <c r="Q164" s="110"/>
    </row>
    <row r="166" spans="2:17" ht="15.75" thickBot="1" x14ac:dyDescent="0.3"/>
    <row r="167" spans="2:17" ht="54" customHeight="1" x14ac:dyDescent="0.25">
      <c r="B167" s="127" t="s">
        <v>33</v>
      </c>
      <c r="C167" s="127" t="s">
        <v>49</v>
      </c>
      <c r="D167" s="123" t="s">
        <v>50</v>
      </c>
      <c r="E167" s="127" t="s">
        <v>51</v>
      </c>
      <c r="F167" s="78" t="s">
        <v>56</v>
      </c>
      <c r="G167" s="97"/>
    </row>
    <row r="168" spans="2:17" ht="120.75" customHeight="1" x14ac:dyDescent="0.2">
      <c r="B168" s="284" t="s">
        <v>53</v>
      </c>
      <c r="C168" s="6" t="s">
        <v>128</v>
      </c>
      <c r="D168" s="164">
        <v>25</v>
      </c>
      <c r="E168" s="164">
        <v>25</v>
      </c>
      <c r="F168" s="285">
        <f>+E168+E169+E170</f>
        <v>60</v>
      </c>
      <c r="G168" s="98"/>
    </row>
    <row r="169" spans="2:17" ht="76.150000000000006" customHeight="1" x14ac:dyDescent="0.2">
      <c r="B169" s="284"/>
      <c r="C169" s="6" t="s">
        <v>129</v>
      </c>
      <c r="D169" s="75">
        <v>25</v>
      </c>
      <c r="E169" s="164">
        <v>25</v>
      </c>
      <c r="F169" s="286"/>
      <c r="G169" s="98"/>
    </row>
    <row r="170" spans="2:17" ht="69" customHeight="1" x14ac:dyDescent="0.2">
      <c r="B170" s="284"/>
      <c r="C170" s="6" t="s">
        <v>130</v>
      </c>
      <c r="D170" s="164">
        <v>10</v>
      </c>
      <c r="E170" s="164">
        <v>10</v>
      </c>
      <c r="F170" s="287"/>
      <c r="G170" s="98"/>
    </row>
    <row r="171" spans="2:17" x14ac:dyDescent="0.25">
      <c r="C171" s="107"/>
    </row>
    <row r="174" spans="2:17" x14ac:dyDescent="0.25">
      <c r="B174" s="125" t="s">
        <v>57</v>
      </c>
    </row>
    <row r="177" spans="2:5" x14ac:dyDescent="0.25">
      <c r="B177" s="128" t="s">
        <v>33</v>
      </c>
      <c r="C177" s="128" t="s">
        <v>58</v>
      </c>
      <c r="D177" s="127" t="s">
        <v>51</v>
      </c>
      <c r="E177" s="127" t="s">
        <v>16</v>
      </c>
    </row>
    <row r="178" spans="2:5" ht="28.5" x14ac:dyDescent="0.25">
      <c r="B178" s="108" t="s">
        <v>59</v>
      </c>
      <c r="C178" s="109">
        <v>40</v>
      </c>
      <c r="D178" s="164">
        <f>+E151</f>
        <v>0</v>
      </c>
      <c r="E178" s="288">
        <f>+D178+D179</f>
        <v>60</v>
      </c>
    </row>
    <row r="179" spans="2:5" ht="57" x14ac:dyDescent="0.25">
      <c r="B179" s="108" t="s">
        <v>60</v>
      </c>
      <c r="C179" s="109">
        <v>60</v>
      </c>
      <c r="D179" s="164">
        <f>+F168</f>
        <v>60</v>
      </c>
      <c r="E179" s="289"/>
    </row>
  </sheetData>
  <customSheetViews>
    <customSheetView guid="{0231D664-53D3-4378-92FC-86BB75012D50}" scale="70" hiddenColumns="1" topLeftCell="A16">
      <selection activeCell="F36" sqref="F36"/>
      <pageMargins left="0.7" right="0.7" top="0.75" bottom="0.75" header="0.3" footer="0.3"/>
      <pageSetup orientation="portrait" horizontalDpi="4294967295" verticalDpi="4294967295" r:id="rId1"/>
    </customSheetView>
    <customSheetView guid="{CE061EA5-A85E-4ABA-BF79-3FA19E67983B}" scale="70" hiddenColumns="1" topLeftCell="A157">
      <selection activeCell="E170" sqref="E170"/>
      <pageMargins left="0.7" right="0.7" top="0.75" bottom="0.75" header="0.3" footer="0.3"/>
      <pageSetup orientation="portrait" horizontalDpi="4294967295" verticalDpi="4294967295" r:id="rId2"/>
    </customSheetView>
    <customSheetView guid="{A2E15FCF-BF07-4F75-BC8B-D1F713E64E37}" scale="70" hiddenColumns="1" topLeftCell="A26">
      <selection activeCell="D32" sqref="D32"/>
      <pageMargins left="0.7" right="0.7" top="0.75" bottom="0.75" header="0.3" footer="0.3"/>
      <pageSetup orientation="portrait" horizontalDpi="4294967295" verticalDpi="4294967295" r:id="rId3"/>
    </customSheetView>
    <customSheetView guid="{2CECA098-183A-404B-AD72-5EEAC4BDA970}" scale="70" hiddenColumns="1" topLeftCell="A179">
      <selection activeCell="D159" sqref="D159:Q159"/>
      <pageMargins left="0.7" right="0.7" top="0.75" bottom="0.75" header="0.3" footer="0.3"/>
      <pageSetup orientation="portrait" horizontalDpi="4294967295" verticalDpi="4294967295" r:id="rId4"/>
    </customSheetView>
    <customSheetView guid="{AFE0F707-F779-4457-8614-A9761FF0129B}" scale="70" hiddenColumns="1" topLeftCell="A128">
      <selection activeCell="A137" sqref="A137"/>
      <pageMargins left="0.7" right="0.7" top="0.75" bottom="0.75" header="0.3" footer="0.3"/>
      <pageSetup orientation="portrait" horizontalDpi="4294967295" verticalDpi="4294967295" r:id="rId5"/>
    </customSheetView>
  </customSheetViews>
  <mergeCells count="46">
    <mergeCell ref="B168:B170"/>
    <mergeCell ref="F168:F170"/>
    <mergeCell ref="E178:E179"/>
    <mergeCell ref="O70:P70"/>
    <mergeCell ref="O71:P71"/>
    <mergeCell ref="O72:P72"/>
    <mergeCell ref="O73:P73"/>
    <mergeCell ref="O74:P74"/>
    <mergeCell ref="B133:N133"/>
    <mergeCell ref="E151:E153"/>
    <mergeCell ref="B156:N156"/>
    <mergeCell ref="J158:L158"/>
    <mergeCell ref="P158:Q158"/>
    <mergeCell ref="P96:Q96"/>
    <mergeCell ref="B123:N123"/>
    <mergeCell ref="D126:E126"/>
    <mergeCell ref="D127:E127"/>
    <mergeCell ref="B130:P130"/>
    <mergeCell ref="P162:Q162"/>
    <mergeCell ref="J95:L95"/>
    <mergeCell ref="P95:Q95"/>
    <mergeCell ref="O81:P81"/>
    <mergeCell ref="O82:P82"/>
    <mergeCell ref="O83:P83"/>
    <mergeCell ref="O84:P84"/>
    <mergeCell ref="C63:N63"/>
    <mergeCell ref="B65:N65"/>
    <mergeCell ref="O68:P68"/>
    <mergeCell ref="O69:P69"/>
    <mergeCell ref="O79:P79"/>
    <mergeCell ref="B90:N90"/>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80:P80"/>
  </mergeCells>
  <conditionalFormatting sqref="C69:C70">
    <cfRule type="duplicateValues" dxfId="7" priority="5"/>
  </conditionalFormatting>
  <conditionalFormatting sqref="C71:C74">
    <cfRule type="duplicateValues" dxfId="6" priority="4"/>
  </conditionalFormatting>
  <conditionalFormatting sqref="C75:C76">
    <cfRule type="duplicateValues" dxfId="5" priority="3"/>
  </conditionalFormatting>
  <conditionalFormatting sqref="C77:C80">
    <cfRule type="duplicateValues" dxfId="4" priority="2"/>
  </conditionalFormatting>
  <conditionalFormatting sqref="C81:C82">
    <cfRule type="duplicateValues" dxfId="3" priority="1"/>
  </conditionalFormatting>
  <dataValidations count="2">
    <dataValidation type="decimal" allowBlank="1" showInputMessage="1" showErrorMessage="1" sqref="WVH983095 WLL983095 C65591 IV65591 SR65591 ACN65591 AMJ65591 AWF65591 BGB65591 BPX65591 BZT65591 CJP65591 CTL65591 DDH65591 DND65591 DWZ65591 EGV65591 EQR65591 FAN65591 FKJ65591 FUF65591 GEB65591 GNX65591 GXT65591 HHP65591 HRL65591 IBH65591 ILD65591 IUZ65591 JEV65591 JOR65591 JYN65591 KIJ65591 KSF65591 LCB65591 LLX65591 LVT65591 MFP65591 MPL65591 MZH65591 NJD65591 NSZ65591 OCV65591 OMR65591 OWN65591 PGJ65591 PQF65591 QAB65591 QJX65591 QTT65591 RDP65591 RNL65591 RXH65591 SHD65591 SQZ65591 TAV65591 TKR65591 TUN65591 UEJ65591 UOF65591 UYB65591 VHX65591 VRT65591 WBP65591 WLL65591 WVH65591 C131127 IV131127 SR131127 ACN131127 AMJ131127 AWF131127 BGB131127 BPX131127 BZT131127 CJP131127 CTL131127 DDH131127 DND131127 DWZ131127 EGV131127 EQR131127 FAN131127 FKJ131127 FUF131127 GEB131127 GNX131127 GXT131127 HHP131127 HRL131127 IBH131127 ILD131127 IUZ131127 JEV131127 JOR131127 JYN131127 KIJ131127 KSF131127 LCB131127 LLX131127 LVT131127 MFP131127 MPL131127 MZH131127 NJD131127 NSZ131127 OCV131127 OMR131127 OWN131127 PGJ131127 PQF131127 QAB131127 QJX131127 QTT131127 RDP131127 RNL131127 RXH131127 SHD131127 SQZ131127 TAV131127 TKR131127 TUN131127 UEJ131127 UOF131127 UYB131127 VHX131127 VRT131127 WBP131127 WLL131127 WVH131127 C196663 IV196663 SR196663 ACN196663 AMJ196663 AWF196663 BGB196663 BPX196663 BZT196663 CJP196663 CTL196663 DDH196663 DND196663 DWZ196663 EGV196663 EQR196663 FAN196663 FKJ196663 FUF196663 GEB196663 GNX196663 GXT196663 HHP196663 HRL196663 IBH196663 ILD196663 IUZ196663 JEV196663 JOR196663 JYN196663 KIJ196663 KSF196663 LCB196663 LLX196663 LVT196663 MFP196663 MPL196663 MZH196663 NJD196663 NSZ196663 OCV196663 OMR196663 OWN196663 PGJ196663 PQF196663 QAB196663 QJX196663 QTT196663 RDP196663 RNL196663 RXH196663 SHD196663 SQZ196663 TAV196663 TKR196663 TUN196663 UEJ196663 UOF196663 UYB196663 VHX196663 VRT196663 WBP196663 WLL196663 WVH196663 C262199 IV262199 SR262199 ACN262199 AMJ262199 AWF262199 BGB262199 BPX262199 BZT262199 CJP262199 CTL262199 DDH262199 DND262199 DWZ262199 EGV262199 EQR262199 FAN262199 FKJ262199 FUF262199 GEB262199 GNX262199 GXT262199 HHP262199 HRL262199 IBH262199 ILD262199 IUZ262199 JEV262199 JOR262199 JYN262199 KIJ262199 KSF262199 LCB262199 LLX262199 LVT262199 MFP262199 MPL262199 MZH262199 NJD262199 NSZ262199 OCV262199 OMR262199 OWN262199 PGJ262199 PQF262199 QAB262199 QJX262199 QTT262199 RDP262199 RNL262199 RXH262199 SHD262199 SQZ262199 TAV262199 TKR262199 TUN262199 UEJ262199 UOF262199 UYB262199 VHX262199 VRT262199 WBP262199 WLL262199 WVH262199 C327735 IV327735 SR327735 ACN327735 AMJ327735 AWF327735 BGB327735 BPX327735 BZT327735 CJP327735 CTL327735 DDH327735 DND327735 DWZ327735 EGV327735 EQR327735 FAN327735 FKJ327735 FUF327735 GEB327735 GNX327735 GXT327735 HHP327735 HRL327735 IBH327735 ILD327735 IUZ327735 JEV327735 JOR327735 JYN327735 KIJ327735 KSF327735 LCB327735 LLX327735 LVT327735 MFP327735 MPL327735 MZH327735 NJD327735 NSZ327735 OCV327735 OMR327735 OWN327735 PGJ327735 PQF327735 QAB327735 QJX327735 QTT327735 RDP327735 RNL327735 RXH327735 SHD327735 SQZ327735 TAV327735 TKR327735 TUN327735 UEJ327735 UOF327735 UYB327735 VHX327735 VRT327735 WBP327735 WLL327735 WVH327735 C393271 IV393271 SR393271 ACN393271 AMJ393271 AWF393271 BGB393271 BPX393271 BZT393271 CJP393271 CTL393271 DDH393271 DND393271 DWZ393271 EGV393271 EQR393271 FAN393271 FKJ393271 FUF393271 GEB393271 GNX393271 GXT393271 HHP393271 HRL393271 IBH393271 ILD393271 IUZ393271 JEV393271 JOR393271 JYN393271 KIJ393271 KSF393271 LCB393271 LLX393271 LVT393271 MFP393271 MPL393271 MZH393271 NJD393271 NSZ393271 OCV393271 OMR393271 OWN393271 PGJ393271 PQF393271 QAB393271 QJX393271 QTT393271 RDP393271 RNL393271 RXH393271 SHD393271 SQZ393271 TAV393271 TKR393271 TUN393271 UEJ393271 UOF393271 UYB393271 VHX393271 VRT393271 WBP393271 WLL393271 WVH393271 C458807 IV458807 SR458807 ACN458807 AMJ458807 AWF458807 BGB458807 BPX458807 BZT458807 CJP458807 CTL458807 DDH458807 DND458807 DWZ458807 EGV458807 EQR458807 FAN458807 FKJ458807 FUF458807 GEB458807 GNX458807 GXT458807 HHP458807 HRL458807 IBH458807 ILD458807 IUZ458807 JEV458807 JOR458807 JYN458807 KIJ458807 KSF458807 LCB458807 LLX458807 LVT458807 MFP458807 MPL458807 MZH458807 NJD458807 NSZ458807 OCV458807 OMR458807 OWN458807 PGJ458807 PQF458807 QAB458807 QJX458807 QTT458807 RDP458807 RNL458807 RXH458807 SHD458807 SQZ458807 TAV458807 TKR458807 TUN458807 UEJ458807 UOF458807 UYB458807 VHX458807 VRT458807 WBP458807 WLL458807 WVH458807 C524343 IV524343 SR524343 ACN524343 AMJ524343 AWF524343 BGB524343 BPX524343 BZT524343 CJP524343 CTL524343 DDH524343 DND524343 DWZ524343 EGV524343 EQR524343 FAN524343 FKJ524343 FUF524343 GEB524343 GNX524343 GXT524343 HHP524343 HRL524343 IBH524343 ILD524343 IUZ524343 JEV524343 JOR524343 JYN524343 KIJ524343 KSF524343 LCB524343 LLX524343 LVT524343 MFP524343 MPL524343 MZH524343 NJD524343 NSZ524343 OCV524343 OMR524343 OWN524343 PGJ524343 PQF524343 QAB524343 QJX524343 QTT524343 RDP524343 RNL524343 RXH524343 SHD524343 SQZ524343 TAV524343 TKR524343 TUN524343 UEJ524343 UOF524343 UYB524343 VHX524343 VRT524343 WBP524343 WLL524343 WVH524343 C589879 IV589879 SR589879 ACN589879 AMJ589879 AWF589879 BGB589879 BPX589879 BZT589879 CJP589879 CTL589879 DDH589879 DND589879 DWZ589879 EGV589879 EQR589879 FAN589879 FKJ589879 FUF589879 GEB589879 GNX589879 GXT589879 HHP589879 HRL589879 IBH589879 ILD589879 IUZ589879 JEV589879 JOR589879 JYN589879 KIJ589879 KSF589879 LCB589879 LLX589879 LVT589879 MFP589879 MPL589879 MZH589879 NJD589879 NSZ589879 OCV589879 OMR589879 OWN589879 PGJ589879 PQF589879 QAB589879 QJX589879 QTT589879 RDP589879 RNL589879 RXH589879 SHD589879 SQZ589879 TAV589879 TKR589879 TUN589879 UEJ589879 UOF589879 UYB589879 VHX589879 VRT589879 WBP589879 WLL589879 WVH589879 C655415 IV655415 SR655415 ACN655415 AMJ655415 AWF655415 BGB655415 BPX655415 BZT655415 CJP655415 CTL655415 DDH655415 DND655415 DWZ655415 EGV655415 EQR655415 FAN655415 FKJ655415 FUF655415 GEB655415 GNX655415 GXT655415 HHP655415 HRL655415 IBH655415 ILD655415 IUZ655415 JEV655415 JOR655415 JYN655415 KIJ655415 KSF655415 LCB655415 LLX655415 LVT655415 MFP655415 MPL655415 MZH655415 NJD655415 NSZ655415 OCV655415 OMR655415 OWN655415 PGJ655415 PQF655415 QAB655415 QJX655415 QTT655415 RDP655415 RNL655415 RXH655415 SHD655415 SQZ655415 TAV655415 TKR655415 TUN655415 UEJ655415 UOF655415 UYB655415 VHX655415 VRT655415 WBP655415 WLL655415 WVH655415 C720951 IV720951 SR720951 ACN720951 AMJ720951 AWF720951 BGB720951 BPX720951 BZT720951 CJP720951 CTL720951 DDH720951 DND720951 DWZ720951 EGV720951 EQR720951 FAN720951 FKJ720951 FUF720951 GEB720951 GNX720951 GXT720951 HHP720951 HRL720951 IBH720951 ILD720951 IUZ720951 JEV720951 JOR720951 JYN720951 KIJ720951 KSF720951 LCB720951 LLX720951 LVT720951 MFP720951 MPL720951 MZH720951 NJD720951 NSZ720951 OCV720951 OMR720951 OWN720951 PGJ720951 PQF720951 QAB720951 QJX720951 QTT720951 RDP720951 RNL720951 RXH720951 SHD720951 SQZ720951 TAV720951 TKR720951 TUN720951 UEJ720951 UOF720951 UYB720951 VHX720951 VRT720951 WBP720951 WLL720951 WVH720951 C786487 IV786487 SR786487 ACN786487 AMJ786487 AWF786487 BGB786487 BPX786487 BZT786487 CJP786487 CTL786487 DDH786487 DND786487 DWZ786487 EGV786487 EQR786487 FAN786487 FKJ786487 FUF786487 GEB786487 GNX786487 GXT786487 HHP786487 HRL786487 IBH786487 ILD786487 IUZ786487 JEV786487 JOR786487 JYN786487 KIJ786487 KSF786487 LCB786487 LLX786487 LVT786487 MFP786487 MPL786487 MZH786487 NJD786487 NSZ786487 OCV786487 OMR786487 OWN786487 PGJ786487 PQF786487 QAB786487 QJX786487 QTT786487 RDP786487 RNL786487 RXH786487 SHD786487 SQZ786487 TAV786487 TKR786487 TUN786487 UEJ786487 UOF786487 UYB786487 VHX786487 VRT786487 WBP786487 WLL786487 WVH786487 C852023 IV852023 SR852023 ACN852023 AMJ852023 AWF852023 BGB852023 BPX852023 BZT852023 CJP852023 CTL852023 DDH852023 DND852023 DWZ852023 EGV852023 EQR852023 FAN852023 FKJ852023 FUF852023 GEB852023 GNX852023 GXT852023 HHP852023 HRL852023 IBH852023 ILD852023 IUZ852023 JEV852023 JOR852023 JYN852023 KIJ852023 KSF852023 LCB852023 LLX852023 LVT852023 MFP852023 MPL852023 MZH852023 NJD852023 NSZ852023 OCV852023 OMR852023 OWN852023 PGJ852023 PQF852023 QAB852023 QJX852023 QTT852023 RDP852023 RNL852023 RXH852023 SHD852023 SQZ852023 TAV852023 TKR852023 TUN852023 UEJ852023 UOF852023 UYB852023 VHX852023 VRT852023 WBP852023 WLL852023 WVH852023 C917559 IV917559 SR917559 ACN917559 AMJ917559 AWF917559 BGB917559 BPX917559 BZT917559 CJP917559 CTL917559 DDH917559 DND917559 DWZ917559 EGV917559 EQR917559 FAN917559 FKJ917559 FUF917559 GEB917559 GNX917559 GXT917559 HHP917559 HRL917559 IBH917559 ILD917559 IUZ917559 JEV917559 JOR917559 JYN917559 KIJ917559 KSF917559 LCB917559 LLX917559 LVT917559 MFP917559 MPL917559 MZH917559 NJD917559 NSZ917559 OCV917559 OMR917559 OWN917559 PGJ917559 PQF917559 QAB917559 QJX917559 QTT917559 RDP917559 RNL917559 RXH917559 SHD917559 SQZ917559 TAV917559 TKR917559 TUN917559 UEJ917559 UOF917559 UYB917559 VHX917559 VRT917559 WBP917559 WLL917559 WVH917559 C983095 IV983095 SR983095 ACN983095 AMJ983095 AWF983095 BGB983095 BPX983095 BZT983095 CJP983095 CTL983095 DDH983095 DND983095 DWZ983095 EGV983095 EQR983095 FAN983095 FKJ983095 FUF983095 GEB983095 GNX983095 GXT983095 HHP983095 HRL983095 IBH983095 ILD983095 IUZ983095 JEV983095 JOR983095 JYN983095 KIJ983095 KSF983095 LCB983095 LLX983095 LVT983095 MFP983095 MPL983095 MZH983095 NJD983095 NSZ983095 OCV983095 OMR983095 OWN983095 PGJ983095 PQF983095 QAB983095 QJX983095 QTT983095 RDP983095 RNL983095 RXH983095 SHD983095 SQZ983095 TAV983095 TKR983095 TUN983095 UEJ983095 UOF983095 UYB983095 VHX983095 VRT983095 WBP98309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95 A65591 IS65591 SO65591 ACK65591 AMG65591 AWC65591 BFY65591 BPU65591 BZQ65591 CJM65591 CTI65591 DDE65591 DNA65591 DWW65591 EGS65591 EQO65591 FAK65591 FKG65591 FUC65591 GDY65591 GNU65591 GXQ65591 HHM65591 HRI65591 IBE65591 ILA65591 IUW65591 JES65591 JOO65591 JYK65591 KIG65591 KSC65591 LBY65591 LLU65591 LVQ65591 MFM65591 MPI65591 MZE65591 NJA65591 NSW65591 OCS65591 OMO65591 OWK65591 PGG65591 PQC65591 PZY65591 QJU65591 QTQ65591 RDM65591 RNI65591 RXE65591 SHA65591 SQW65591 TAS65591 TKO65591 TUK65591 UEG65591 UOC65591 UXY65591 VHU65591 VRQ65591 WBM65591 WLI65591 WVE65591 A131127 IS131127 SO131127 ACK131127 AMG131127 AWC131127 BFY131127 BPU131127 BZQ131127 CJM131127 CTI131127 DDE131127 DNA131127 DWW131127 EGS131127 EQO131127 FAK131127 FKG131127 FUC131127 GDY131127 GNU131127 GXQ131127 HHM131127 HRI131127 IBE131127 ILA131127 IUW131127 JES131127 JOO131127 JYK131127 KIG131127 KSC131127 LBY131127 LLU131127 LVQ131127 MFM131127 MPI131127 MZE131127 NJA131127 NSW131127 OCS131127 OMO131127 OWK131127 PGG131127 PQC131127 PZY131127 QJU131127 QTQ131127 RDM131127 RNI131127 RXE131127 SHA131127 SQW131127 TAS131127 TKO131127 TUK131127 UEG131127 UOC131127 UXY131127 VHU131127 VRQ131127 WBM131127 WLI131127 WVE131127 A196663 IS196663 SO196663 ACK196663 AMG196663 AWC196663 BFY196663 BPU196663 BZQ196663 CJM196663 CTI196663 DDE196663 DNA196663 DWW196663 EGS196663 EQO196663 FAK196663 FKG196663 FUC196663 GDY196663 GNU196663 GXQ196663 HHM196663 HRI196663 IBE196663 ILA196663 IUW196663 JES196663 JOO196663 JYK196663 KIG196663 KSC196663 LBY196663 LLU196663 LVQ196663 MFM196663 MPI196663 MZE196663 NJA196663 NSW196663 OCS196663 OMO196663 OWK196663 PGG196663 PQC196663 PZY196663 QJU196663 QTQ196663 RDM196663 RNI196663 RXE196663 SHA196663 SQW196663 TAS196663 TKO196663 TUK196663 UEG196663 UOC196663 UXY196663 VHU196663 VRQ196663 WBM196663 WLI196663 WVE196663 A262199 IS262199 SO262199 ACK262199 AMG262199 AWC262199 BFY262199 BPU262199 BZQ262199 CJM262199 CTI262199 DDE262199 DNA262199 DWW262199 EGS262199 EQO262199 FAK262199 FKG262199 FUC262199 GDY262199 GNU262199 GXQ262199 HHM262199 HRI262199 IBE262199 ILA262199 IUW262199 JES262199 JOO262199 JYK262199 KIG262199 KSC262199 LBY262199 LLU262199 LVQ262199 MFM262199 MPI262199 MZE262199 NJA262199 NSW262199 OCS262199 OMO262199 OWK262199 PGG262199 PQC262199 PZY262199 QJU262199 QTQ262199 RDM262199 RNI262199 RXE262199 SHA262199 SQW262199 TAS262199 TKO262199 TUK262199 UEG262199 UOC262199 UXY262199 VHU262199 VRQ262199 WBM262199 WLI262199 WVE262199 A327735 IS327735 SO327735 ACK327735 AMG327735 AWC327735 BFY327735 BPU327735 BZQ327735 CJM327735 CTI327735 DDE327735 DNA327735 DWW327735 EGS327735 EQO327735 FAK327735 FKG327735 FUC327735 GDY327735 GNU327735 GXQ327735 HHM327735 HRI327735 IBE327735 ILA327735 IUW327735 JES327735 JOO327735 JYK327735 KIG327735 KSC327735 LBY327735 LLU327735 LVQ327735 MFM327735 MPI327735 MZE327735 NJA327735 NSW327735 OCS327735 OMO327735 OWK327735 PGG327735 PQC327735 PZY327735 QJU327735 QTQ327735 RDM327735 RNI327735 RXE327735 SHA327735 SQW327735 TAS327735 TKO327735 TUK327735 UEG327735 UOC327735 UXY327735 VHU327735 VRQ327735 WBM327735 WLI327735 WVE327735 A393271 IS393271 SO393271 ACK393271 AMG393271 AWC393271 BFY393271 BPU393271 BZQ393271 CJM393271 CTI393271 DDE393271 DNA393271 DWW393271 EGS393271 EQO393271 FAK393271 FKG393271 FUC393271 GDY393271 GNU393271 GXQ393271 HHM393271 HRI393271 IBE393271 ILA393271 IUW393271 JES393271 JOO393271 JYK393271 KIG393271 KSC393271 LBY393271 LLU393271 LVQ393271 MFM393271 MPI393271 MZE393271 NJA393271 NSW393271 OCS393271 OMO393271 OWK393271 PGG393271 PQC393271 PZY393271 QJU393271 QTQ393271 RDM393271 RNI393271 RXE393271 SHA393271 SQW393271 TAS393271 TKO393271 TUK393271 UEG393271 UOC393271 UXY393271 VHU393271 VRQ393271 WBM393271 WLI393271 WVE393271 A458807 IS458807 SO458807 ACK458807 AMG458807 AWC458807 BFY458807 BPU458807 BZQ458807 CJM458807 CTI458807 DDE458807 DNA458807 DWW458807 EGS458807 EQO458807 FAK458807 FKG458807 FUC458807 GDY458807 GNU458807 GXQ458807 HHM458807 HRI458807 IBE458807 ILA458807 IUW458807 JES458807 JOO458807 JYK458807 KIG458807 KSC458807 LBY458807 LLU458807 LVQ458807 MFM458807 MPI458807 MZE458807 NJA458807 NSW458807 OCS458807 OMO458807 OWK458807 PGG458807 PQC458807 PZY458807 QJU458807 QTQ458807 RDM458807 RNI458807 RXE458807 SHA458807 SQW458807 TAS458807 TKO458807 TUK458807 UEG458807 UOC458807 UXY458807 VHU458807 VRQ458807 WBM458807 WLI458807 WVE458807 A524343 IS524343 SO524343 ACK524343 AMG524343 AWC524343 BFY524343 BPU524343 BZQ524343 CJM524343 CTI524343 DDE524343 DNA524343 DWW524343 EGS524343 EQO524343 FAK524343 FKG524343 FUC524343 GDY524343 GNU524343 GXQ524343 HHM524343 HRI524343 IBE524343 ILA524343 IUW524343 JES524343 JOO524343 JYK524343 KIG524343 KSC524343 LBY524343 LLU524343 LVQ524343 MFM524343 MPI524343 MZE524343 NJA524343 NSW524343 OCS524343 OMO524343 OWK524343 PGG524343 PQC524343 PZY524343 QJU524343 QTQ524343 RDM524343 RNI524343 RXE524343 SHA524343 SQW524343 TAS524343 TKO524343 TUK524343 UEG524343 UOC524343 UXY524343 VHU524343 VRQ524343 WBM524343 WLI524343 WVE524343 A589879 IS589879 SO589879 ACK589879 AMG589879 AWC589879 BFY589879 BPU589879 BZQ589879 CJM589879 CTI589879 DDE589879 DNA589879 DWW589879 EGS589879 EQO589879 FAK589879 FKG589879 FUC589879 GDY589879 GNU589879 GXQ589879 HHM589879 HRI589879 IBE589879 ILA589879 IUW589879 JES589879 JOO589879 JYK589879 KIG589879 KSC589879 LBY589879 LLU589879 LVQ589879 MFM589879 MPI589879 MZE589879 NJA589879 NSW589879 OCS589879 OMO589879 OWK589879 PGG589879 PQC589879 PZY589879 QJU589879 QTQ589879 RDM589879 RNI589879 RXE589879 SHA589879 SQW589879 TAS589879 TKO589879 TUK589879 UEG589879 UOC589879 UXY589879 VHU589879 VRQ589879 WBM589879 WLI589879 WVE589879 A655415 IS655415 SO655415 ACK655415 AMG655415 AWC655415 BFY655415 BPU655415 BZQ655415 CJM655415 CTI655415 DDE655415 DNA655415 DWW655415 EGS655415 EQO655415 FAK655415 FKG655415 FUC655415 GDY655415 GNU655415 GXQ655415 HHM655415 HRI655415 IBE655415 ILA655415 IUW655415 JES655415 JOO655415 JYK655415 KIG655415 KSC655415 LBY655415 LLU655415 LVQ655415 MFM655415 MPI655415 MZE655415 NJA655415 NSW655415 OCS655415 OMO655415 OWK655415 PGG655415 PQC655415 PZY655415 QJU655415 QTQ655415 RDM655415 RNI655415 RXE655415 SHA655415 SQW655415 TAS655415 TKO655415 TUK655415 UEG655415 UOC655415 UXY655415 VHU655415 VRQ655415 WBM655415 WLI655415 WVE655415 A720951 IS720951 SO720951 ACK720951 AMG720951 AWC720951 BFY720951 BPU720951 BZQ720951 CJM720951 CTI720951 DDE720951 DNA720951 DWW720951 EGS720951 EQO720951 FAK720951 FKG720951 FUC720951 GDY720951 GNU720951 GXQ720951 HHM720951 HRI720951 IBE720951 ILA720951 IUW720951 JES720951 JOO720951 JYK720951 KIG720951 KSC720951 LBY720951 LLU720951 LVQ720951 MFM720951 MPI720951 MZE720951 NJA720951 NSW720951 OCS720951 OMO720951 OWK720951 PGG720951 PQC720951 PZY720951 QJU720951 QTQ720951 RDM720951 RNI720951 RXE720951 SHA720951 SQW720951 TAS720951 TKO720951 TUK720951 UEG720951 UOC720951 UXY720951 VHU720951 VRQ720951 WBM720951 WLI720951 WVE720951 A786487 IS786487 SO786487 ACK786487 AMG786487 AWC786487 BFY786487 BPU786487 BZQ786487 CJM786487 CTI786487 DDE786487 DNA786487 DWW786487 EGS786487 EQO786487 FAK786487 FKG786487 FUC786487 GDY786487 GNU786487 GXQ786487 HHM786487 HRI786487 IBE786487 ILA786487 IUW786487 JES786487 JOO786487 JYK786487 KIG786487 KSC786487 LBY786487 LLU786487 LVQ786487 MFM786487 MPI786487 MZE786487 NJA786487 NSW786487 OCS786487 OMO786487 OWK786487 PGG786487 PQC786487 PZY786487 QJU786487 QTQ786487 RDM786487 RNI786487 RXE786487 SHA786487 SQW786487 TAS786487 TKO786487 TUK786487 UEG786487 UOC786487 UXY786487 VHU786487 VRQ786487 WBM786487 WLI786487 WVE786487 A852023 IS852023 SO852023 ACK852023 AMG852023 AWC852023 BFY852023 BPU852023 BZQ852023 CJM852023 CTI852023 DDE852023 DNA852023 DWW852023 EGS852023 EQO852023 FAK852023 FKG852023 FUC852023 GDY852023 GNU852023 GXQ852023 HHM852023 HRI852023 IBE852023 ILA852023 IUW852023 JES852023 JOO852023 JYK852023 KIG852023 KSC852023 LBY852023 LLU852023 LVQ852023 MFM852023 MPI852023 MZE852023 NJA852023 NSW852023 OCS852023 OMO852023 OWK852023 PGG852023 PQC852023 PZY852023 QJU852023 QTQ852023 RDM852023 RNI852023 RXE852023 SHA852023 SQW852023 TAS852023 TKO852023 TUK852023 UEG852023 UOC852023 UXY852023 VHU852023 VRQ852023 WBM852023 WLI852023 WVE852023 A917559 IS917559 SO917559 ACK917559 AMG917559 AWC917559 BFY917559 BPU917559 BZQ917559 CJM917559 CTI917559 DDE917559 DNA917559 DWW917559 EGS917559 EQO917559 FAK917559 FKG917559 FUC917559 GDY917559 GNU917559 GXQ917559 HHM917559 HRI917559 IBE917559 ILA917559 IUW917559 JES917559 JOO917559 JYK917559 KIG917559 KSC917559 LBY917559 LLU917559 LVQ917559 MFM917559 MPI917559 MZE917559 NJA917559 NSW917559 OCS917559 OMO917559 OWK917559 PGG917559 PQC917559 PZY917559 QJU917559 QTQ917559 RDM917559 RNI917559 RXE917559 SHA917559 SQW917559 TAS917559 TKO917559 TUK917559 UEG917559 UOC917559 UXY917559 VHU917559 VRQ917559 WBM917559 WLI917559 WVE917559 A983095 IS983095 SO983095 ACK983095 AMG983095 AWC983095 BFY983095 BPU983095 BZQ983095 CJM983095 CTI983095 DDE983095 DNA983095 DWW983095 EGS983095 EQO983095 FAK983095 FKG983095 FUC983095 GDY983095 GNU983095 GXQ983095 HHM983095 HRI983095 IBE983095 ILA983095 IUW983095 JES983095 JOO983095 JYK983095 KIG983095 KSC983095 LBY983095 LLU983095 LVQ983095 MFM983095 MPI983095 MZE983095 NJA983095 NSW983095 OCS983095 OMO983095 OWK983095 PGG983095 PQC983095 PZY983095 QJU983095 QTQ983095 RDM983095 RNI983095 RXE983095 SHA983095 SQW983095 TAS983095 TKO983095 TUK983095 UEG983095 UOC983095 UXY983095 VHU983095 VRQ983095 WBM983095 WLI98309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8"/>
  <sheetViews>
    <sheetView topLeftCell="A16" zoomScale="70" zoomScaleNormal="70" workbookViewId="0">
      <selection activeCell="F40" sqref="F40"/>
    </sheetView>
  </sheetViews>
  <sheetFormatPr baseColWidth="10" defaultRowHeight="15" x14ac:dyDescent="0.25"/>
  <cols>
    <col min="1" max="1" width="3.140625" style="9" bestFit="1" customWidth="1"/>
    <col min="2" max="2" width="58.2851562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3" t="s">
        <v>301</v>
      </c>
      <c r="D6" s="273"/>
      <c r="E6" s="273"/>
      <c r="F6" s="273"/>
      <c r="G6" s="273"/>
      <c r="H6" s="273"/>
      <c r="I6" s="273"/>
      <c r="J6" s="273"/>
      <c r="K6" s="273"/>
      <c r="L6" s="273"/>
      <c r="M6" s="273"/>
      <c r="N6" s="274"/>
    </row>
    <row r="7" spans="2:16" ht="16.5" thickBot="1" x14ac:dyDescent="0.3">
      <c r="B7" s="12" t="s">
        <v>5</v>
      </c>
      <c r="C7" s="273"/>
      <c r="D7" s="273"/>
      <c r="E7" s="273"/>
      <c r="F7" s="273"/>
      <c r="G7" s="273"/>
      <c r="H7" s="273"/>
      <c r="I7" s="273"/>
      <c r="J7" s="273"/>
      <c r="K7" s="273"/>
      <c r="L7" s="273"/>
      <c r="M7" s="273"/>
      <c r="N7" s="274"/>
    </row>
    <row r="8" spans="2:16" ht="16.5" thickBot="1" x14ac:dyDescent="0.3">
      <c r="B8" s="12" t="s">
        <v>6</v>
      </c>
      <c r="C8" s="273"/>
      <c r="D8" s="273"/>
      <c r="E8" s="273"/>
      <c r="F8" s="273"/>
      <c r="G8" s="273"/>
      <c r="H8" s="273"/>
      <c r="I8" s="273"/>
      <c r="J8" s="273"/>
      <c r="K8" s="273"/>
      <c r="L8" s="273"/>
      <c r="M8" s="273"/>
      <c r="N8" s="274"/>
    </row>
    <row r="9" spans="2:16" ht="16.5" thickBot="1" x14ac:dyDescent="0.3">
      <c r="B9" s="12" t="s">
        <v>7</v>
      </c>
      <c r="C9" s="273"/>
      <c r="D9" s="273"/>
      <c r="E9" s="273"/>
      <c r="F9" s="273"/>
      <c r="G9" s="273"/>
      <c r="H9" s="273"/>
      <c r="I9" s="273"/>
      <c r="J9" s="273"/>
      <c r="K9" s="273"/>
      <c r="L9" s="273"/>
      <c r="M9" s="273"/>
      <c r="N9" s="274"/>
    </row>
    <row r="10" spans="2:16" ht="16.5" thickBot="1" x14ac:dyDescent="0.3">
      <c r="B10" s="12" t="s">
        <v>8</v>
      </c>
      <c r="C10" s="275"/>
      <c r="D10" s="275"/>
      <c r="E10" s="276"/>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79" t="s">
        <v>102</v>
      </c>
      <c r="C14" s="279"/>
      <c r="D14" s="165" t="s">
        <v>12</v>
      </c>
      <c r="E14" s="165" t="s">
        <v>13</v>
      </c>
      <c r="F14" s="165" t="s">
        <v>29</v>
      </c>
      <c r="G14" s="95"/>
      <c r="I14" s="38"/>
      <c r="J14" s="38"/>
      <c r="K14" s="38"/>
      <c r="L14" s="38"/>
      <c r="M14" s="38"/>
      <c r="N14" s="111"/>
    </row>
    <row r="15" spans="2:16" x14ac:dyDescent="0.25">
      <c r="B15" s="279"/>
      <c r="C15" s="279"/>
      <c r="D15" s="165">
        <v>23</v>
      </c>
      <c r="E15" s="36">
        <v>2522605373</v>
      </c>
      <c r="F15" s="210">
        <v>1147</v>
      </c>
      <c r="G15" s="96"/>
      <c r="I15" s="39"/>
      <c r="J15" s="39"/>
      <c r="K15" s="39"/>
      <c r="L15" s="39"/>
      <c r="M15" s="39"/>
      <c r="N15" s="111"/>
    </row>
    <row r="16" spans="2:16" x14ac:dyDescent="0.25">
      <c r="B16" s="279"/>
      <c r="C16" s="279"/>
      <c r="D16" s="165"/>
      <c r="E16" s="36"/>
      <c r="F16" s="36"/>
      <c r="G16" s="96"/>
      <c r="I16" s="39"/>
      <c r="J16" s="39"/>
      <c r="K16" s="39"/>
      <c r="L16" s="39"/>
      <c r="M16" s="39"/>
      <c r="N16" s="111"/>
    </row>
    <row r="17" spans="1:14" x14ac:dyDescent="0.25">
      <c r="B17" s="279"/>
      <c r="C17" s="279"/>
      <c r="D17" s="165"/>
      <c r="E17" s="36"/>
      <c r="F17" s="36"/>
      <c r="G17" s="96"/>
      <c r="I17" s="39"/>
      <c r="J17" s="39"/>
      <c r="K17" s="39"/>
      <c r="L17" s="39"/>
      <c r="M17" s="39"/>
      <c r="N17" s="111"/>
    </row>
    <row r="18" spans="1:14" x14ac:dyDescent="0.25">
      <c r="B18" s="279"/>
      <c r="C18" s="279"/>
      <c r="D18" s="165"/>
      <c r="E18" s="37"/>
      <c r="F18" s="36"/>
      <c r="G18" s="96"/>
      <c r="H18" s="22"/>
      <c r="I18" s="39"/>
      <c r="J18" s="39"/>
      <c r="K18" s="39"/>
      <c r="L18" s="39"/>
      <c r="M18" s="39"/>
      <c r="N18" s="20"/>
    </row>
    <row r="19" spans="1:14" x14ac:dyDescent="0.25">
      <c r="B19" s="279"/>
      <c r="C19" s="279"/>
      <c r="D19" s="165"/>
      <c r="E19" s="37"/>
      <c r="F19" s="36"/>
      <c r="G19" s="96"/>
      <c r="H19" s="22"/>
      <c r="I19" s="41"/>
      <c r="J19" s="41"/>
      <c r="K19" s="41"/>
      <c r="L19" s="41"/>
      <c r="M19" s="41"/>
      <c r="N19" s="20"/>
    </row>
    <row r="20" spans="1:14" x14ac:dyDescent="0.25">
      <c r="B20" s="279"/>
      <c r="C20" s="279"/>
      <c r="D20" s="165"/>
      <c r="E20" s="37"/>
      <c r="F20" s="36"/>
      <c r="G20" s="96"/>
      <c r="H20" s="22"/>
      <c r="I20" s="110"/>
      <c r="J20" s="110"/>
      <c r="K20" s="110"/>
      <c r="L20" s="110"/>
      <c r="M20" s="110"/>
      <c r="N20" s="20"/>
    </row>
    <row r="21" spans="1:14" x14ac:dyDescent="0.25">
      <c r="B21" s="279"/>
      <c r="C21" s="279"/>
      <c r="D21" s="165"/>
      <c r="E21" s="37"/>
      <c r="F21" s="36"/>
      <c r="G21" s="96"/>
      <c r="H21" s="22"/>
      <c r="I21" s="110"/>
      <c r="J21" s="110"/>
      <c r="K21" s="110"/>
      <c r="L21" s="110"/>
      <c r="M21" s="110"/>
      <c r="N21" s="20"/>
    </row>
    <row r="22" spans="1:14" ht="15.75" thickBot="1" x14ac:dyDescent="0.3">
      <c r="B22" s="271" t="s">
        <v>14</v>
      </c>
      <c r="C22" s="272"/>
      <c r="D22" s="165"/>
      <c r="E22" s="65"/>
      <c r="F22" s="36"/>
      <c r="G22" s="96"/>
      <c r="H22" s="22"/>
      <c r="I22" s="110"/>
      <c r="J22" s="110"/>
      <c r="K22" s="110"/>
      <c r="L22" s="110"/>
      <c r="M22" s="110"/>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917.6</v>
      </c>
      <c r="D24" s="42"/>
      <c r="E24" s="45">
        <f>E15</f>
        <v>2522605373</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137</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138</v>
      </c>
      <c r="D29" s="128" t="s">
        <v>139</v>
      </c>
      <c r="E29" s="107"/>
      <c r="F29" s="107"/>
      <c r="G29" s="107"/>
      <c r="H29" s="107"/>
      <c r="I29" s="110"/>
      <c r="J29" s="110"/>
      <c r="K29" s="110"/>
      <c r="L29" s="110"/>
      <c r="M29" s="110"/>
      <c r="N29" s="111"/>
    </row>
    <row r="30" spans="1:14" x14ac:dyDescent="0.25">
      <c r="A30" s="102"/>
      <c r="B30" s="124" t="s">
        <v>140</v>
      </c>
      <c r="C30" s="199" t="s">
        <v>185</v>
      </c>
      <c r="D30" s="124"/>
      <c r="E30" s="107"/>
      <c r="F30" s="107"/>
      <c r="G30" s="107"/>
      <c r="H30" s="107"/>
      <c r="I30" s="110"/>
      <c r="J30" s="110"/>
      <c r="K30" s="110"/>
      <c r="L30" s="110"/>
      <c r="M30" s="110"/>
      <c r="N30" s="111"/>
    </row>
    <row r="31" spans="1:14" x14ac:dyDescent="0.25">
      <c r="A31" s="102"/>
      <c r="B31" s="124" t="s">
        <v>141</v>
      </c>
      <c r="C31" s="199" t="s">
        <v>185</v>
      </c>
      <c r="D31" s="124"/>
      <c r="E31" s="107"/>
      <c r="F31" s="107"/>
      <c r="G31" s="107"/>
      <c r="H31" s="107"/>
      <c r="I31" s="110"/>
      <c r="J31" s="110"/>
      <c r="K31" s="110"/>
      <c r="L31" s="110"/>
      <c r="M31" s="110"/>
      <c r="N31" s="111"/>
    </row>
    <row r="32" spans="1:14" x14ac:dyDescent="0.25">
      <c r="A32" s="102"/>
      <c r="B32" s="124" t="s">
        <v>142</v>
      </c>
      <c r="C32" s="124"/>
      <c r="D32" s="164" t="s">
        <v>185</v>
      </c>
      <c r="E32" s="107"/>
      <c r="F32" s="107"/>
      <c r="G32" s="107"/>
      <c r="H32" s="107"/>
      <c r="I32" s="110"/>
      <c r="J32" s="110"/>
      <c r="K32" s="110"/>
      <c r="L32" s="110"/>
      <c r="M32" s="110"/>
      <c r="N32" s="111"/>
    </row>
    <row r="33" spans="1:17" x14ac:dyDescent="0.25">
      <c r="A33" s="102"/>
      <c r="B33" s="124" t="s">
        <v>143</v>
      </c>
      <c r="C33" s="226" t="s">
        <v>185</v>
      </c>
      <c r="D33" s="124"/>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144</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42.75" x14ac:dyDescent="0.25">
      <c r="A40" s="102"/>
      <c r="B40" s="108" t="s">
        <v>145</v>
      </c>
      <c r="C40" s="109">
        <v>40</v>
      </c>
      <c r="D40" s="164">
        <v>0</v>
      </c>
      <c r="E40" s="288">
        <f>+D40+D41</f>
        <v>60</v>
      </c>
      <c r="F40" s="107"/>
      <c r="G40" s="107"/>
      <c r="H40" s="107"/>
      <c r="I40" s="110"/>
      <c r="J40" s="110"/>
      <c r="K40" s="110"/>
      <c r="L40" s="110"/>
      <c r="M40" s="110"/>
      <c r="N40" s="111"/>
    </row>
    <row r="41" spans="1:17" ht="71.25" x14ac:dyDescent="0.25">
      <c r="A41" s="102"/>
      <c r="B41" s="108" t="s">
        <v>146</v>
      </c>
      <c r="C41" s="109">
        <v>60</v>
      </c>
      <c r="D41" s="164">
        <v>60</v>
      </c>
      <c r="E41" s="289"/>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81" t="s">
        <v>35</v>
      </c>
      <c r="N45" s="281"/>
    </row>
    <row r="46" spans="1:17" x14ac:dyDescent="0.25">
      <c r="B46" s="125" t="s">
        <v>30</v>
      </c>
      <c r="M46" s="66"/>
      <c r="N46" s="66"/>
    </row>
    <row r="47" spans="1:17" ht="15.75" thickBot="1" x14ac:dyDescent="0.3">
      <c r="M47" s="66"/>
      <c r="N47" s="66"/>
    </row>
    <row r="48" spans="1:17" s="110" customFormat="1" ht="109.5" customHeight="1" x14ac:dyDescent="0.25">
      <c r="B48" s="121" t="s">
        <v>147</v>
      </c>
      <c r="C48" s="121" t="s">
        <v>148</v>
      </c>
      <c r="D48" s="121" t="s">
        <v>149</v>
      </c>
      <c r="E48" s="121" t="s">
        <v>45</v>
      </c>
      <c r="F48" s="121" t="s">
        <v>22</v>
      </c>
      <c r="G48" s="121" t="s">
        <v>104</v>
      </c>
      <c r="H48" s="121" t="s">
        <v>17</v>
      </c>
      <c r="I48" s="121" t="s">
        <v>10</v>
      </c>
      <c r="J48" s="121" t="s">
        <v>31</v>
      </c>
      <c r="K48" s="121" t="s">
        <v>61</v>
      </c>
      <c r="L48" s="121" t="s">
        <v>20</v>
      </c>
      <c r="M48" s="106" t="s">
        <v>26</v>
      </c>
      <c r="N48" s="121" t="s">
        <v>150</v>
      </c>
      <c r="O48" s="121" t="s">
        <v>36</v>
      </c>
      <c r="P48" s="122" t="s">
        <v>11</v>
      </c>
      <c r="Q48" s="122" t="s">
        <v>19</v>
      </c>
    </row>
    <row r="49" spans="1:26" s="116" customFormat="1" ht="35.25" customHeight="1" x14ac:dyDescent="0.25">
      <c r="A49" s="47">
        <v>1</v>
      </c>
      <c r="B49" s="117" t="s">
        <v>301</v>
      </c>
      <c r="C49" s="118" t="s">
        <v>301</v>
      </c>
      <c r="D49" s="117" t="s">
        <v>303</v>
      </c>
      <c r="E49" s="112" t="s">
        <v>304</v>
      </c>
      <c r="F49" s="113" t="s">
        <v>138</v>
      </c>
      <c r="G49" s="155"/>
      <c r="H49" s="120">
        <v>40210</v>
      </c>
      <c r="I49" s="114">
        <v>40527</v>
      </c>
      <c r="J49" s="114"/>
      <c r="K49" s="114" t="s">
        <v>305</v>
      </c>
      <c r="L49" s="114"/>
      <c r="M49" s="105">
        <v>4843</v>
      </c>
      <c r="N49" s="105"/>
      <c r="O49" s="27">
        <v>3505781081</v>
      </c>
      <c r="P49" s="27">
        <v>216</v>
      </c>
      <c r="Q49" s="156"/>
      <c r="R49" s="115"/>
      <c r="S49" s="115"/>
      <c r="T49" s="115"/>
      <c r="U49" s="115"/>
      <c r="V49" s="115"/>
      <c r="W49" s="115"/>
      <c r="X49" s="115"/>
      <c r="Y49" s="115"/>
      <c r="Z49" s="115"/>
    </row>
    <row r="50" spans="1:26" s="116" customFormat="1" ht="35.25" customHeight="1" x14ac:dyDescent="0.25">
      <c r="A50" s="47">
        <f>+A49+1</f>
        <v>2</v>
      </c>
      <c r="B50" s="117" t="s">
        <v>301</v>
      </c>
      <c r="C50" s="118" t="s">
        <v>301</v>
      </c>
      <c r="D50" s="117" t="s">
        <v>303</v>
      </c>
      <c r="E50" s="112" t="s">
        <v>306</v>
      </c>
      <c r="F50" s="113" t="s">
        <v>138</v>
      </c>
      <c r="G50" s="113"/>
      <c r="H50" s="120">
        <v>40557</v>
      </c>
      <c r="I50" s="114">
        <v>40844</v>
      </c>
      <c r="J50" s="114"/>
      <c r="K50" s="114" t="s">
        <v>674</v>
      </c>
      <c r="L50" s="114" t="s">
        <v>675</v>
      </c>
      <c r="M50" s="105">
        <v>135</v>
      </c>
      <c r="N50" s="105"/>
      <c r="O50" s="27">
        <v>139488716</v>
      </c>
      <c r="P50" s="27">
        <v>207</v>
      </c>
      <c r="Q50" s="156"/>
      <c r="R50" s="115"/>
      <c r="S50" s="115"/>
      <c r="T50" s="115"/>
      <c r="U50" s="115"/>
      <c r="V50" s="115"/>
      <c r="W50" s="115"/>
      <c r="X50" s="115"/>
      <c r="Y50" s="115"/>
      <c r="Z50" s="115"/>
    </row>
    <row r="51" spans="1:26" s="116" customFormat="1" ht="35.25" customHeight="1" x14ac:dyDescent="0.25">
      <c r="A51" s="47">
        <f t="shared" ref="A51:A56" si="0">+A50+1</f>
        <v>3</v>
      </c>
      <c r="B51" s="117" t="s">
        <v>301</v>
      </c>
      <c r="C51" s="118" t="s">
        <v>301</v>
      </c>
      <c r="D51" s="117" t="s">
        <v>303</v>
      </c>
      <c r="E51" s="112" t="s">
        <v>307</v>
      </c>
      <c r="F51" s="113" t="s">
        <v>138</v>
      </c>
      <c r="G51" s="113"/>
      <c r="H51" s="120">
        <v>40816</v>
      </c>
      <c r="I51" s="114">
        <v>40969</v>
      </c>
      <c r="J51" s="114"/>
      <c r="K51" s="114" t="s">
        <v>323</v>
      </c>
      <c r="L51" s="114"/>
      <c r="M51" s="105">
        <v>631</v>
      </c>
      <c r="N51" s="105"/>
      <c r="O51" s="27">
        <v>520385195</v>
      </c>
      <c r="P51" s="27" t="s">
        <v>308</v>
      </c>
      <c r="Q51" s="156"/>
      <c r="R51" s="115"/>
      <c r="S51" s="115"/>
      <c r="T51" s="115"/>
      <c r="U51" s="115"/>
      <c r="V51" s="115"/>
      <c r="W51" s="115"/>
      <c r="X51" s="115"/>
      <c r="Y51" s="115"/>
      <c r="Z51" s="115"/>
    </row>
    <row r="52" spans="1:26" s="116" customFormat="1" ht="35.25" customHeight="1" x14ac:dyDescent="0.25">
      <c r="A52" s="47">
        <f t="shared" si="0"/>
        <v>4</v>
      </c>
      <c r="B52" s="117" t="s">
        <v>301</v>
      </c>
      <c r="C52" s="118" t="s">
        <v>301</v>
      </c>
      <c r="D52" s="117" t="s">
        <v>303</v>
      </c>
      <c r="E52" s="112" t="s">
        <v>309</v>
      </c>
      <c r="F52" s="113" t="s">
        <v>138</v>
      </c>
      <c r="G52" s="113"/>
      <c r="H52" s="120">
        <v>41008</v>
      </c>
      <c r="I52" s="114">
        <v>41182</v>
      </c>
      <c r="J52" s="114"/>
      <c r="K52" s="114" t="s">
        <v>310</v>
      </c>
      <c r="L52" s="114"/>
      <c r="M52" s="105">
        <v>631</v>
      </c>
      <c r="N52" s="105"/>
      <c r="O52" s="27">
        <v>175114368</v>
      </c>
      <c r="P52" s="27">
        <v>142</v>
      </c>
      <c r="Q52" s="156"/>
      <c r="R52" s="115"/>
      <c r="S52" s="115"/>
      <c r="T52" s="115"/>
      <c r="U52" s="115"/>
      <c r="V52" s="115"/>
      <c r="W52" s="115"/>
      <c r="X52" s="115"/>
      <c r="Y52" s="115"/>
      <c r="Z52" s="115"/>
    </row>
    <row r="53" spans="1:26" s="116" customFormat="1" ht="35.25" customHeight="1" x14ac:dyDescent="0.25">
      <c r="A53" s="47">
        <f t="shared" si="0"/>
        <v>5</v>
      </c>
      <c r="B53" s="117" t="s">
        <v>301</v>
      </c>
      <c r="C53" s="118" t="s">
        <v>301</v>
      </c>
      <c r="D53" s="117" t="s">
        <v>303</v>
      </c>
      <c r="E53" s="112" t="s">
        <v>319</v>
      </c>
      <c r="F53" s="113" t="s">
        <v>138</v>
      </c>
      <c r="G53" s="113"/>
      <c r="H53" s="120">
        <v>41204</v>
      </c>
      <c r="I53" s="114">
        <v>41453</v>
      </c>
      <c r="J53" s="114"/>
      <c r="K53" s="114" t="s">
        <v>321</v>
      </c>
      <c r="L53" s="114"/>
      <c r="M53" s="105">
        <v>495</v>
      </c>
      <c r="N53" s="105"/>
      <c r="O53" s="27">
        <v>480053046</v>
      </c>
      <c r="P53" s="27" t="s">
        <v>320</v>
      </c>
      <c r="Q53" s="156"/>
      <c r="R53" s="115"/>
      <c r="S53" s="115"/>
      <c r="T53" s="115"/>
      <c r="U53" s="115"/>
      <c r="V53" s="115"/>
      <c r="W53" s="115"/>
      <c r="X53" s="115"/>
      <c r="Y53" s="115"/>
      <c r="Z53" s="115"/>
    </row>
    <row r="54" spans="1:26" s="116" customFormat="1" ht="35.25" customHeight="1" x14ac:dyDescent="0.25">
      <c r="A54" s="47">
        <f t="shared" si="0"/>
        <v>6</v>
      </c>
      <c r="B54" s="117" t="s">
        <v>301</v>
      </c>
      <c r="C54" s="118" t="s">
        <v>301</v>
      </c>
      <c r="D54" s="117" t="s">
        <v>322</v>
      </c>
      <c r="E54" s="112" t="s">
        <v>325</v>
      </c>
      <c r="F54" s="113" t="s">
        <v>138</v>
      </c>
      <c r="G54" s="113"/>
      <c r="H54" s="120">
        <v>41512</v>
      </c>
      <c r="I54" s="114">
        <v>41912</v>
      </c>
      <c r="J54" s="114"/>
      <c r="K54" s="114" t="s">
        <v>324</v>
      </c>
      <c r="L54" s="114"/>
      <c r="M54" s="105">
        <v>404</v>
      </c>
      <c r="N54" s="105"/>
      <c r="O54" s="27">
        <v>1395923342</v>
      </c>
      <c r="P54" s="27">
        <v>139</v>
      </c>
      <c r="Q54" s="156"/>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6"/>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86"/>
      <c r="L56" s="114"/>
      <c r="M56" s="105"/>
      <c r="N56" s="105"/>
      <c r="O56" s="27"/>
      <c r="P56" s="27"/>
      <c r="Q56" s="156"/>
      <c r="R56" s="115"/>
      <c r="S56" s="115"/>
      <c r="T56" s="115"/>
      <c r="U56" s="115"/>
      <c r="V56" s="115"/>
      <c r="W56" s="115"/>
      <c r="X56" s="115"/>
      <c r="Y56" s="115"/>
      <c r="Z56" s="115"/>
    </row>
    <row r="57" spans="1:26" s="116" customFormat="1" x14ac:dyDescent="0.25">
      <c r="A57" s="47"/>
      <c r="B57" s="50" t="s">
        <v>16</v>
      </c>
      <c r="C57" s="118"/>
      <c r="D57" s="117"/>
      <c r="E57" s="112"/>
      <c r="F57" s="113"/>
      <c r="G57" s="113"/>
      <c r="H57" s="113"/>
      <c r="I57" s="114"/>
      <c r="J57" s="114"/>
      <c r="K57" s="119" t="s">
        <v>684</v>
      </c>
      <c r="L57" s="119" t="s">
        <v>675</v>
      </c>
      <c r="M57" s="154">
        <v>4843</v>
      </c>
      <c r="N57" s="154"/>
      <c r="O57" s="27"/>
      <c r="P57" s="27"/>
      <c r="Q57" s="157"/>
    </row>
    <row r="58" spans="1:26" s="30" customFormat="1" x14ac:dyDescent="0.25">
      <c r="E58" s="31"/>
    </row>
    <row r="59" spans="1:26" s="30" customFormat="1" x14ac:dyDescent="0.25">
      <c r="B59" s="282" t="s">
        <v>28</v>
      </c>
      <c r="C59" s="282" t="s">
        <v>27</v>
      </c>
      <c r="D59" s="280" t="s">
        <v>34</v>
      </c>
      <c r="E59" s="280"/>
    </row>
    <row r="60" spans="1:26" s="30" customFormat="1" x14ac:dyDescent="0.25">
      <c r="B60" s="283"/>
      <c r="C60" s="283"/>
      <c r="D60" s="166" t="s">
        <v>23</v>
      </c>
      <c r="E60" s="63" t="s">
        <v>24</v>
      </c>
    </row>
    <row r="61" spans="1:26" s="30" customFormat="1" ht="30.6" customHeight="1" x14ac:dyDescent="0.25">
      <c r="B61" s="60" t="s">
        <v>21</v>
      </c>
      <c r="C61" s="61" t="str">
        <f>+K57</f>
        <v>52 meses y 15 dias</v>
      </c>
      <c r="D61" s="58" t="s">
        <v>185</v>
      </c>
      <c r="E61" s="59"/>
      <c r="F61" s="32"/>
      <c r="G61" s="32"/>
      <c r="H61" s="32"/>
      <c r="I61" s="32"/>
      <c r="J61" s="32"/>
      <c r="K61" s="32"/>
      <c r="L61" s="32"/>
      <c r="M61" s="32"/>
    </row>
    <row r="62" spans="1:26" s="30" customFormat="1" ht="30" customHeight="1" x14ac:dyDescent="0.25">
      <c r="B62" s="60" t="s">
        <v>25</v>
      </c>
      <c r="C62" s="61">
        <f>+M57</f>
        <v>4843</v>
      </c>
      <c r="D62" s="58" t="s">
        <v>185</v>
      </c>
      <c r="E62" s="59"/>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7" t="s">
        <v>105</v>
      </c>
      <c r="C65" s="277"/>
      <c r="D65" s="277"/>
      <c r="E65" s="277"/>
      <c r="F65" s="277"/>
      <c r="G65" s="277"/>
      <c r="H65" s="277"/>
      <c r="I65" s="277"/>
      <c r="J65" s="277"/>
      <c r="K65" s="277"/>
      <c r="L65" s="277"/>
      <c r="M65" s="277"/>
      <c r="N65" s="277"/>
    </row>
    <row r="68" spans="2:17" ht="109.5" customHeight="1" x14ac:dyDescent="0.25">
      <c r="B68" s="123" t="s">
        <v>151</v>
      </c>
      <c r="C68" s="69" t="s">
        <v>2</v>
      </c>
      <c r="D68" s="69" t="s">
        <v>107</v>
      </c>
      <c r="E68" s="69" t="s">
        <v>106</v>
      </c>
      <c r="F68" s="69" t="s">
        <v>108</v>
      </c>
      <c r="G68" s="69" t="s">
        <v>109</v>
      </c>
      <c r="H68" s="69" t="s">
        <v>110</v>
      </c>
      <c r="I68" s="69" t="s">
        <v>111</v>
      </c>
      <c r="J68" s="69" t="s">
        <v>112</v>
      </c>
      <c r="K68" s="69" t="s">
        <v>113</v>
      </c>
      <c r="L68" s="69" t="s">
        <v>114</v>
      </c>
      <c r="M68" s="99" t="s">
        <v>115</v>
      </c>
      <c r="N68" s="99" t="s">
        <v>116</v>
      </c>
      <c r="O68" s="263" t="s">
        <v>3</v>
      </c>
      <c r="P68" s="265"/>
      <c r="Q68" s="69" t="s">
        <v>18</v>
      </c>
    </row>
    <row r="69" spans="2:17" x14ac:dyDescent="0.25">
      <c r="B69" s="167" t="s">
        <v>161</v>
      </c>
      <c r="C69" s="167" t="s">
        <v>282</v>
      </c>
      <c r="D69" s="167" t="s">
        <v>285</v>
      </c>
      <c r="E69" s="168">
        <v>40</v>
      </c>
      <c r="F69" s="4"/>
      <c r="G69" s="4" t="s">
        <v>139</v>
      </c>
      <c r="H69" s="4"/>
      <c r="I69" s="100"/>
      <c r="J69" s="100" t="s">
        <v>138</v>
      </c>
      <c r="K69" s="100" t="s">
        <v>138</v>
      </c>
      <c r="L69" s="100" t="s">
        <v>138</v>
      </c>
      <c r="M69" s="100" t="s">
        <v>138</v>
      </c>
      <c r="N69" s="100" t="s">
        <v>138</v>
      </c>
      <c r="O69" s="267" t="s">
        <v>178</v>
      </c>
      <c r="P69" s="268"/>
      <c r="Q69" s="124" t="s">
        <v>139</v>
      </c>
    </row>
    <row r="70" spans="2:17" x14ac:dyDescent="0.25">
      <c r="B70" s="167" t="s">
        <v>161</v>
      </c>
      <c r="C70" s="167" t="s">
        <v>283</v>
      </c>
      <c r="D70" s="167" t="s">
        <v>286</v>
      </c>
      <c r="E70" s="168">
        <v>50</v>
      </c>
      <c r="F70" s="4"/>
      <c r="G70" s="4" t="s">
        <v>139</v>
      </c>
      <c r="H70" s="4"/>
      <c r="I70" s="100"/>
      <c r="J70" s="100" t="s">
        <v>138</v>
      </c>
      <c r="K70" s="100" t="s">
        <v>138</v>
      </c>
      <c r="L70" s="100" t="s">
        <v>138</v>
      </c>
      <c r="M70" s="100" t="s">
        <v>138</v>
      </c>
      <c r="N70" s="100" t="s">
        <v>138</v>
      </c>
      <c r="O70" s="267" t="s">
        <v>178</v>
      </c>
      <c r="P70" s="268"/>
      <c r="Q70" s="124" t="s">
        <v>139</v>
      </c>
    </row>
    <row r="71" spans="2:17" x14ac:dyDescent="0.25">
      <c r="B71" s="167" t="s">
        <v>161</v>
      </c>
      <c r="C71" s="167" t="s">
        <v>284</v>
      </c>
      <c r="D71" s="167" t="s">
        <v>287</v>
      </c>
      <c r="E71" s="168">
        <v>36</v>
      </c>
      <c r="F71" s="4"/>
      <c r="G71" s="4" t="s">
        <v>139</v>
      </c>
      <c r="H71" s="4"/>
      <c r="I71" s="100"/>
      <c r="J71" s="100" t="s">
        <v>138</v>
      </c>
      <c r="K71" s="100" t="s">
        <v>138</v>
      </c>
      <c r="L71" s="100" t="s">
        <v>138</v>
      </c>
      <c r="M71" s="100" t="s">
        <v>138</v>
      </c>
      <c r="N71" s="100" t="s">
        <v>138</v>
      </c>
      <c r="O71" s="267" t="s">
        <v>178</v>
      </c>
      <c r="P71" s="268"/>
      <c r="Q71" s="124" t="s">
        <v>139</v>
      </c>
    </row>
    <row r="72" spans="2:17" ht="30" x14ac:dyDescent="0.25">
      <c r="B72" s="167" t="s">
        <v>174</v>
      </c>
      <c r="C72" s="167" t="s">
        <v>288</v>
      </c>
      <c r="D72" s="167" t="s">
        <v>289</v>
      </c>
      <c r="E72" s="5">
        <v>36</v>
      </c>
      <c r="F72" s="4"/>
      <c r="G72" s="4"/>
      <c r="H72" s="4" t="s">
        <v>139</v>
      </c>
      <c r="I72" s="100"/>
      <c r="J72" s="100" t="s">
        <v>138</v>
      </c>
      <c r="K72" s="100" t="s">
        <v>138</v>
      </c>
      <c r="L72" s="100" t="s">
        <v>138</v>
      </c>
      <c r="M72" s="100" t="s">
        <v>138</v>
      </c>
      <c r="N72" s="100" t="s">
        <v>138</v>
      </c>
      <c r="O72" s="267" t="s">
        <v>179</v>
      </c>
      <c r="P72" s="268"/>
      <c r="Q72" s="124" t="s">
        <v>139</v>
      </c>
    </row>
    <row r="73" spans="2:17" ht="30" x14ac:dyDescent="0.25">
      <c r="B73" s="167" t="s">
        <v>180</v>
      </c>
      <c r="C73" s="167" t="s">
        <v>290</v>
      </c>
      <c r="D73" s="167" t="s">
        <v>293</v>
      </c>
      <c r="E73" s="168">
        <v>350</v>
      </c>
      <c r="F73" s="4"/>
      <c r="G73" s="4"/>
      <c r="H73" s="4"/>
      <c r="I73" s="100" t="s">
        <v>139</v>
      </c>
      <c r="J73" s="100" t="s">
        <v>138</v>
      </c>
      <c r="K73" s="100" t="s">
        <v>138</v>
      </c>
      <c r="L73" s="100" t="s">
        <v>138</v>
      </c>
      <c r="M73" s="100" t="s">
        <v>138</v>
      </c>
      <c r="N73" s="100" t="s">
        <v>138</v>
      </c>
      <c r="O73" s="162" t="s">
        <v>202</v>
      </c>
      <c r="P73" s="163"/>
      <c r="Q73" s="124" t="s">
        <v>139</v>
      </c>
    </row>
    <row r="74" spans="2:17" x14ac:dyDescent="0.25">
      <c r="B74" s="167" t="s">
        <v>180</v>
      </c>
      <c r="C74" s="167" t="s">
        <v>291</v>
      </c>
      <c r="D74" s="167" t="s">
        <v>294</v>
      </c>
      <c r="E74" s="168">
        <v>435</v>
      </c>
      <c r="F74" s="4"/>
      <c r="G74" s="4"/>
      <c r="H74" s="4"/>
      <c r="I74" s="100" t="s">
        <v>139</v>
      </c>
      <c r="J74" s="100" t="s">
        <v>138</v>
      </c>
      <c r="K74" s="100" t="s">
        <v>138</v>
      </c>
      <c r="L74" s="100" t="s">
        <v>138</v>
      </c>
      <c r="M74" s="100" t="s">
        <v>138</v>
      </c>
      <c r="N74" s="100" t="s">
        <v>138</v>
      </c>
      <c r="O74" s="162" t="s">
        <v>202</v>
      </c>
      <c r="P74" s="163"/>
      <c r="Q74" s="124" t="s">
        <v>139</v>
      </c>
    </row>
    <row r="75" spans="2:17" x14ac:dyDescent="0.25">
      <c r="B75" s="167" t="s">
        <v>180</v>
      </c>
      <c r="C75" s="167" t="s">
        <v>292</v>
      </c>
      <c r="D75" s="167" t="s">
        <v>295</v>
      </c>
      <c r="E75" s="168">
        <v>200</v>
      </c>
      <c r="F75" s="4"/>
      <c r="G75" s="4"/>
      <c r="H75" s="4"/>
      <c r="I75" s="100" t="s">
        <v>139</v>
      </c>
      <c r="J75" s="100" t="s">
        <v>138</v>
      </c>
      <c r="K75" s="100" t="s">
        <v>138</v>
      </c>
      <c r="L75" s="100" t="s">
        <v>138</v>
      </c>
      <c r="M75" s="100" t="s">
        <v>138</v>
      </c>
      <c r="N75" s="100" t="s">
        <v>138</v>
      </c>
      <c r="O75" s="162" t="s">
        <v>202</v>
      </c>
      <c r="P75" s="163"/>
      <c r="Q75" s="124" t="s">
        <v>139</v>
      </c>
    </row>
    <row r="76" spans="2:17" x14ac:dyDescent="0.25">
      <c r="B76" s="3"/>
      <c r="C76" s="3"/>
      <c r="D76" s="5"/>
      <c r="E76" s="5"/>
      <c r="F76" s="4"/>
      <c r="G76" s="4"/>
      <c r="H76" s="4"/>
      <c r="I76" s="100"/>
      <c r="J76" s="100"/>
      <c r="K76" s="124"/>
      <c r="L76" s="124"/>
      <c r="M76" s="124"/>
      <c r="N76" s="124"/>
      <c r="O76" s="267"/>
      <c r="P76" s="268"/>
      <c r="Q76" s="124"/>
    </row>
    <row r="77" spans="2:17" x14ac:dyDescent="0.25">
      <c r="B77" s="3"/>
      <c r="C77" s="3"/>
      <c r="D77" s="5"/>
      <c r="E77" s="5"/>
      <c r="F77" s="4"/>
      <c r="G77" s="4"/>
      <c r="H77" s="4"/>
      <c r="I77" s="100"/>
      <c r="J77" s="100"/>
      <c r="K77" s="124"/>
      <c r="L77" s="124"/>
      <c r="M77" s="124"/>
      <c r="N77" s="124"/>
      <c r="O77" s="267"/>
      <c r="P77" s="268"/>
      <c r="Q77" s="124"/>
    </row>
    <row r="78" spans="2:17" x14ac:dyDescent="0.25">
      <c r="B78" s="124"/>
      <c r="C78" s="124"/>
      <c r="D78" s="124"/>
      <c r="E78" s="124"/>
      <c r="F78" s="124"/>
      <c r="G78" s="124"/>
      <c r="H78" s="124"/>
      <c r="I78" s="124"/>
      <c r="J78" s="124"/>
      <c r="K78" s="124"/>
      <c r="L78" s="124"/>
      <c r="M78" s="124"/>
      <c r="N78" s="124"/>
      <c r="O78" s="267"/>
      <c r="P78" s="268"/>
      <c r="Q78" s="124"/>
    </row>
    <row r="79" spans="2:17" x14ac:dyDescent="0.25">
      <c r="B79" s="9" t="s">
        <v>1</v>
      </c>
    </row>
    <row r="80" spans="2:17" x14ac:dyDescent="0.25">
      <c r="B80" s="9" t="s">
        <v>37</v>
      </c>
    </row>
    <row r="81" spans="2:17" x14ac:dyDescent="0.25">
      <c r="B81" s="9" t="s">
        <v>62</v>
      </c>
    </row>
    <row r="83" spans="2:17" ht="15.75" thickBot="1" x14ac:dyDescent="0.3"/>
    <row r="84" spans="2:17" ht="27" thickBot="1" x14ac:dyDescent="0.3">
      <c r="B84" s="290" t="s">
        <v>38</v>
      </c>
      <c r="C84" s="291"/>
      <c r="D84" s="291"/>
      <c r="E84" s="291"/>
      <c r="F84" s="291"/>
      <c r="G84" s="291"/>
      <c r="H84" s="291"/>
      <c r="I84" s="291"/>
      <c r="J84" s="291"/>
      <c r="K84" s="291"/>
      <c r="L84" s="291"/>
      <c r="M84" s="291"/>
      <c r="N84" s="292"/>
    </row>
    <row r="89" spans="2:17" ht="76.5" customHeight="1" x14ac:dyDescent="0.25">
      <c r="B89" s="123" t="s">
        <v>0</v>
      </c>
      <c r="C89" s="123" t="s">
        <v>39</v>
      </c>
      <c r="D89" s="123" t="s">
        <v>40</v>
      </c>
      <c r="E89" s="123" t="s">
        <v>117</v>
      </c>
      <c r="F89" s="123" t="s">
        <v>119</v>
      </c>
      <c r="G89" s="123" t="s">
        <v>120</v>
      </c>
      <c r="H89" s="123" t="s">
        <v>121</v>
      </c>
      <c r="I89" s="123" t="s">
        <v>118</v>
      </c>
      <c r="J89" s="263" t="s">
        <v>122</v>
      </c>
      <c r="K89" s="264"/>
      <c r="L89" s="265"/>
      <c r="M89" s="123" t="s">
        <v>123</v>
      </c>
      <c r="N89" s="123" t="s">
        <v>41</v>
      </c>
      <c r="O89" s="123" t="s">
        <v>42</v>
      </c>
      <c r="P89" s="263" t="s">
        <v>3</v>
      </c>
      <c r="Q89" s="265"/>
    </row>
    <row r="90" spans="2:17" ht="60.75" customHeight="1" x14ac:dyDescent="0.25">
      <c r="B90" s="196" t="s">
        <v>43</v>
      </c>
      <c r="C90" s="229">
        <f>(126+36)/200+985/300</f>
        <v>4.0933333333333337</v>
      </c>
      <c r="D90" s="206" t="s">
        <v>591</v>
      </c>
      <c r="E90" s="206">
        <v>87100969</v>
      </c>
      <c r="F90" s="206" t="s">
        <v>592</v>
      </c>
      <c r="G90" s="3" t="s">
        <v>417</v>
      </c>
      <c r="H90" s="191">
        <v>40935</v>
      </c>
      <c r="I90" s="5" t="s">
        <v>139</v>
      </c>
      <c r="J90" s="1" t="s">
        <v>593</v>
      </c>
      <c r="K90" s="101" t="s">
        <v>594</v>
      </c>
      <c r="L90" s="100" t="s">
        <v>458</v>
      </c>
      <c r="M90" s="124" t="s">
        <v>138</v>
      </c>
      <c r="N90" s="124" t="s">
        <v>139</v>
      </c>
      <c r="O90" s="124" t="s">
        <v>138</v>
      </c>
      <c r="P90" s="197"/>
      <c r="Q90" s="197"/>
    </row>
    <row r="91" spans="2:17" ht="60.75" customHeight="1" x14ac:dyDescent="0.25">
      <c r="B91" s="196" t="s">
        <v>43</v>
      </c>
      <c r="C91" s="229">
        <f t="shared" ref="C91:C96" si="1">(126+36)/200+985/300</f>
        <v>4.0933333333333337</v>
      </c>
      <c r="D91" s="206" t="s">
        <v>591</v>
      </c>
      <c r="E91" s="206">
        <v>87100969</v>
      </c>
      <c r="F91" s="206" t="s">
        <v>592</v>
      </c>
      <c r="G91" s="3" t="s">
        <v>417</v>
      </c>
      <c r="H91" s="191">
        <v>40935</v>
      </c>
      <c r="I91" s="5" t="s">
        <v>139</v>
      </c>
      <c r="J91" s="1" t="s">
        <v>593</v>
      </c>
      <c r="K91" s="101" t="s">
        <v>421</v>
      </c>
      <c r="L91" s="100" t="s">
        <v>458</v>
      </c>
      <c r="M91" s="124" t="s">
        <v>138</v>
      </c>
      <c r="N91" s="124" t="s">
        <v>139</v>
      </c>
      <c r="O91" s="124" t="s">
        <v>138</v>
      </c>
      <c r="P91" s="197"/>
      <c r="Q91" s="197"/>
    </row>
    <row r="92" spans="2:17" ht="60.75" customHeight="1" x14ac:dyDescent="0.25">
      <c r="B92" s="196" t="s">
        <v>43</v>
      </c>
      <c r="C92" s="229">
        <f t="shared" si="1"/>
        <v>4.0933333333333337</v>
      </c>
      <c r="D92" s="206" t="s">
        <v>591</v>
      </c>
      <c r="E92" s="206">
        <v>87100969</v>
      </c>
      <c r="F92" s="206" t="s">
        <v>592</v>
      </c>
      <c r="G92" s="3" t="s">
        <v>417</v>
      </c>
      <c r="H92" s="191">
        <v>40935</v>
      </c>
      <c r="I92" s="5" t="s">
        <v>139</v>
      </c>
      <c r="J92" s="1" t="s">
        <v>595</v>
      </c>
      <c r="K92" s="101" t="s">
        <v>596</v>
      </c>
      <c r="L92" s="100" t="s">
        <v>597</v>
      </c>
      <c r="M92" s="124"/>
      <c r="N92" s="124" t="s">
        <v>138</v>
      </c>
      <c r="O92" s="124" t="s">
        <v>138</v>
      </c>
      <c r="P92" s="197"/>
      <c r="Q92" s="197"/>
    </row>
    <row r="93" spans="2:17" ht="60.75" customHeight="1" x14ac:dyDescent="0.25">
      <c r="B93" s="196" t="s">
        <v>43</v>
      </c>
      <c r="C93" s="229">
        <f t="shared" si="1"/>
        <v>4.0933333333333337</v>
      </c>
      <c r="D93" s="206" t="s">
        <v>608</v>
      </c>
      <c r="E93" s="206">
        <v>27090653</v>
      </c>
      <c r="F93" s="206" t="s">
        <v>609</v>
      </c>
      <c r="G93" s="3" t="s">
        <v>417</v>
      </c>
      <c r="H93" s="191">
        <v>37310</v>
      </c>
      <c r="I93" s="5" t="s">
        <v>139</v>
      </c>
      <c r="J93" s="1" t="s">
        <v>614</v>
      </c>
      <c r="K93" s="101" t="s">
        <v>615</v>
      </c>
      <c r="L93" s="100" t="s">
        <v>616</v>
      </c>
      <c r="M93" s="124"/>
      <c r="N93" s="124" t="s">
        <v>139</v>
      </c>
      <c r="O93" s="124" t="s">
        <v>138</v>
      </c>
      <c r="P93" s="197" t="s">
        <v>716</v>
      </c>
      <c r="Q93" s="197"/>
    </row>
    <row r="94" spans="2:17" ht="60.75" customHeight="1" x14ac:dyDescent="0.25">
      <c r="B94" s="196" t="s">
        <v>43</v>
      </c>
      <c r="C94" s="229">
        <f t="shared" si="1"/>
        <v>4.0933333333333337</v>
      </c>
      <c r="D94" s="1" t="s">
        <v>620</v>
      </c>
      <c r="E94" s="1">
        <v>37007184</v>
      </c>
      <c r="F94" s="1" t="s">
        <v>621</v>
      </c>
      <c r="G94" s="3" t="s">
        <v>550</v>
      </c>
      <c r="H94" s="191">
        <v>39256</v>
      </c>
      <c r="I94" s="5" t="s">
        <v>138</v>
      </c>
      <c r="J94" s="1" t="s">
        <v>623</v>
      </c>
      <c r="K94" s="101" t="s">
        <v>624</v>
      </c>
      <c r="L94" s="100" t="s">
        <v>616</v>
      </c>
      <c r="M94" s="124" t="s">
        <v>138</v>
      </c>
      <c r="N94" s="124" t="s">
        <v>138</v>
      </c>
      <c r="O94" s="124" t="s">
        <v>138</v>
      </c>
      <c r="P94" s="124" t="s">
        <v>622</v>
      </c>
      <c r="Q94" s="197"/>
    </row>
    <row r="95" spans="2:17" ht="60.75" customHeight="1" x14ac:dyDescent="0.25">
      <c r="B95" s="196" t="s">
        <v>43</v>
      </c>
      <c r="C95" s="229">
        <f t="shared" si="1"/>
        <v>4.0933333333333337</v>
      </c>
      <c r="D95" s="208" t="s">
        <v>629</v>
      </c>
      <c r="E95" s="107">
        <v>59651956</v>
      </c>
      <c r="F95" s="107" t="s">
        <v>424</v>
      </c>
      <c r="G95" s="3" t="s">
        <v>358</v>
      </c>
      <c r="H95" s="191">
        <v>38230</v>
      </c>
      <c r="I95" s="5" t="s">
        <v>138</v>
      </c>
      <c r="J95" s="1" t="s">
        <v>630</v>
      </c>
      <c r="K95" s="101" t="s">
        <v>631</v>
      </c>
      <c r="L95" s="100" t="s">
        <v>616</v>
      </c>
      <c r="M95" s="124" t="s">
        <v>138</v>
      </c>
      <c r="N95" s="124" t="s">
        <v>138</v>
      </c>
      <c r="O95" s="124" t="s">
        <v>138</v>
      </c>
      <c r="P95" s="197"/>
      <c r="Q95" s="197"/>
    </row>
    <row r="96" spans="2:17" ht="60.75" customHeight="1" x14ac:dyDescent="0.25">
      <c r="B96" s="196" t="s">
        <v>43</v>
      </c>
      <c r="C96" s="229">
        <f t="shared" si="1"/>
        <v>4.0933333333333337</v>
      </c>
      <c r="D96" s="208" t="s">
        <v>629</v>
      </c>
      <c r="E96" s="107">
        <v>59651956</v>
      </c>
      <c r="F96" s="107" t="s">
        <v>424</v>
      </c>
      <c r="G96" s="3" t="s">
        <v>358</v>
      </c>
      <c r="H96" s="191">
        <v>38230</v>
      </c>
      <c r="I96" s="5" t="s">
        <v>138</v>
      </c>
      <c r="J96" s="1" t="s">
        <v>630</v>
      </c>
      <c r="K96" s="101" t="s">
        <v>632</v>
      </c>
      <c r="L96" s="100" t="s">
        <v>616</v>
      </c>
      <c r="M96" s="124" t="s">
        <v>138</v>
      </c>
      <c r="N96" s="124" t="s">
        <v>138</v>
      </c>
      <c r="O96" s="124" t="s">
        <v>138</v>
      </c>
      <c r="P96" s="197"/>
      <c r="Q96" s="197"/>
    </row>
    <row r="97" spans="2:17" ht="60.75" customHeight="1" x14ac:dyDescent="0.25">
      <c r="B97" s="196" t="s">
        <v>44</v>
      </c>
      <c r="C97" s="229">
        <f>(126+36)/200+985/300*2</f>
        <v>7.3766666666666669</v>
      </c>
      <c r="D97" s="1" t="s">
        <v>638</v>
      </c>
      <c r="E97" s="1">
        <v>87216595</v>
      </c>
      <c r="F97" s="1" t="s">
        <v>599</v>
      </c>
      <c r="G97" s="3" t="s">
        <v>550</v>
      </c>
      <c r="H97" s="191">
        <v>39990</v>
      </c>
      <c r="I97" s="5" t="s">
        <v>138</v>
      </c>
      <c r="J97" s="1" t="s">
        <v>301</v>
      </c>
      <c r="K97" s="1" t="s">
        <v>639</v>
      </c>
      <c r="L97" s="100" t="s">
        <v>599</v>
      </c>
      <c r="M97" s="124" t="s">
        <v>139</v>
      </c>
      <c r="N97" s="124" t="s">
        <v>138</v>
      </c>
      <c r="O97" s="124" t="s">
        <v>138</v>
      </c>
      <c r="P97" s="197"/>
      <c r="Q97" s="197"/>
    </row>
    <row r="98" spans="2:17" ht="60.75" customHeight="1" x14ac:dyDescent="0.25">
      <c r="B98" s="196" t="s">
        <v>44</v>
      </c>
      <c r="C98" s="229">
        <f t="shared" ref="C98:C109" si="2">(126+36)/200+985/300*2</f>
        <v>7.3766666666666669</v>
      </c>
      <c r="D98" s="1" t="s">
        <v>638</v>
      </c>
      <c r="E98" s="1">
        <v>87216595</v>
      </c>
      <c r="F98" s="1" t="s">
        <v>599</v>
      </c>
      <c r="G98" s="3" t="s">
        <v>550</v>
      </c>
      <c r="H98" s="191">
        <v>39990</v>
      </c>
      <c r="I98" s="5" t="s">
        <v>138</v>
      </c>
      <c r="J98" s="1" t="s">
        <v>301</v>
      </c>
      <c r="K98" s="1" t="s">
        <v>577</v>
      </c>
      <c r="L98" s="100" t="s">
        <v>599</v>
      </c>
      <c r="M98" s="124" t="s">
        <v>139</v>
      </c>
      <c r="N98" s="124" t="s">
        <v>138</v>
      </c>
      <c r="O98" s="124" t="s">
        <v>138</v>
      </c>
      <c r="P98" s="197"/>
      <c r="Q98" s="197"/>
    </row>
    <row r="99" spans="2:17" ht="60.75" customHeight="1" x14ac:dyDescent="0.25">
      <c r="B99" s="196" t="s">
        <v>44</v>
      </c>
      <c r="C99" s="229">
        <f t="shared" si="2"/>
        <v>7.3766666666666669</v>
      </c>
      <c r="D99" s="1" t="s">
        <v>638</v>
      </c>
      <c r="E99" s="1">
        <v>87216595</v>
      </c>
      <c r="F99" s="1" t="s">
        <v>599</v>
      </c>
      <c r="G99" s="3" t="s">
        <v>550</v>
      </c>
      <c r="H99" s="191">
        <v>39990</v>
      </c>
      <c r="I99" s="5" t="s">
        <v>138</v>
      </c>
      <c r="J99" s="1" t="s">
        <v>301</v>
      </c>
      <c r="K99" s="1" t="s">
        <v>421</v>
      </c>
      <c r="L99" s="100" t="s">
        <v>599</v>
      </c>
      <c r="M99" s="124" t="s">
        <v>139</v>
      </c>
      <c r="N99" s="124" t="s">
        <v>138</v>
      </c>
      <c r="O99" s="124" t="s">
        <v>138</v>
      </c>
      <c r="P99" s="197"/>
      <c r="Q99" s="197"/>
    </row>
    <row r="100" spans="2:17" ht="60.75" customHeight="1" x14ac:dyDescent="0.25">
      <c r="B100" s="196" t="s">
        <v>44</v>
      </c>
      <c r="C100" s="229">
        <f t="shared" si="2"/>
        <v>7.3766666666666669</v>
      </c>
      <c r="D100" s="208" t="s">
        <v>634</v>
      </c>
      <c r="E100" s="107">
        <v>59653271</v>
      </c>
      <c r="F100" s="107" t="s">
        <v>357</v>
      </c>
      <c r="G100" s="3" t="s">
        <v>545</v>
      </c>
      <c r="H100" s="191">
        <v>39171</v>
      </c>
      <c r="I100" s="5" t="s">
        <v>138</v>
      </c>
      <c r="J100" s="1" t="s">
        <v>322</v>
      </c>
      <c r="K100" s="101" t="s">
        <v>635</v>
      </c>
      <c r="L100" s="100" t="s">
        <v>357</v>
      </c>
      <c r="M100" s="124" t="s">
        <v>138</v>
      </c>
      <c r="N100" s="124" t="s">
        <v>138</v>
      </c>
      <c r="O100" s="124" t="s">
        <v>138</v>
      </c>
      <c r="P100" s="197"/>
      <c r="Q100" s="197"/>
    </row>
    <row r="101" spans="2:17" ht="60.75" customHeight="1" x14ac:dyDescent="0.25">
      <c r="B101" s="196" t="s">
        <v>44</v>
      </c>
      <c r="C101" s="229">
        <f t="shared" si="2"/>
        <v>7.3766666666666669</v>
      </c>
      <c r="D101" s="208" t="s">
        <v>634</v>
      </c>
      <c r="E101" s="107">
        <v>59653271</v>
      </c>
      <c r="F101" s="107" t="s">
        <v>357</v>
      </c>
      <c r="G101" s="3" t="s">
        <v>545</v>
      </c>
      <c r="H101" s="191">
        <v>39172</v>
      </c>
      <c r="I101" s="5" t="s">
        <v>138</v>
      </c>
      <c r="J101" s="1" t="s">
        <v>322</v>
      </c>
      <c r="K101" s="101" t="s">
        <v>636</v>
      </c>
      <c r="L101" s="100" t="s">
        <v>357</v>
      </c>
      <c r="M101" s="124" t="s">
        <v>138</v>
      </c>
      <c r="N101" s="124" t="s">
        <v>138</v>
      </c>
      <c r="O101" s="124" t="s">
        <v>138</v>
      </c>
      <c r="P101" s="197"/>
      <c r="Q101" s="197"/>
    </row>
    <row r="102" spans="2:17" ht="60.75" customHeight="1" x14ac:dyDescent="0.25">
      <c r="B102" s="196" t="s">
        <v>44</v>
      </c>
      <c r="C102" s="229">
        <f t="shared" si="2"/>
        <v>7.3766666666666669</v>
      </c>
      <c r="D102" s="208" t="s">
        <v>634</v>
      </c>
      <c r="E102" s="107">
        <v>59653271</v>
      </c>
      <c r="F102" s="107" t="s">
        <v>357</v>
      </c>
      <c r="G102" s="3" t="s">
        <v>545</v>
      </c>
      <c r="H102" s="191">
        <v>39173</v>
      </c>
      <c r="I102" s="5" t="s">
        <v>138</v>
      </c>
      <c r="J102" s="1" t="s">
        <v>322</v>
      </c>
      <c r="K102" s="101" t="s">
        <v>637</v>
      </c>
      <c r="L102" s="100" t="s">
        <v>357</v>
      </c>
      <c r="M102" s="124" t="s">
        <v>138</v>
      </c>
      <c r="N102" s="124" t="s">
        <v>138</v>
      </c>
      <c r="O102" s="124" t="s">
        <v>138</v>
      </c>
      <c r="P102" s="197"/>
      <c r="Q102" s="197"/>
    </row>
    <row r="103" spans="2:17" ht="60.75" customHeight="1" x14ac:dyDescent="0.25">
      <c r="B103" s="196" t="s">
        <v>44</v>
      </c>
      <c r="C103" s="229">
        <f t="shared" si="2"/>
        <v>7.3766666666666669</v>
      </c>
      <c r="D103" s="204" t="s">
        <v>633</v>
      </c>
      <c r="E103" s="107">
        <v>98135153</v>
      </c>
      <c r="F103" s="203" t="s">
        <v>599</v>
      </c>
      <c r="G103" s="3" t="s">
        <v>550</v>
      </c>
      <c r="H103" s="191">
        <v>40884</v>
      </c>
      <c r="I103" s="5" t="s">
        <v>138</v>
      </c>
      <c r="J103" s="1" t="s">
        <v>301</v>
      </c>
      <c r="K103" s="101" t="s">
        <v>533</v>
      </c>
      <c r="L103" s="100" t="s">
        <v>44</v>
      </c>
      <c r="M103" s="124" t="s">
        <v>138</v>
      </c>
      <c r="N103" s="124" t="s">
        <v>138</v>
      </c>
      <c r="O103" s="124" t="s">
        <v>138</v>
      </c>
      <c r="P103" s="197"/>
      <c r="Q103" s="197"/>
    </row>
    <row r="104" spans="2:17" ht="60.75" customHeight="1" x14ac:dyDescent="0.25">
      <c r="B104" s="196" t="s">
        <v>44</v>
      </c>
      <c r="C104" s="229">
        <f t="shared" si="2"/>
        <v>7.3766666666666669</v>
      </c>
      <c r="D104" s="204" t="s">
        <v>633</v>
      </c>
      <c r="E104" s="107">
        <v>98135153</v>
      </c>
      <c r="F104" s="203" t="s">
        <v>599</v>
      </c>
      <c r="G104" s="3" t="s">
        <v>550</v>
      </c>
      <c r="H104" s="191">
        <v>40884</v>
      </c>
      <c r="I104" s="5" t="s">
        <v>138</v>
      </c>
      <c r="J104" s="1" t="s">
        <v>301</v>
      </c>
      <c r="K104" s="101" t="s">
        <v>535</v>
      </c>
      <c r="L104" s="100" t="s">
        <v>44</v>
      </c>
      <c r="M104" s="124" t="s">
        <v>138</v>
      </c>
      <c r="N104" s="124" t="s">
        <v>138</v>
      </c>
      <c r="O104" s="124" t="s">
        <v>138</v>
      </c>
      <c r="P104" s="197"/>
      <c r="Q104" s="197"/>
    </row>
    <row r="105" spans="2:17" ht="60.75" customHeight="1" x14ac:dyDescent="0.25">
      <c r="B105" s="196" t="s">
        <v>44</v>
      </c>
      <c r="C105" s="229">
        <f t="shared" si="2"/>
        <v>7.3766666666666669</v>
      </c>
      <c r="D105" s="1" t="s">
        <v>625</v>
      </c>
      <c r="E105" s="1">
        <v>1087410386</v>
      </c>
      <c r="F105" s="1" t="s">
        <v>424</v>
      </c>
      <c r="G105" s="3" t="s">
        <v>626</v>
      </c>
      <c r="H105" s="191">
        <v>40359</v>
      </c>
      <c r="I105" s="5" t="s">
        <v>138</v>
      </c>
      <c r="J105" s="1" t="s">
        <v>627</v>
      </c>
      <c r="K105" s="101" t="s">
        <v>628</v>
      </c>
      <c r="L105" s="100" t="s">
        <v>424</v>
      </c>
      <c r="M105" s="124" t="s">
        <v>138</v>
      </c>
      <c r="N105" s="124" t="s">
        <v>138</v>
      </c>
      <c r="O105" s="124" t="s">
        <v>138</v>
      </c>
      <c r="P105" s="197"/>
      <c r="Q105" s="197"/>
    </row>
    <row r="106" spans="2:17" ht="60.75" customHeight="1" x14ac:dyDescent="0.25">
      <c r="B106" s="196" t="s">
        <v>44</v>
      </c>
      <c r="C106" s="229">
        <f t="shared" si="2"/>
        <v>7.3766666666666669</v>
      </c>
      <c r="D106" s="1" t="s">
        <v>617</v>
      </c>
      <c r="E106" s="1">
        <v>1085265838</v>
      </c>
      <c r="F106" s="1" t="s">
        <v>357</v>
      </c>
      <c r="G106" s="3" t="s">
        <v>559</v>
      </c>
      <c r="H106" s="191">
        <v>41082</v>
      </c>
      <c r="I106" s="5" t="s">
        <v>138</v>
      </c>
      <c r="J106" s="1" t="s">
        <v>618</v>
      </c>
      <c r="K106" s="101" t="s">
        <v>619</v>
      </c>
      <c r="L106" s="100" t="s">
        <v>357</v>
      </c>
      <c r="M106" s="124" t="s">
        <v>138</v>
      </c>
      <c r="N106" s="124" t="s">
        <v>138</v>
      </c>
      <c r="O106" s="124" t="s">
        <v>138</v>
      </c>
      <c r="P106" s="197"/>
      <c r="Q106" s="197"/>
    </row>
    <row r="107" spans="2:17" ht="60.75" customHeight="1" x14ac:dyDescent="0.25">
      <c r="B107" s="196" t="s">
        <v>44</v>
      </c>
      <c r="C107" s="229">
        <f t="shared" si="2"/>
        <v>7.3766666666666669</v>
      </c>
      <c r="D107" s="5" t="s">
        <v>610</v>
      </c>
      <c r="E107" s="5">
        <v>1085264452</v>
      </c>
      <c r="F107" s="5" t="s">
        <v>357</v>
      </c>
      <c r="G107" s="3" t="s">
        <v>417</v>
      </c>
      <c r="H107" s="191">
        <v>41083</v>
      </c>
      <c r="I107" s="5" t="s">
        <v>138</v>
      </c>
      <c r="J107" s="1" t="s">
        <v>612</v>
      </c>
      <c r="K107" s="195" t="s">
        <v>613</v>
      </c>
      <c r="L107" s="100" t="s">
        <v>357</v>
      </c>
      <c r="M107" s="124" t="s">
        <v>138</v>
      </c>
      <c r="N107" s="124" t="s">
        <v>138</v>
      </c>
      <c r="O107" s="124" t="s">
        <v>138</v>
      </c>
      <c r="P107" s="197" t="s">
        <v>611</v>
      </c>
      <c r="Q107" s="197"/>
    </row>
    <row r="108" spans="2:17" ht="60.75" customHeight="1" x14ac:dyDescent="0.25">
      <c r="B108" s="196" t="s">
        <v>44</v>
      </c>
      <c r="C108" s="229">
        <f t="shared" si="2"/>
        <v>7.3766666666666669</v>
      </c>
      <c r="D108" s="206" t="s">
        <v>600</v>
      </c>
      <c r="E108" s="206">
        <v>1087406227</v>
      </c>
      <c r="F108" s="206" t="s">
        <v>599</v>
      </c>
      <c r="G108" s="3" t="s">
        <v>601</v>
      </c>
      <c r="H108" s="191">
        <v>41908</v>
      </c>
      <c r="I108" s="5" t="s">
        <v>138</v>
      </c>
      <c r="J108" s="1" t="s">
        <v>602</v>
      </c>
      <c r="K108" s="101" t="s">
        <v>603</v>
      </c>
      <c r="L108" s="100" t="s">
        <v>604</v>
      </c>
      <c r="M108" s="124" t="s">
        <v>138</v>
      </c>
      <c r="N108" s="124" t="s">
        <v>138</v>
      </c>
      <c r="O108" s="124" t="s">
        <v>138</v>
      </c>
      <c r="P108" s="197"/>
      <c r="Q108" s="197"/>
    </row>
    <row r="109" spans="2:17" ht="33.6" customHeight="1" x14ac:dyDescent="0.25">
      <c r="B109" s="161" t="s">
        <v>44</v>
      </c>
      <c r="C109" s="229">
        <f t="shared" si="2"/>
        <v>7.3766666666666669</v>
      </c>
      <c r="D109" s="1" t="s">
        <v>598</v>
      </c>
      <c r="E109" s="1">
        <v>30728358</v>
      </c>
      <c r="F109" s="1" t="s">
        <v>599</v>
      </c>
      <c r="G109" s="3" t="s">
        <v>550</v>
      </c>
      <c r="H109" s="191">
        <v>40166</v>
      </c>
      <c r="I109" s="5" t="s">
        <v>138</v>
      </c>
      <c r="J109" s="1" t="s">
        <v>605</v>
      </c>
      <c r="K109" s="100" t="s">
        <v>606</v>
      </c>
      <c r="L109" s="100" t="s">
        <v>607</v>
      </c>
      <c r="M109" s="124" t="s">
        <v>138</v>
      </c>
      <c r="N109" s="124" t="s">
        <v>138</v>
      </c>
      <c r="O109" s="124" t="s">
        <v>138</v>
      </c>
      <c r="P109" s="266"/>
      <c r="Q109" s="266"/>
    </row>
    <row r="111" spans="2:17" ht="15.75" thickBot="1" x14ac:dyDescent="0.3"/>
    <row r="112" spans="2:17" ht="27" thickBot="1" x14ac:dyDescent="0.3">
      <c r="B112" s="290" t="s">
        <v>46</v>
      </c>
      <c r="C112" s="291"/>
      <c r="D112" s="291"/>
      <c r="E112" s="291"/>
      <c r="F112" s="291"/>
      <c r="G112" s="291"/>
      <c r="H112" s="291"/>
      <c r="I112" s="291"/>
      <c r="J112" s="291"/>
      <c r="K112" s="291"/>
      <c r="L112" s="291"/>
      <c r="M112" s="291"/>
      <c r="N112" s="292"/>
    </row>
    <row r="115" spans="1:26" ht="46.15" customHeight="1" x14ac:dyDescent="0.25">
      <c r="B115" s="69" t="s">
        <v>33</v>
      </c>
      <c r="C115" s="69" t="s">
        <v>47</v>
      </c>
      <c r="D115" s="263" t="s">
        <v>3</v>
      </c>
      <c r="E115" s="265"/>
    </row>
    <row r="116" spans="1:26" ht="46.9" customHeight="1" x14ac:dyDescent="0.25">
      <c r="B116" s="70" t="s">
        <v>124</v>
      </c>
      <c r="C116" s="164" t="s">
        <v>139</v>
      </c>
      <c r="D116" s="296" t="s">
        <v>160</v>
      </c>
      <c r="E116" s="297"/>
    </row>
    <row r="119" spans="1:26" ht="26.25" x14ac:dyDescent="0.25">
      <c r="B119" s="269" t="s">
        <v>64</v>
      </c>
      <c r="C119" s="270"/>
      <c r="D119" s="270"/>
      <c r="E119" s="270"/>
      <c r="F119" s="270"/>
      <c r="G119" s="270"/>
      <c r="H119" s="270"/>
      <c r="I119" s="270"/>
      <c r="J119" s="270"/>
      <c r="K119" s="270"/>
      <c r="L119" s="270"/>
      <c r="M119" s="270"/>
      <c r="N119" s="270"/>
      <c r="O119" s="270"/>
      <c r="P119" s="270"/>
    </row>
    <row r="121" spans="1:26" ht="15.75" thickBot="1" x14ac:dyDescent="0.3"/>
    <row r="122" spans="1:26" ht="27" thickBot="1" x14ac:dyDescent="0.3">
      <c r="B122" s="290" t="s">
        <v>54</v>
      </c>
      <c r="C122" s="291"/>
      <c r="D122" s="291"/>
      <c r="E122" s="291"/>
      <c r="F122" s="291"/>
      <c r="G122" s="291"/>
      <c r="H122" s="291"/>
      <c r="I122" s="291"/>
      <c r="J122" s="291"/>
      <c r="K122" s="291"/>
      <c r="L122" s="291"/>
      <c r="M122" s="291"/>
      <c r="N122" s="292"/>
    </row>
    <row r="124" spans="1:26" ht="15.75" thickBot="1" x14ac:dyDescent="0.3">
      <c r="M124" s="66"/>
      <c r="N124" s="66"/>
    </row>
    <row r="125" spans="1:26" s="110" customFormat="1" ht="109.5" customHeight="1" x14ac:dyDescent="0.25">
      <c r="B125" s="121" t="s">
        <v>147</v>
      </c>
      <c r="C125" s="121" t="s">
        <v>148</v>
      </c>
      <c r="D125" s="121" t="s">
        <v>149</v>
      </c>
      <c r="E125" s="121" t="s">
        <v>45</v>
      </c>
      <c r="F125" s="121" t="s">
        <v>22</v>
      </c>
      <c r="G125" s="121" t="s">
        <v>104</v>
      </c>
      <c r="H125" s="121" t="s">
        <v>17</v>
      </c>
      <c r="I125" s="121" t="s">
        <v>10</v>
      </c>
      <c r="J125" s="121" t="s">
        <v>31</v>
      </c>
      <c r="K125" s="121" t="s">
        <v>61</v>
      </c>
      <c r="L125" s="121" t="s">
        <v>20</v>
      </c>
      <c r="M125" s="106" t="s">
        <v>26</v>
      </c>
      <c r="N125" s="121" t="s">
        <v>150</v>
      </c>
      <c r="O125" s="121" t="s">
        <v>36</v>
      </c>
      <c r="P125" s="122" t="s">
        <v>11</v>
      </c>
      <c r="Q125" s="122" t="s">
        <v>19</v>
      </c>
    </row>
    <row r="126" spans="1:26" s="116" customFormat="1" x14ac:dyDescent="0.25">
      <c r="A126" s="47">
        <v>1</v>
      </c>
      <c r="B126" s="117"/>
      <c r="C126" s="117"/>
      <c r="D126" s="117"/>
      <c r="E126" s="186"/>
      <c r="F126" s="113"/>
      <c r="G126" s="155"/>
      <c r="H126" s="120"/>
      <c r="I126" s="114"/>
      <c r="J126" s="114"/>
      <c r="K126" s="114"/>
      <c r="L126" s="114"/>
      <c r="M126" s="105"/>
      <c r="N126" s="105"/>
      <c r="O126" s="27"/>
      <c r="P126" s="27"/>
      <c r="Q126" s="156"/>
      <c r="R126" s="115"/>
      <c r="S126" s="115"/>
      <c r="T126" s="115"/>
      <c r="U126" s="115"/>
      <c r="V126" s="115"/>
      <c r="W126" s="115"/>
      <c r="X126" s="115"/>
      <c r="Y126" s="115"/>
      <c r="Z126" s="115"/>
    </row>
    <row r="127" spans="1:26" s="116" customFormat="1" x14ac:dyDescent="0.25">
      <c r="A127" s="47">
        <f>+A126+1</f>
        <v>2</v>
      </c>
      <c r="B127" s="117"/>
      <c r="C127" s="117"/>
      <c r="D127" s="117"/>
      <c r="E127" s="186"/>
      <c r="F127" s="113"/>
      <c r="G127" s="113"/>
      <c r="H127" s="120"/>
      <c r="I127" s="114"/>
      <c r="J127" s="114"/>
      <c r="K127" s="114"/>
      <c r="L127" s="114"/>
      <c r="M127" s="105"/>
      <c r="N127" s="105"/>
      <c r="O127" s="27"/>
      <c r="P127" s="27"/>
      <c r="Q127" s="156"/>
      <c r="R127" s="115"/>
      <c r="S127" s="115"/>
      <c r="T127" s="115"/>
      <c r="U127" s="115"/>
      <c r="V127" s="115"/>
      <c r="W127" s="115"/>
      <c r="X127" s="115"/>
      <c r="Y127" s="115"/>
      <c r="Z127" s="115"/>
    </row>
    <row r="128" spans="1:26" s="116" customFormat="1" x14ac:dyDescent="0.25">
      <c r="A128" s="47">
        <f t="shared" ref="A128:A133" si="3">+A127+1</f>
        <v>3</v>
      </c>
      <c r="B128" s="117"/>
      <c r="C128" s="117"/>
      <c r="D128" s="117"/>
      <c r="E128" s="186"/>
      <c r="F128" s="113"/>
      <c r="G128" s="113"/>
      <c r="H128" s="120"/>
      <c r="I128" s="114"/>
      <c r="J128" s="114"/>
      <c r="K128" s="114"/>
      <c r="L128" s="114"/>
      <c r="M128" s="105"/>
      <c r="N128" s="105"/>
      <c r="O128" s="27"/>
      <c r="P128" s="27"/>
      <c r="Q128" s="156"/>
      <c r="R128" s="115"/>
      <c r="S128" s="115"/>
      <c r="T128" s="115"/>
      <c r="U128" s="115"/>
      <c r="V128" s="115"/>
      <c r="W128" s="115"/>
      <c r="X128" s="115"/>
      <c r="Y128" s="115"/>
      <c r="Z128" s="115"/>
    </row>
    <row r="129" spans="1:26" s="116" customFormat="1" x14ac:dyDescent="0.25">
      <c r="A129" s="47">
        <f t="shared" si="3"/>
        <v>4</v>
      </c>
      <c r="B129" s="117"/>
      <c r="C129" s="117"/>
      <c r="D129" s="117"/>
      <c r="E129" s="186"/>
      <c r="F129" s="113"/>
      <c r="G129" s="113"/>
      <c r="H129" s="120"/>
      <c r="I129" s="114"/>
      <c r="J129" s="114"/>
      <c r="K129" s="114"/>
      <c r="L129" s="114"/>
      <c r="M129" s="105"/>
      <c r="N129" s="105"/>
      <c r="O129" s="27"/>
      <c r="P129" s="27"/>
      <c r="Q129" s="156"/>
      <c r="R129" s="115"/>
      <c r="S129" s="115"/>
      <c r="T129" s="115"/>
      <c r="U129" s="115"/>
      <c r="V129" s="115"/>
      <c r="W129" s="115"/>
      <c r="X129" s="115"/>
      <c r="Y129" s="115"/>
      <c r="Z129" s="115"/>
    </row>
    <row r="130" spans="1:26" s="116" customFormat="1" x14ac:dyDescent="0.25">
      <c r="A130" s="47">
        <f t="shared" si="3"/>
        <v>5</v>
      </c>
      <c r="B130" s="117"/>
      <c r="C130" s="117"/>
      <c r="D130" s="117"/>
      <c r="E130" s="186"/>
      <c r="F130" s="113"/>
      <c r="G130" s="113"/>
      <c r="H130" s="120"/>
      <c r="I130" s="114"/>
      <c r="J130" s="114"/>
      <c r="K130" s="114"/>
      <c r="L130" s="114"/>
      <c r="M130" s="105"/>
      <c r="N130" s="105"/>
      <c r="O130" s="27"/>
      <c r="P130" s="27"/>
      <c r="Q130" s="156"/>
      <c r="R130" s="115"/>
      <c r="S130" s="115"/>
      <c r="T130" s="115"/>
      <c r="U130" s="115"/>
      <c r="V130" s="115"/>
      <c r="W130" s="115"/>
      <c r="X130" s="115"/>
      <c r="Y130" s="115"/>
      <c r="Z130" s="115"/>
    </row>
    <row r="131" spans="1:26" s="116" customFormat="1" x14ac:dyDescent="0.25">
      <c r="A131" s="47">
        <f t="shared" si="3"/>
        <v>6</v>
      </c>
      <c r="B131" s="117"/>
      <c r="C131" s="117"/>
      <c r="D131" s="117"/>
      <c r="E131" s="186"/>
      <c r="F131" s="113"/>
      <c r="G131" s="113"/>
      <c r="H131" s="120"/>
      <c r="I131" s="114"/>
      <c r="J131" s="114"/>
      <c r="K131" s="114"/>
      <c r="L131" s="114"/>
      <c r="M131" s="105"/>
      <c r="N131" s="105"/>
      <c r="O131" s="27"/>
      <c r="P131" s="27"/>
      <c r="Q131" s="156"/>
      <c r="R131" s="115"/>
      <c r="S131" s="115"/>
      <c r="T131" s="115"/>
      <c r="U131" s="115"/>
      <c r="V131" s="115"/>
      <c r="W131" s="115"/>
      <c r="X131" s="115"/>
      <c r="Y131" s="115"/>
      <c r="Z131" s="115"/>
    </row>
    <row r="132" spans="1:26" s="116" customFormat="1" x14ac:dyDescent="0.25">
      <c r="A132" s="47">
        <f t="shared" si="3"/>
        <v>7</v>
      </c>
      <c r="B132" s="117"/>
      <c r="C132" s="117"/>
      <c r="D132" s="117"/>
      <c r="E132" s="186"/>
      <c r="F132" s="113"/>
      <c r="G132" s="113"/>
      <c r="H132" s="120"/>
      <c r="I132" s="114"/>
      <c r="J132" s="114"/>
      <c r="K132" s="114"/>
      <c r="L132" s="114"/>
      <c r="M132" s="105"/>
      <c r="N132" s="105"/>
      <c r="O132" s="27"/>
      <c r="P132" s="27"/>
      <c r="Q132" s="156"/>
      <c r="R132" s="115"/>
      <c r="S132" s="115"/>
      <c r="T132" s="115"/>
      <c r="U132" s="115"/>
      <c r="V132" s="115"/>
      <c r="W132" s="115"/>
      <c r="X132" s="115"/>
      <c r="Y132" s="115"/>
      <c r="Z132" s="115"/>
    </row>
    <row r="133" spans="1:26" s="116" customFormat="1" x14ac:dyDescent="0.25">
      <c r="A133" s="47">
        <f t="shared" si="3"/>
        <v>8</v>
      </c>
      <c r="B133" s="117"/>
      <c r="C133" s="117"/>
      <c r="D133" s="117"/>
      <c r="E133" s="186"/>
      <c r="F133" s="113"/>
      <c r="G133" s="113"/>
      <c r="H133" s="120"/>
      <c r="I133" s="114"/>
      <c r="J133" s="114"/>
      <c r="K133" s="114"/>
      <c r="L133" s="114"/>
      <c r="M133" s="105"/>
      <c r="N133" s="105"/>
      <c r="O133" s="27"/>
      <c r="P133" s="27"/>
      <c r="Q133" s="156"/>
      <c r="R133" s="115"/>
      <c r="S133" s="115"/>
      <c r="T133" s="115"/>
      <c r="U133" s="115"/>
      <c r="V133" s="115"/>
      <c r="W133" s="115"/>
      <c r="X133" s="115"/>
      <c r="Y133" s="115"/>
      <c r="Z133" s="115"/>
    </row>
    <row r="134" spans="1:26" s="116" customFormat="1" x14ac:dyDescent="0.25">
      <c r="A134" s="47"/>
      <c r="B134" s="50" t="s">
        <v>16</v>
      </c>
      <c r="C134" s="118"/>
      <c r="D134" s="117"/>
      <c r="E134" s="112"/>
      <c r="F134" s="113"/>
      <c r="G134" s="113"/>
      <c r="H134" s="113"/>
      <c r="I134" s="114"/>
      <c r="J134" s="114"/>
      <c r="K134" s="119">
        <f t="shared" ref="K134:N134" si="4">SUM(K126:K133)</f>
        <v>0</v>
      </c>
      <c r="L134" s="119">
        <f t="shared" si="4"/>
        <v>0</v>
      </c>
      <c r="M134" s="154">
        <f t="shared" si="4"/>
        <v>0</v>
      </c>
      <c r="N134" s="119">
        <f t="shared" si="4"/>
        <v>0</v>
      </c>
      <c r="O134" s="27"/>
      <c r="P134" s="27"/>
      <c r="Q134" s="157"/>
    </row>
    <row r="135" spans="1:26" x14ac:dyDescent="0.25">
      <c r="B135" s="30"/>
      <c r="C135" s="30"/>
      <c r="D135" s="30"/>
      <c r="E135" s="31"/>
      <c r="F135" s="30"/>
      <c r="G135" s="30"/>
      <c r="H135" s="30"/>
      <c r="I135" s="30"/>
      <c r="J135" s="30"/>
      <c r="K135" s="30"/>
      <c r="L135" s="30"/>
      <c r="M135" s="30"/>
      <c r="N135" s="30"/>
      <c r="O135" s="30"/>
      <c r="P135" s="30"/>
    </row>
    <row r="136" spans="1:26" ht="18.75" x14ac:dyDescent="0.25">
      <c r="B136" s="60" t="s">
        <v>32</v>
      </c>
      <c r="C136" s="74">
        <f>+K134</f>
        <v>0</v>
      </c>
      <c r="H136" s="32"/>
      <c r="I136" s="32"/>
      <c r="J136" s="32"/>
      <c r="K136" s="32"/>
      <c r="L136" s="32"/>
      <c r="M136" s="32"/>
      <c r="N136" s="30"/>
      <c r="O136" s="30"/>
      <c r="P136" s="30"/>
    </row>
    <row r="138" spans="1:26" ht="15.75" thickBot="1" x14ac:dyDescent="0.3"/>
    <row r="139" spans="1:26" ht="37.15" customHeight="1" thickBot="1" x14ac:dyDescent="0.3">
      <c r="B139" s="77" t="s">
        <v>49</v>
      </c>
      <c r="C139" s="78" t="s">
        <v>50</v>
      </c>
      <c r="D139" s="77" t="s">
        <v>51</v>
      </c>
      <c r="E139" s="78" t="s">
        <v>55</v>
      </c>
    </row>
    <row r="140" spans="1:26" ht="41.45" customHeight="1" x14ac:dyDescent="0.25">
      <c r="B140" s="68" t="s">
        <v>125</v>
      </c>
      <c r="C140" s="71">
        <v>20</v>
      </c>
      <c r="D140" s="71"/>
      <c r="E140" s="293">
        <f>+D140+D141+D142</f>
        <v>0</v>
      </c>
    </row>
    <row r="141" spans="1:26" x14ac:dyDescent="0.25">
      <c r="B141" s="68" t="s">
        <v>126</v>
      </c>
      <c r="C141" s="58">
        <v>30</v>
      </c>
      <c r="D141" s="164">
        <v>0</v>
      </c>
      <c r="E141" s="294"/>
    </row>
    <row r="142" spans="1:26" ht="15.75" thickBot="1" x14ac:dyDescent="0.3">
      <c r="B142" s="68" t="s">
        <v>127</v>
      </c>
      <c r="C142" s="73">
        <v>40</v>
      </c>
      <c r="D142" s="73">
        <v>0</v>
      </c>
      <c r="E142" s="295"/>
    </row>
    <row r="144" spans="1:26" ht="15.75" thickBot="1" x14ac:dyDescent="0.3"/>
    <row r="145" spans="2:17" ht="27" thickBot="1" x14ac:dyDescent="0.3">
      <c r="B145" s="290" t="s">
        <v>52</v>
      </c>
      <c r="C145" s="291"/>
      <c r="D145" s="291"/>
      <c r="E145" s="291"/>
      <c r="F145" s="291"/>
      <c r="G145" s="291"/>
      <c r="H145" s="291"/>
      <c r="I145" s="291"/>
      <c r="J145" s="291"/>
      <c r="K145" s="291"/>
      <c r="L145" s="291"/>
      <c r="M145" s="291"/>
      <c r="N145" s="292"/>
    </row>
    <row r="147" spans="2:17" ht="76.5" customHeight="1" x14ac:dyDescent="0.25">
      <c r="B147" s="123" t="s">
        <v>0</v>
      </c>
      <c r="C147" s="123" t="s">
        <v>39</v>
      </c>
      <c r="D147" s="123" t="s">
        <v>40</v>
      </c>
      <c r="E147" s="123" t="s">
        <v>117</v>
      </c>
      <c r="F147" s="123" t="s">
        <v>119</v>
      </c>
      <c r="G147" s="123" t="s">
        <v>120</v>
      </c>
      <c r="H147" s="123" t="s">
        <v>121</v>
      </c>
      <c r="I147" s="123" t="s">
        <v>118</v>
      </c>
      <c r="J147" s="263" t="s">
        <v>122</v>
      </c>
      <c r="K147" s="264"/>
      <c r="L147" s="265"/>
      <c r="M147" s="123" t="s">
        <v>123</v>
      </c>
      <c r="N147" s="123" t="s">
        <v>41</v>
      </c>
      <c r="O147" s="123" t="s">
        <v>42</v>
      </c>
      <c r="P147" s="263" t="s">
        <v>3</v>
      </c>
      <c r="Q147" s="265"/>
    </row>
    <row r="148" spans="2:17" ht="60.75" customHeight="1" x14ac:dyDescent="0.25">
      <c r="B148" s="161" t="s">
        <v>131</v>
      </c>
      <c r="C148" s="161">
        <f>1147/1000</f>
        <v>1.147</v>
      </c>
      <c r="D148" s="1" t="s">
        <v>659</v>
      </c>
      <c r="E148" s="1">
        <v>1085250401</v>
      </c>
      <c r="F148" s="1" t="s">
        <v>660</v>
      </c>
      <c r="G148" s="3" t="s">
        <v>417</v>
      </c>
      <c r="H148" s="191">
        <v>40530</v>
      </c>
      <c r="I148" s="5" t="s">
        <v>139</v>
      </c>
      <c r="J148" s="1" t="s">
        <v>301</v>
      </c>
      <c r="K148" s="101" t="s">
        <v>718</v>
      </c>
      <c r="L148" s="100" t="s">
        <v>375</v>
      </c>
      <c r="M148" s="124" t="s">
        <v>138</v>
      </c>
      <c r="N148" s="124" t="s">
        <v>138</v>
      </c>
      <c r="O148" s="124" t="s">
        <v>138</v>
      </c>
      <c r="P148" s="197"/>
      <c r="Q148" s="197"/>
    </row>
    <row r="149" spans="2:17" ht="60.75" customHeight="1" x14ac:dyDescent="0.25">
      <c r="B149" s="196" t="s">
        <v>131</v>
      </c>
      <c r="C149" s="198">
        <f>1147/1000</f>
        <v>1.147</v>
      </c>
      <c r="D149" s="1" t="s">
        <v>659</v>
      </c>
      <c r="E149" s="1">
        <v>1085250401</v>
      </c>
      <c r="F149" s="1" t="s">
        <v>660</v>
      </c>
      <c r="G149" s="3" t="s">
        <v>417</v>
      </c>
      <c r="H149" s="191">
        <v>40530</v>
      </c>
      <c r="I149" s="5" t="s">
        <v>139</v>
      </c>
      <c r="J149" s="1" t="s">
        <v>301</v>
      </c>
      <c r="K149" s="101" t="s">
        <v>653</v>
      </c>
      <c r="L149" s="100" t="s">
        <v>661</v>
      </c>
      <c r="M149" s="124" t="s">
        <v>138</v>
      </c>
      <c r="N149" s="124" t="s">
        <v>138</v>
      </c>
      <c r="O149" s="124" t="s">
        <v>138</v>
      </c>
      <c r="P149" s="197"/>
      <c r="Q149" s="197"/>
    </row>
    <row r="150" spans="2:17" ht="60.75" customHeight="1" x14ac:dyDescent="0.25">
      <c r="B150" s="198" t="s">
        <v>131</v>
      </c>
      <c r="C150" s="198">
        <f>1147/1000</f>
        <v>1.147</v>
      </c>
      <c r="D150" s="1" t="s">
        <v>694</v>
      </c>
      <c r="E150" s="1">
        <v>36754721</v>
      </c>
      <c r="F150" s="1" t="s">
        <v>695</v>
      </c>
      <c r="G150" s="3" t="s">
        <v>358</v>
      </c>
      <c r="H150" s="191">
        <v>41501</v>
      </c>
      <c r="I150" s="5"/>
      <c r="J150" s="10" t="s">
        <v>301</v>
      </c>
      <c r="K150" s="101" t="s">
        <v>653</v>
      </c>
      <c r="L150" s="100" t="s">
        <v>43</v>
      </c>
      <c r="M150" s="124" t="s">
        <v>138</v>
      </c>
      <c r="N150" s="124" t="s">
        <v>138</v>
      </c>
      <c r="O150" s="124" t="s">
        <v>138</v>
      </c>
      <c r="P150" s="199"/>
      <c r="Q150" s="199"/>
    </row>
    <row r="151" spans="2:17" ht="33.6" customHeight="1" x14ac:dyDescent="0.25">
      <c r="B151" s="161" t="s">
        <v>133</v>
      </c>
      <c r="C151" s="161">
        <f>1147/5000</f>
        <v>0.22939999999999999</v>
      </c>
      <c r="D151" s="3" t="s">
        <v>678</v>
      </c>
      <c r="E151" s="3">
        <v>1085254161</v>
      </c>
      <c r="F151" s="3" t="s">
        <v>679</v>
      </c>
      <c r="G151" s="3" t="s">
        <v>361</v>
      </c>
      <c r="H151" s="211">
        <v>39669</v>
      </c>
      <c r="I151" s="5" t="s">
        <v>138</v>
      </c>
      <c r="J151" s="1" t="s">
        <v>301</v>
      </c>
      <c r="K151" s="100" t="s">
        <v>682</v>
      </c>
      <c r="L151" s="100" t="s">
        <v>683</v>
      </c>
      <c r="M151" s="124" t="s">
        <v>138</v>
      </c>
      <c r="N151" s="124" t="s">
        <v>138</v>
      </c>
      <c r="O151" s="124" t="s">
        <v>138</v>
      </c>
      <c r="P151" s="266"/>
      <c r="Q151" s="266"/>
    </row>
    <row r="152" spans="2:17" ht="30" x14ac:dyDescent="0.25">
      <c r="B152" s="214" t="s">
        <v>132</v>
      </c>
      <c r="C152" s="214">
        <f>1147/1000</f>
        <v>1.147</v>
      </c>
      <c r="D152" s="3" t="s">
        <v>696</v>
      </c>
      <c r="E152" s="3">
        <v>59837146</v>
      </c>
      <c r="F152" s="3" t="s">
        <v>677</v>
      </c>
      <c r="G152" s="9" t="s">
        <v>336</v>
      </c>
      <c r="H152" s="217">
        <v>37190</v>
      </c>
      <c r="J152" s="9" t="s">
        <v>697</v>
      </c>
      <c r="K152" s="9" t="s">
        <v>699</v>
      </c>
      <c r="L152" s="9" t="s">
        <v>698</v>
      </c>
    </row>
    <row r="153" spans="2:17" ht="30" x14ac:dyDescent="0.25">
      <c r="B153" s="214" t="s">
        <v>132</v>
      </c>
      <c r="C153" s="214">
        <f>1147/1000</f>
        <v>1.147</v>
      </c>
      <c r="D153" s="3" t="s">
        <v>709</v>
      </c>
      <c r="E153" s="3">
        <v>27303220</v>
      </c>
      <c r="F153" s="3" t="s">
        <v>710</v>
      </c>
      <c r="G153" s="215" t="s">
        <v>417</v>
      </c>
      <c r="H153" s="223">
        <v>41621</v>
      </c>
      <c r="I153" s="224"/>
      <c r="J153" s="3" t="s">
        <v>301</v>
      </c>
      <c r="K153" s="221" t="s">
        <v>653</v>
      </c>
      <c r="L153" s="222" t="s">
        <v>375</v>
      </c>
      <c r="M153" s="9" t="s">
        <v>138</v>
      </c>
      <c r="N153" s="9" t="s">
        <v>138</v>
      </c>
      <c r="O153" s="9" t="s">
        <v>138</v>
      </c>
      <c r="P153" s="110"/>
      <c r="Q153" s="110"/>
    </row>
    <row r="155" spans="2:17" ht="15.75" thickBot="1" x14ac:dyDescent="0.3"/>
    <row r="156" spans="2:17" ht="54" customHeight="1" x14ac:dyDescent="0.25">
      <c r="B156" s="127" t="s">
        <v>33</v>
      </c>
      <c r="C156" s="127" t="s">
        <v>49</v>
      </c>
      <c r="D156" s="123" t="s">
        <v>50</v>
      </c>
      <c r="E156" s="127" t="s">
        <v>51</v>
      </c>
      <c r="F156" s="78" t="s">
        <v>56</v>
      </c>
      <c r="G156" s="97"/>
    </row>
    <row r="157" spans="2:17" ht="120.75" customHeight="1" x14ac:dyDescent="0.2">
      <c r="B157" s="284" t="s">
        <v>53</v>
      </c>
      <c r="C157" s="6" t="s">
        <v>128</v>
      </c>
      <c r="D157" s="164">
        <v>25</v>
      </c>
      <c r="E157" s="164">
        <v>25</v>
      </c>
      <c r="F157" s="285">
        <f>+E157+E158+E159</f>
        <v>60</v>
      </c>
      <c r="G157" s="98"/>
    </row>
    <row r="158" spans="2:17" ht="76.150000000000006" customHeight="1" x14ac:dyDescent="0.2">
      <c r="B158" s="284"/>
      <c r="C158" s="6" t="s">
        <v>129</v>
      </c>
      <c r="D158" s="75">
        <v>25</v>
      </c>
      <c r="E158" s="164">
        <v>25</v>
      </c>
      <c r="F158" s="286"/>
      <c r="G158" s="98"/>
    </row>
    <row r="159" spans="2:17" ht="69" customHeight="1" x14ac:dyDescent="0.2">
      <c r="B159" s="284"/>
      <c r="C159" s="6" t="s">
        <v>130</v>
      </c>
      <c r="D159" s="164">
        <v>10</v>
      </c>
      <c r="E159" s="164">
        <v>10</v>
      </c>
      <c r="F159" s="287"/>
      <c r="G159" s="98"/>
    </row>
    <row r="160" spans="2:17" x14ac:dyDescent="0.25">
      <c r="C160" s="107"/>
    </row>
    <row r="163" spans="2:5" x14ac:dyDescent="0.25">
      <c r="B163" s="125" t="s">
        <v>57</v>
      </c>
    </row>
    <row r="166" spans="2:5" x14ac:dyDescent="0.25">
      <c r="B166" s="128" t="s">
        <v>33</v>
      </c>
      <c r="C166" s="128" t="s">
        <v>58</v>
      </c>
      <c r="D166" s="127" t="s">
        <v>51</v>
      </c>
      <c r="E166" s="127" t="s">
        <v>16</v>
      </c>
    </row>
    <row r="167" spans="2:5" ht="42.75" x14ac:dyDescent="0.25">
      <c r="B167" s="108" t="s">
        <v>59</v>
      </c>
      <c r="C167" s="109">
        <v>40</v>
      </c>
      <c r="D167" s="164">
        <f>+E140</f>
        <v>0</v>
      </c>
      <c r="E167" s="288">
        <f>+D167+D168</f>
        <v>60</v>
      </c>
    </row>
    <row r="168" spans="2:5" ht="71.25" x14ac:dyDescent="0.25">
      <c r="B168" s="108" t="s">
        <v>60</v>
      </c>
      <c r="C168" s="109">
        <v>60</v>
      </c>
      <c r="D168" s="164">
        <f>+F157</f>
        <v>60</v>
      </c>
      <c r="E168" s="289"/>
    </row>
  </sheetData>
  <customSheetViews>
    <customSheetView guid="{0231D664-53D3-4378-92FC-86BB75012D50}" scale="70" hiddenColumns="1" topLeftCell="A16">
      <selection activeCell="F40" sqref="F40"/>
      <pageMargins left="0.7" right="0.7" top="0.75" bottom="0.75" header="0.3" footer="0.3"/>
      <pageSetup orientation="portrait" horizontalDpi="4294967295" verticalDpi="4294967295" r:id="rId1"/>
    </customSheetView>
    <customSheetView guid="{CE061EA5-A85E-4ABA-BF79-3FA19E67983B}" scale="70" hiddenColumns="1" topLeftCell="B142">
      <selection activeCell="G158" sqref="G158"/>
      <pageMargins left="0.7" right="0.7" top="0.75" bottom="0.75" header="0.3" footer="0.3"/>
      <pageSetup orientation="portrait" horizontalDpi="4294967295" verticalDpi="4294967295" r:id="rId2"/>
    </customSheetView>
    <customSheetView guid="{A2E15FCF-BF07-4F75-BC8B-D1F713E64E37}" scale="70" hiddenColumns="1" topLeftCell="A21">
      <selection activeCell="D32" sqref="D32"/>
      <pageMargins left="0.7" right="0.7" top="0.75" bottom="0.75" header="0.3" footer="0.3"/>
      <pageSetup orientation="portrait" horizontalDpi="4294967295" verticalDpi="4294967295" r:id="rId3"/>
    </customSheetView>
    <customSheetView guid="{2CECA098-183A-404B-AD72-5EEAC4BDA970}" scale="70" hiddenColumns="1" topLeftCell="H133">
      <selection activeCell="P149" sqref="P149"/>
      <pageMargins left="0.7" right="0.7" top="0.75" bottom="0.75" header="0.3" footer="0.3"/>
      <pageSetup orientation="portrait" horizontalDpi="4294967295" verticalDpi="4294967295" r:id="rId4"/>
    </customSheetView>
    <customSheetView guid="{AFE0F707-F779-4457-8614-A9761FF0129B}" scale="70" hiddenColumns="1" topLeftCell="A125">
      <selection activeCell="B126" sqref="B126:Q133"/>
      <pageMargins left="0.7" right="0.7" top="0.75" bottom="0.75" header="0.3" footer="0.3"/>
      <pageSetup orientation="portrait" horizontalDpi="4294967295" verticalDpi="4294967295" r:id="rId5"/>
    </customSheetView>
  </customSheetViews>
  <mergeCells count="41">
    <mergeCell ref="P151:Q151"/>
    <mergeCell ref="B157:B159"/>
    <mergeCell ref="F157:F159"/>
    <mergeCell ref="E167:E168"/>
    <mergeCell ref="B122:N122"/>
    <mergeCell ref="E140:E142"/>
    <mergeCell ref="B145:N145"/>
    <mergeCell ref="J147:L147"/>
    <mergeCell ref="P147:Q147"/>
    <mergeCell ref="B119:P119"/>
    <mergeCell ref="O72:P72"/>
    <mergeCell ref="O76:P76"/>
    <mergeCell ref="O77:P77"/>
    <mergeCell ref="O78:P78"/>
    <mergeCell ref="B84:N84"/>
    <mergeCell ref="J89:L89"/>
    <mergeCell ref="P89:Q89"/>
    <mergeCell ref="P109:Q109"/>
    <mergeCell ref="B112:N112"/>
    <mergeCell ref="D115:E115"/>
    <mergeCell ref="D116:E116"/>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C69:C71">
    <cfRule type="duplicateValues" dxfId="2" priority="3"/>
  </conditionalFormatting>
  <conditionalFormatting sqref="C72">
    <cfRule type="duplicateValues" dxfId="1" priority="2"/>
  </conditionalFormatting>
  <conditionalFormatting sqref="C73:C75">
    <cfRule type="duplicateValues" dxfId="0" priority="1"/>
  </conditionalFormatting>
  <dataValidations count="2">
    <dataValidation type="decimal" allowBlank="1" showInputMessage="1" showErrorMessage="1" sqref="WVH983084 WLL983084 C65580 IV65580 SR65580 ACN65580 AMJ65580 AWF65580 BGB65580 BPX65580 BZT65580 CJP65580 CTL65580 DDH65580 DND65580 DWZ65580 EGV65580 EQR65580 FAN65580 FKJ65580 FUF65580 GEB65580 GNX65580 GXT65580 HHP65580 HRL65580 IBH65580 ILD65580 IUZ65580 JEV65580 JOR65580 JYN65580 KIJ65580 KSF65580 LCB65580 LLX65580 LVT65580 MFP65580 MPL65580 MZH65580 NJD65580 NSZ65580 OCV65580 OMR65580 OWN65580 PGJ65580 PQF65580 QAB65580 QJX65580 QTT65580 RDP65580 RNL65580 RXH65580 SHD65580 SQZ65580 TAV65580 TKR65580 TUN65580 UEJ65580 UOF65580 UYB65580 VHX65580 VRT65580 WBP65580 WLL65580 WVH65580 C131116 IV131116 SR131116 ACN131116 AMJ131116 AWF131116 BGB131116 BPX131116 BZT131116 CJP131116 CTL131116 DDH131116 DND131116 DWZ131116 EGV131116 EQR131116 FAN131116 FKJ131116 FUF131116 GEB131116 GNX131116 GXT131116 HHP131116 HRL131116 IBH131116 ILD131116 IUZ131116 JEV131116 JOR131116 JYN131116 KIJ131116 KSF131116 LCB131116 LLX131116 LVT131116 MFP131116 MPL131116 MZH131116 NJD131116 NSZ131116 OCV131116 OMR131116 OWN131116 PGJ131116 PQF131116 QAB131116 QJX131116 QTT131116 RDP131116 RNL131116 RXH131116 SHD131116 SQZ131116 TAV131116 TKR131116 TUN131116 UEJ131116 UOF131116 UYB131116 VHX131116 VRT131116 WBP131116 WLL131116 WVH131116 C196652 IV196652 SR196652 ACN196652 AMJ196652 AWF196652 BGB196652 BPX196652 BZT196652 CJP196652 CTL196652 DDH196652 DND196652 DWZ196652 EGV196652 EQR196652 FAN196652 FKJ196652 FUF196652 GEB196652 GNX196652 GXT196652 HHP196652 HRL196652 IBH196652 ILD196652 IUZ196652 JEV196652 JOR196652 JYN196652 KIJ196652 KSF196652 LCB196652 LLX196652 LVT196652 MFP196652 MPL196652 MZH196652 NJD196652 NSZ196652 OCV196652 OMR196652 OWN196652 PGJ196652 PQF196652 QAB196652 QJX196652 QTT196652 RDP196652 RNL196652 RXH196652 SHD196652 SQZ196652 TAV196652 TKR196652 TUN196652 UEJ196652 UOF196652 UYB196652 VHX196652 VRT196652 WBP196652 WLL196652 WVH196652 C262188 IV262188 SR262188 ACN262188 AMJ262188 AWF262188 BGB262188 BPX262188 BZT262188 CJP262188 CTL262188 DDH262188 DND262188 DWZ262188 EGV262188 EQR262188 FAN262188 FKJ262188 FUF262188 GEB262188 GNX262188 GXT262188 HHP262188 HRL262188 IBH262188 ILD262188 IUZ262188 JEV262188 JOR262188 JYN262188 KIJ262188 KSF262188 LCB262188 LLX262188 LVT262188 MFP262188 MPL262188 MZH262188 NJD262188 NSZ262188 OCV262188 OMR262188 OWN262188 PGJ262188 PQF262188 QAB262188 QJX262188 QTT262188 RDP262188 RNL262188 RXH262188 SHD262188 SQZ262188 TAV262188 TKR262188 TUN262188 UEJ262188 UOF262188 UYB262188 VHX262188 VRT262188 WBP262188 WLL262188 WVH262188 C327724 IV327724 SR327724 ACN327724 AMJ327724 AWF327724 BGB327724 BPX327724 BZT327724 CJP327724 CTL327724 DDH327724 DND327724 DWZ327724 EGV327724 EQR327724 FAN327724 FKJ327724 FUF327724 GEB327724 GNX327724 GXT327724 HHP327724 HRL327724 IBH327724 ILD327724 IUZ327724 JEV327724 JOR327724 JYN327724 KIJ327724 KSF327724 LCB327724 LLX327724 LVT327724 MFP327724 MPL327724 MZH327724 NJD327724 NSZ327724 OCV327724 OMR327724 OWN327724 PGJ327724 PQF327724 QAB327724 QJX327724 QTT327724 RDP327724 RNL327724 RXH327724 SHD327724 SQZ327724 TAV327724 TKR327724 TUN327724 UEJ327724 UOF327724 UYB327724 VHX327724 VRT327724 WBP327724 WLL327724 WVH327724 C393260 IV393260 SR393260 ACN393260 AMJ393260 AWF393260 BGB393260 BPX393260 BZT393260 CJP393260 CTL393260 DDH393260 DND393260 DWZ393260 EGV393260 EQR393260 FAN393260 FKJ393260 FUF393260 GEB393260 GNX393260 GXT393260 HHP393260 HRL393260 IBH393260 ILD393260 IUZ393260 JEV393260 JOR393260 JYN393260 KIJ393260 KSF393260 LCB393260 LLX393260 LVT393260 MFP393260 MPL393260 MZH393260 NJD393260 NSZ393260 OCV393260 OMR393260 OWN393260 PGJ393260 PQF393260 QAB393260 QJX393260 QTT393260 RDP393260 RNL393260 RXH393260 SHD393260 SQZ393260 TAV393260 TKR393260 TUN393260 UEJ393260 UOF393260 UYB393260 VHX393260 VRT393260 WBP393260 WLL393260 WVH393260 C458796 IV458796 SR458796 ACN458796 AMJ458796 AWF458796 BGB458796 BPX458796 BZT458796 CJP458796 CTL458796 DDH458796 DND458796 DWZ458796 EGV458796 EQR458796 FAN458796 FKJ458796 FUF458796 GEB458796 GNX458796 GXT458796 HHP458796 HRL458796 IBH458796 ILD458796 IUZ458796 JEV458796 JOR458796 JYN458796 KIJ458796 KSF458796 LCB458796 LLX458796 LVT458796 MFP458796 MPL458796 MZH458796 NJD458796 NSZ458796 OCV458796 OMR458796 OWN458796 PGJ458796 PQF458796 QAB458796 QJX458796 QTT458796 RDP458796 RNL458796 RXH458796 SHD458796 SQZ458796 TAV458796 TKR458796 TUN458796 UEJ458796 UOF458796 UYB458796 VHX458796 VRT458796 WBP458796 WLL458796 WVH458796 C524332 IV524332 SR524332 ACN524332 AMJ524332 AWF524332 BGB524332 BPX524332 BZT524332 CJP524332 CTL524332 DDH524332 DND524332 DWZ524332 EGV524332 EQR524332 FAN524332 FKJ524332 FUF524332 GEB524332 GNX524332 GXT524332 HHP524332 HRL524332 IBH524332 ILD524332 IUZ524332 JEV524332 JOR524332 JYN524332 KIJ524332 KSF524332 LCB524332 LLX524332 LVT524332 MFP524332 MPL524332 MZH524332 NJD524332 NSZ524332 OCV524332 OMR524332 OWN524332 PGJ524332 PQF524332 QAB524332 QJX524332 QTT524332 RDP524332 RNL524332 RXH524332 SHD524332 SQZ524332 TAV524332 TKR524332 TUN524332 UEJ524332 UOF524332 UYB524332 VHX524332 VRT524332 WBP524332 WLL524332 WVH524332 C589868 IV589868 SR589868 ACN589868 AMJ589868 AWF589868 BGB589868 BPX589868 BZT589868 CJP589868 CTL589868 DDH589868 DND589868 DWZ589868 EGV589868 EQR589868 FAN589868 FKJ589868 FUF589868 GEB589868 GNX589868 GXT589868 HHP589868 HRL589868 IBH589868 ILD589868 IUZ589868 JEV589868 JOR589868 JYN589868 KIJ589868 KSF589868 LCB589868 LLX589868 LVT589868 MFP589868 MPL589868 MZH589868 NJD589868 NSZ589868 OCV589868 OMR589868 OWN589868 PGJ589868 PQF589868 QAB589868 QJX589868 QTT589868 RDP589868 RNL589868 RXH589868 SHD589868 SQZ589868 TAV589868 TKR589868 TUN589868 UEJ589868 UOF589868 UYB589868 VHX589868 VRT589868 WBP589868 WLL589868 WVH589868 C655404 IV655404 SR655404 ACN655404 AMJ655404 AWF655404 BGB655404 BPX655404 BZT655404 CJP655404 CTL655404 DDH655404 DND655404 DWZ655404 EGV655404 EQR655404 FAN655404 FKJ655404 FUF655404 GEB655404 GNX655404 GXT655404 HHP655404 HRL655404 IBH655404 ILD655404 IUZ655404 JEV655404 JOR655404 JYN655404 KIJ655404 KSF655404 LCB655404 LLX655404 LVT655404 MFP655404 MPL655404 MZH655404 NJD655404 NSZ655404 OCV655404 OMR655404 OWN655404 PGJ655404 PQF655404 QAB655404 QJX655404 QTT655404 RDP655404 RNL655404 RXH655404 SHD655404 SQZ655404 TAV655404 TKR655404 TUN655404 UEJ655404 UOF655404 UYB655404 VHX655404 VRT655404 WBP655404 WLL655404 WVH655404 C720940 IV720940 SR720940 ACN720940 AMJ720940 AWF720940 BGB720940 BPX720940 BZT720940 CJP720940 CTL720940 DDH720940 DND720940 DWZ720940 EGV720940 EQR720940 FAN720940 FKJ720940 FUF720940 GEB720940 GNX720940 GXT720940 HHP720940 HRL720940 IBH720940 ILD720940 IUZ720940 JEV720940 JOR720940 JYN720940 KIJ720940 KSF720940 LCB720940 LLX720940 LVT720940 MFP720940 MPL720940 MZH720940 NJD720940 NSZ720940 OCV720940 OMR720940 OWN720940 PGJ720940 PQF720940 QAB720940 QJX720940 QTT720940 RDP720940 RNL720940 RXH720940 SHD720940 SQZ720940 TAV720940 TKR720940 TUN720940 UEJ720940 UOF720940 UYB720940 VHX720940 VRT720940 WBP720940 WLL720940 WVH720940 C786476 IV786476 SR786476 ACN786476 AMJ786476 AWF786476 BGB786476 BPX786476 BZT786476 CJP786476 CTL786476 DDH786476 DND786476 DWZ786476 EGV786476 EQR786476 FAN786476 FKJ786476 FUF786476 GEB786476 GNX786476 GXT786476 HHP786476 HRL786476 IBH786476 ILD786476 IUZ786476 JEV786476 JOR786476 JYN786476 KIJ786476 KSF786476 LCB786476 LLX786476 LVT786476 MFP786476 MPL786476 MZH786476 NJD786476 NSZ786476 OCV786476 OMR786476 OWN786476 PGJ786476 PQF786476 QAB786476 QJX786476 QTT786476 RDP786476 RNL786476 RXH786476 SHD786476 SQZ786476 TAV786476 TKR786476 TUN786476 UEJ786476 UOF786476 UYB786476 VHX786476 VRT786476 WBP786476 WLL786476 WVH786476 C852012 IV852012 SR852012 ACN852012 AMJ852012 AWF852012 BGB852012 BPX852012 BZT852012 CJP852012 CTL852012 DDH852012 DND852012 DWZ852012 EGV852012 EQR852012 FAN852012 FKJ852012 FUF852012 GEB852012 GNX852012 GXT852012 HHP852012 HRL852012 IBH852012 ILD852012 IUZ852012 JEV852012 JOR852012 JYN852012 KIJ852012 KSF852012 LCB852012 LLX852012 LVT852012 MFP852012 MPL852012 MZH852012 NJD852012 NSZ852012 OCV852012 OMR852012 OWN852012 PGJ852012 PQF852012 QAB852012 QJX852012 QTT852012 RDP852012 RNL852012 RXH852012 SHD852012 SQZ852012 TAV852012 TKR852012 TUN852012 UEJ852012 UOF852012 UYB852012 VHX852012 VRT852012 WBP852012 WLL852012 WVH852012 C917548 IV917548 SR917548 ACN917548 AMJ917548 AWF917548 BGB917548 BPX917548 BZT917548 CJP917548 CTL917548 DDH917548 DND917548 DWZ917548 EGV917548 EQR917548 FAN917548 FKJ917548 FUF917548 GEB917548 GNX917548 GXT917548 HHP917548 HRL917548 IBH917548 ILD917548 IUZ917548 JEV917548 JOR917548 JYN917548 KIJ917548 KSF917548 LCB917548 LLX917548 LVT917548 MFP917548 MPL917548 MZH917548 NJD917548 NSZ917548 OCV917548 OMR917548 OWN917548 PGJ917548 PQF917548 QAB917548 QJX917548 QTT917548 RDP917548 RNL917548 RXH917548 SHD917548 SQZ917548 TAV917548 TKR917548 TUN917548 UEJ917548 UOF917548 UYB917548 VHX917548 VRT917548 WBP917548 WLL917548 WVH917548 C983084 IV983084 SR983084 ACN983084 AMJ983084 AWF983084 BGB983084 BPX983084 BZT983084 CJP983084 CTL983084 DDH983084 DND983084 DWZ983084 EGV983084 EQR983084 FAN983084 FKJ983084 FUF983084 GEB983084 GNX983084 GXT983084 HHP983084 HRL983084 IBH983084 ILD983084 IUZ983084 JEV983084 JOR983084 JYN983084 KIJ983084 KSF983084 LCB983084 LLX983084 LVT983084 MFP983084 MPL983084 MZH983084 NJD983084 NSZ983084 OCV983084 OMR983084 OWN983084 PGJ983084 PQF983084 QAB983084 QJX983084 QTT983084 RDP983084 RNL983084 RXH983084 SHD983084 SQZ983084 TAV983084 TKR983084 TUN983084 UEJ983084 UOF983084 UYB983084 VHX983084 VRT983084 WBP98308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4 A65580 IS65580 SO65580 ACK65580 AMG65580 AWC65580 BFY65580 BPU65580 BZQ65580 CJM65580 CTI65580 DDE65580 DNA65580 DWW65580 EGS65580 EQO65580 FAK65580 FKG65580 FUC65580 GDY65580 GNU65580 GXQ65580 HHM65580 HRI65580 IBE65580 ILA65580 IUW65580 JES65580 JOO65580 JYK65580 KIG65580 KSC65580 LBY65580 LLU65580 LVQ65580 MFM65580 MPI65580 MZE65580 NJA65580 NSW65580 OCS65580 OMO65580 OWK65580 PGG65580 PQC65580 PZY65580 QJU65580 QTQ65580 RDM65580 RNI65580 RXE65580 SHA65580 SQW65580 TAS65580 TKO65580 TUK65580 UEG65580 UOC65580 UXY65580 VHU65580 VRQ65580 WBM65580 WLI65580 WVE65580 A131116 IS131116 SO131116 ACK131116 AMG131116 AWC131116 BFY131116 BPU131116 BZQ131116 CJM131116 CTI131116 DDE131116 DNA131116 DWW131116 EGS131116 EQO131116 FAK131116 FKG131116 FUC131116 GDY131116 GNU131116 GXQ131116 HHM131116 HRI131116 IBE131116 ILA131116 IUW131116 JES131116 JOO131116 JYK131116 KIG131116 KSC131116 LBY131116 LLU131116 LVQ131116 MFM131116 MPI131116 MZE131116 NJA131116 NSW131116 OCS131116 OMO131116 OWK131116 PGG131116 PQC131116 PZY131116 QJU131116 QTQ131116 RDM131116 RNI131116 RXE131116 SHA131116 SQW131116 TAS131116 TKO131116 TUK131116 UEG131116 UOC131116 UXY131116 VHU131116 VRQ131116 WBM131116 WLI131116 WVE131116 A196652 IS196652 SO196652 ACK196652 AMG196652 AWC196652 BFY196652 BPU196652 BZQ196652 CJM196652 CTI196652 DDE196652 DNA196652 DWW196652 EGS196652 EQO196652 FAK196652 FKG196652 FUC196652 GDY196652 GNU196652 GXQ196652 HHM196652 HRI196652 IBE196652 ILA196652 IUW196652 JES196652 JOO196652 JYK196652 KIG196652 KSC196652 LBY196652 LLU196652 LVQ196652 MFM196652 MPI196652 MZE196652 NJA196652 NSW196652 OCS196652 OMO196652 OWK196652 PGG196652 PQC196652 PZY196652 QJU196652 QTQ196652 RDM196652 RNI196652 RXE196652 SHA196652 SQW196652 TAS196652 TKO196652 TUK196652 UEG196652 UOC196652 UXY196652 VHU196652 VRQ196652 WBM196652 WLI196652 WVE196652 A262188 IS262188 SO262188 ACK262188 AMG262188 AWC262188 BFY262188 BPU262188 BZQ262188 CJM262188 CTI262188 DDE262188 DNA262188 DWW262188 EGS262188 EQO262188 FAK262188 FKG262188 FUC262188 GDY262188 GNU262188 GXQ262188 HHM262188 HRI262188 IBE262188 ILA262188 IUW262188 JES262188 JOO262188 JYK262188 KIG262188 KSC262188 LBY262188 LLU262188 LVQ262188 MFM262188 MPI262188 MZE262188 NJA262188 NSW262188 OCS262188 OMO262188 OWK262188 PGG262188 PQC262188 PZY262188 QJU262188 QTQ262188 RDM262188 RNI262188 RXE262188 SHA262188 SQW262188 TAS262188 TKO262188 TUK262188 UEG262188 UOC262188 UXY262188 VHU262188 VRQ262188 WBM262188 WLI262188 WVE262188 A327724 IS327724 SO327724 ACK327724 AMG327724 AWC327724 BFY327724 BPU327724 BZQ327724 CJM327724 CTI327724 DDE327724 DNA327724 DWW327724 EGS327724 EQO327724 FAK327724 FKG327724 FUC327724 GDY327724 GNU327724 GXQ327724 HHM327724 HRI327724 IBE327724 ILA327724 IUW327724 JES327724 JOO327724 JYK327724 KIG327724 KSC327724 LBY327724 LLU327724 LVQ327724 MFM327724 MPI327724 MZE327724 NJA327724 NSW327724 OCS327724 OMO327724 OWK327724 PGG327724 PQC327724 PZY327724 QJU327724 QTQ327724 RDM327724 RNI327724 RXE327724 SHA327724 SQW327724 TAS327724 TKO327724 TUK327724 UEG327724 UOC327724 UXY327724 VHU327724 VRQ327724 WBM327724 WLI327724 WVE327724 A393260 IS393260 SO393260 ACK393260 AMG393260 AWC393260 BFY393260 BPU393260 BZQ393260 CJM393260 CTI393260 DDE393260 DNA393260 DWW393260 EGS393260 EQO393260 FAK393260 FKG393260 FUC393260 GDY393260 GNU393260 GXQ393260 HHM393260 HRI393260 IBE393260 ILA393260 IUW393260 JES393260 JOO393260 JYK393260 KIG393260 KSC393260 LBY393260 LLU393260 LVQ393260 MFM393260 MPI393260 MZE393260 NJA393260 NSW393260 OCS393260 OMO393260 OWK393260 PGG393260 PQC393260 PZY393260 QJU393260 QTQ393260 RDM393260 RNI393260 RXE393260 SHA393260 SQW393260 TAS393260 TKO393260 TUK393260 UEG393260 UOC393260 UXY393260 VHU393260 VRQ393260 WBM393260 WLI393260 WVE393260 A458796 IS458796 SO458796 ACK458796 AMG458796 AWC458796 BFY458796 BPU458796 BZQ458796 CJM458796 CTI458796 DDE458796 DNA458796 DWW458796 EGS458796 EQO458796 FAK458796 FKG458796 FUC458796 GDY458796 GNU458796 GXQ458796 HHM458796 HRI458796 IBE458796 ILA458796 IUW458796 JES458796 JOO458796 JYK458796 KIG458796 KSC458796 LBY458796 LLU458796 LVQ458796 MFM458796 MPI458796 MZE458796 NJA458796 NSW458796 OCS458796 OMO458796 OWK458796 PGG458796 PQC458796 PZY458796 QJU458796 QTQ458796 RDM458796 RNI458796 RXE458796 SHA458796 SQW458796 TAS458796 TKO458796 TUK458796 UEG458796 UOC458796 UXY458796 VHU458796 VRQ458796 WBM458796 WLI458796 WVE458796 A524332 IS524332 SO524332 ACK524332 AMG524332 AWC524332 BFY524332 BPU524332 BZQ524332 CJM524332 CTI524332 DDE524332 DNA524332 DWW524332 EGS524332 EQO524332 FAK524332 FKG524332 FUC524332 GDY524332 GNU524332 GXQ524332 HHM524332 HRI524332 IBE524332 ILA524332 IUW524332 JES524332 JOO524332 JYK524332 KIG524332 KSC524332 LBY524332 LLU524332 LVQ524332 MFM524332 MPI524332 MZE524332 NJA524332 NSW524332 OCS524332 OMO524332 OWK524332 PGG524332 PQC524332 PZY524332 QJU524332 QTQ524332 RDM524332 RNI524332 RXE524332 SHA524332 SQW524332 TAS524332 TKO524332 TUK524332 UEG524332 UOC524332 UXY524332 VHU524332 VRQ524332 WBM524332 WLI524332 WVE524332 A589868 IS589868 SO589868 ACK589868 AMG589868 AWC589868 BFY589868 BPU589868 BZQ589868 CJM589868 CTI589868 DDE589868 DNA589868 DWW589868 EGS589868 EQO589868 FAK589868 FKG589868 FUC589868 GDY589868 GNU589868 GXQ589868 HHM589868 HRI589868 IBE589868 ILA589868 IUW589868 JES589868 JOO589868 JYK589868 KIG589868 KSC589868 LBY589868 LLU589868 LVQ589868 MFM589868 MPI589868 MZE589868 NJA589868 NSW589868 OCS589868 OMO589868 OWK589868 PGG589868 PQC589868 PZY589868 QJU589868 QTQ589868 RDM589868 RNI589868 RXE589868 SHA589868 SQW589868 TAS589868 TKO589868 TUK589868 UEG589868 UOC589868 UXY589868 VHU589868 VRQ589868 WBM589868 WLI589868 WVE589868 A655404 IS655404 SO655404 ACK655404 AMG655404 AWC655404 BFY655404 BPU655404 BZQ655404 CJM655404 CTI655404 DDE655404 DNA655404 DWW655404 EGS655404 EQO655404 FAK655404 FKG655404 FUC655404 GDY655404 GNU655404 GXQ655404 HHM655404 HRI655404 IBE655404 ILA655404 IUW655404 JES655404 JOO655404 JYK655404 KIG655404 KSC655404 LBY655404 LLU655404 LVQ655404 MFM655404 MPI655404 MZE655404 NJA655404 NSW655404 OCS655404 OMO655404 OWK655404 PGG655404 PQC655404 PZY655404 QJU655404 QTQ655404 RDM655404 RNI655404 RXE655404 SHA655404 SQW655404 TAS655404 TKO655404 TUK655404 UEG655404 UOC655404 UXY655404 VHU655404 VRQ655404 WBM655404 WLI655404 WVE655404 A720940 IS720940 SO720940 ACK720940 AMG720940 AWC720940 BFY720940 BPU720940 BZQ720940 CJM720940 CTI720940 DDE720940 DNA720940 DWW720940 EGS720940 EQO720940 FAK720940 FKG720940 FUC720940 GDY720940 GNU720940 GXQ720940 HHM720940 HRI720940 IBE720940 ILA720940 IUW720940 JES720940 JOO720940 JYK720940 KIG720940 KSC720940 LBY720940 LLU720940 LVQ720940 MFM720940 MPI720940 MZE720940 NJA720940 NSW720940 OCS720940 OMO720940 OWK720940 PGG720940 PQC720940 PZY720940 QJU720940 QTQ720940 RDM720940 RNI720940 RXE720940 SHA720940 SQW720940 TAS720940 TKO720940 TUK720940 UEG720940 UOC720940 UXY720940 VHU720940 VRQ720940 WBM720940 WLI720940 WVE720940 A786476 IS786476 SO786476 ACK786476 AMG786476 AWC786476 BFY786476 BPU786476 BZQ786476 CJM786476 CTI786476 DDE786476 DNA786476 DWW786476 EGS786476 EQO786476 FAK786476 FKG786476 FUC786476 GDY786476 GNU786476 GXQ786476 HHM786476 HRI786476 IBE786476 ILA786476 IUW786476 JES786476 JOO786476 JYK786476 KIG786476 KSC786476 LBY786476 LLU786476 LVQ786476 MFM786476 MPI786476 MZE786476 NJA786476 NSW786476 OCS786476 OMO786476 OWK786476 PGG786476 PQC786476 PZY786476 QJU786476 QTQ786476 RDM786476 RNI786476 RXE786476 SHA786476 SQW786476 TAS786476 TKO786476 TUK786476 UEG786476 UOC786476 UXY786476 VHU786476 VRQ786476 WBM786476 WLI786476 WVE786476 A852012 IS852012 SO852012 ACK852012 AMG852012 AWC852012 BFY852012 BPU852012 BZQ852012 CJM852012 CTI852012 DDE852012 DNA852012 DWW852012 EGS852012 EQO852012 FAK852012 FKG852012 FUC852012 GDY852012 GNU852012 GXQ852012 HHM852012 HRI852012 IBE852012 ILA852012 IUW852012 JES852012 JOO852012 JYK852012 KIG852012 KSC852012 LBY852012 LLU852012 LVQ852012 MFM852012 MPI852012 MZE852012 NJA852012 NSW852012 OCS852012 OMO852012 OWK852012 PGG852012 PQC852012 PZY852012 QJU852012 QTQ852012 RDM852012 RNI852012 RXE852012 SHA852012 SQW852012 TAS852012 TKO852012 TUK852012 UEG852012 UOC852012 UXY852012 VHU852012 VRQ852012 WBM852012 WLI852012 WVE852012 A917548 IS917548 SO917548 ACK917548 AMG917548 AWC917548 BFY917548 BPU917548 BZQ917548 CJM917548 CTI917548 DDE917548 DNA917548 DWW917548 EGS917548 EQO917548 FAK917548 FKG917548 FUC917548 GDY917548 GNU917548 GXQ917548 HHM917548 HRI917548 IBE917548 ILA917548 IUW917548 JES917548 JOO917548 JYK917548 KIG917548 KSC917548 LBY917548 LLU917548 LVQ917548 MFM917548 MPI917548 MZE917548 NJA917548 NSW917548 OCS917548 OMO917548 OWK917548 PGG917548 PQC917548 PZY917548 QJU917548 QTQ917548 RDM917548 RNI917548 RXE917548 SHA917548 SQW917548 TAS917548 TKO917548 TUK917548 UEG917548 UOC917548 UXY917548 VHU917548 VRQ917548 WBM917548 WLI917548 WVE917548 A983084 IS983084 SO983084 ACK983084 AMG983084 AWC983084 BFY983084 BPU983084 BZQ983084 CJM983084 CTI983084 DDE983084 DNA983084 DWW983084 EGS983084 EQO983084 FAK983084 FKG983084 FUC983084 GDY983084 GNU983084 GXQ983084 HHM983084 HRI983084 IBE983084 ILA983084 IUW983084 JES983084 JOO983084 JYK983084 KIG983084 KSC983084 LBY983084 LLU983084 LVQ983084 MFM983084 MPI983084 MZE983084 NJA983084 NSW983084 OCS983084 OMO983084 OWK983084 PGG983084 PQC983084 PZY983084 QJU983084 QTQ983084 RDM983084 RNI983084 RXE983084 SHA983084 SQW983084 TAS983084 TKO983084 TUK983084 UEG983084 UOC983084 UXY983084 VHU983084 VRQ983084 WBM983084 WLI98308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4"/>
  <sheetViews>
    <sheetView zoomScale="70" zoomScaleNormal="70" workbookViewId="0">
      <selection activeCell="C5" sqref="C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3" t="s">
        <v>301</v>
      </c>
      <c r="D6" s="273"/>
      <c r="E6" s="273"/>
      <c r="F6" s="273"/>
      <c r="G6" s="273"/>
      <c r="H6" s="273"/>
      <c r="I6" s="273"/>
      <c r="J6" s="273"/>
      <c r="K6" s="273"/>
      <c r="L6" s="273"/>
      <c r="M6" s="273"/>
      <c r="N6" s="274"/>
    </row>
    <row r="7" spans="2:16" ht="16.5" thickBot="1" x14ac:dyDescent="0.3">
      <c r="B7" s="12" t="s">
        <v>5</v>
      </c>
      <c r="C7" s="273"/>
      <c r="D7" s="273"/>
      <c r="E7" s="273"/>
      <c r="F7" s="273"/>
      <c r="G7" s="273"/>
      <c r="H7" s="273"/>
      <c r="I7" s="273"/>
      <c r="J7" s="273"/>
      <c r="K7" s="273"/>
      <c r="L7" s="273"/>
      <c r="M7" s="273"/>
      <c r="N7" s="274"/>
    </row>
    <row r="8" spans="2:16" ht="16.5" thickBot="1" x14ac:dyDescent="0.3">
      <c r="B8" s="12" t="s">
        <v>6</v>
      </c>
      <c r="C8" s="273"/>
      <c r="D8" s="273"/>
      <c r="E8" s="273"/>
      <c r="F8" s="273"/>
      <c r="G8" s="273"/>
      <c r="H8" s="273"/>
      <c r="I8" s="273"/>
      <c r="J8" s="273"/>
      <c r="K8" s="273"/>
      <c r="L8" s="273"/>
      <c r="M8" s="273"/>
      <c r="N8" s="274"/>
    </row>
    <row r="9" spans="2:16" ht="16.5" thickBot="1" x14ac:dyDescent="0.3">
      <c r="B9" s="12" t="s">
        <v>7</v>
      </c>
      <c r="C9" s="273"/>
      <c r="D9" s="273"/>
      <c r="E9" s="273"/>
      <c r="F9" s="273"/>
      <c r="G9" s="273"/>
      <c r="H9" s="273"/>
      <c r="I9" s="273"/>
      <c r="J9" s="273"/>
      <c r="K9" s="273"/>
      <c r="L9" s="273"/>
      <c r="M9" s="273"/>
      <c r="N9" s="274"/>
    </row>
    <row r="10" spans="2:16" ht="16.5" thickBot="1" x14ac:dyDescent="0.3">
      <c r="B10" s="12" t="s">
        <v>8</v>
      </c>
      <c r="C10" s="275"/>
      <c r="D10" s="275"/>
      <c r="E10" s="276"/>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79" t="s">
        <v>102</v>
      </c>
      <c r="C14" s="279"/>
      <c r="D14" s="165" t="s">
        <v>12</v>
      </c>
      <c r="E14" s="165" t="s">
        <v>13</v>
      </c>
      <c r="F14" s="165" t="s">
        <v>29</v>
      </c>
      <c r="G14" s="95"/>
      <c r="I14" s="38"/>
      <c r="J14" s="38"/>
      <c r="K14" s="38"/>
      <c r="L14" s="38"/>
      <c r="M14" s="38"/>
      <c r="N14" s="111"/>
    </row>
    <row r="15" spans="2:16" x14ac:dyDescent="0.25">
      <c r="B15" s="279"/>
      <c r="C15" s="279"/>
      <c r="D15" s="165">
        <v>38</v>
      </c>
      <c r="E15" s="36">
        <v>598562360</v>
      </c>
      <c r="F15" s="210">
        <v>220</v>
      </c>
      <c r="G15" s="96"/>
      <c r="I15" s="39"/>
      <c r="J15" s="39"/>
      <c r="K15" s="39"/>
      <c r="L15" s="39"/>
      <c r="M15" s="39"/>
      <c r="N15" s="111"/>
    </row>
    <row r="16" spans="2:16" x14ac:dyDescent="0.25">
      <c r="B16" s="279"/>
      <c r="C16" s="279"/>
      <c r="D16" s="165"/>
      <c r="E16" s="36"/>
      <c r="F16" s="36"/>
      <c r="G16" s="96"/>
      <c r="I16" s="39"/>
      <c r="J16" s="39"/>
      <c r="K16" s="39"/>
      <c r="L16" s="39"/>
      <c r="M16" s="39"/>
      <c r="N16" s="111"/>
    </row>
    <row r="17" spans="1:14" x14ac:dyDescent="0.25">
      <c r="B17" s="279"/>
      <c r="C17" s="279"/>
      <c r="D17" s="165"/>
      <c r="E17" s="36"/>
      <c r="F17" s="36"/>
      <c r="G17" s="96"/>
      <c r="I17" s="39"/>
      <c r="J17" s="39"/>
      <c r="K17" s="39"/>
      <c r="L17" s="39"/>
      <c r="M17" s="39"/>
      <c r="N17" s="111"/>
    </row>
    <row r="18" spans="1:14" x14ac:dyDescent="0.25">
      <c r="B18" s="279"/>
      <c r="C18" s="279"/>
      <c r="D18" s="165"/>
      <c r="E18" s="37"/>
      <c r="F18" s="36"/>
      <c r="G18" s="96"/>
      <c r="H18" s="22"/>
      <c r="I18" s="39"/>
      <c r="J18" s="39"/>
      <c r="K18" s="39"/>
      <c r="L18" s="39"/>
      <c r="M18" s="39"/>
      <c r="N18" s="20"/>
    </row>
    <row r="19" spans="1:14" x14ac:dyDescent="0.25">
      <c r="B19" s="279"/>
      <c r="C19" s="279"/>
      <c r="D19" s="165"/>
      <c r="E19" s="37"/>
      <c r="F19" s="36"/>
      <c r="G19" s="96"/>
      <c r="H19" s="22"/>
      <c r="I19" s="41"/>
      <c r="J19" s="41"/>
      <c r="K19" s="41"/>
      <c r="L19" s="41"/>
      <c r="M19" s="41"/>
      <c r="N19" s="20"/>
    </row>
    <row r="20" spans="1:14" x14ac:dyDescent="0.25">
      <c r="B20" s="279"/>
      <c r="C20" s="279"/>
      <c r="D20" s="165"/>
      <c r="E20" s="37"/>
      <c r="F20" s="36"/>
      <c r="G20" s="96"/>
      <c r="H20" s="22"/>
      <c r="I20" s="110"/>
      <c r="J20" s="110"/>
      <c r="K20" s="110"/>
      <c r="L20" s="110"/>
      <c r="M20" s="110"/>
      <c r="N20" s="20"/>
    </row>
    <row r="21" spans="1:14" x14ac:dyDescent="0.25">
      <c r="B21" s="279"/>
      <c r="C21" s="279"/>
      <c r="D21" s="165"/>
      <c r="E21" s="37"/>
      <c r="F21" s="36"/>
      <c r="G21" s="96"/>
      <c r="H21" s="22"/>
      <c r="I21" s="110"/>
      <c r="J21" s="110"/>
      <c r="K21" s="110"/>
      <c r="L21" s="110"/>
      <c r="M21" s="110"/>
      <c r="N21" s="20"/>
    </row>
    <row r="22" spans="1:14" ht="15.75" thickBot="1" x14ac:dyDescent="0.3">
      <c r="B22" s="271" t="s">
        <v>14</v>
      </c>
      <c r="C22" s="272"/>
      <c r="D22" s="165"/>
      <c r="E22" s="65"/>
      <c r="F22" s="36"/>
      <c r="G22" s="96"/>
      <c r="H22" s="22"/>
      <c r="I22" s="110"/>
      <c r="J22" s="110"/>
      <c r="K22" s="110"/>
      <c r="L22" s="110"/>
      <c r="M22" s="110"/>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176</v>
      </c>
      <c r="D24" s="42"/>
      <c r="E24" s="45">
        <f>E15</f>
        <v>598562360</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137</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138</v>
      </c>
      <c r="D29" s="128" t="s">
        <v>139</v>
      </c>
      <c r="E29" s="107"/>
      <c r="F29" s="107"/>
      <c r="G29" s="107"/>
      <c r="H29" s="107"/>
      <c r="I29" s="110"/>
      <c r="J29" s="110"/>
      <c r="K29" s="110"/>
      <c r="L29" s="110"/>
      <c r="M29" s="110"/>
      <c r="N29" s="111"/>
    </row>
    <row r="30" spans="1:14" x14ac:dyDescent="0.25">
      <c r="A30" s="102"/>
      <c r="B30" s="124" t="s">
        <v>140</v>
      </c>
      <c r="C30" s="199" t="s">
        <v>185</v>
      </c>
      <c r="D30" s="124"/>
      <c r="E30" s="107"/>
      <c r="F30" s="107"/>
      <c r="G30" s="107"/>
      <c r="H30" s="107"/>
      <c r="I30" s="110"/>
      <c r="J30" s="110"/>
      <c r="K30" s="110"/>
      <c r="L30" s="110"/>
      <c r="M30" s="110"/>
      <c r="N30" s="111"/>
    </row>
    <row r="31" spans="1:14" x14ac:dyDescent="0.25">
      <c r="A31" s="102"/>
      <c r="B31" s="124" t="s">
        <v>141</v>
      </c>
      <c r="C31" s="124"/>
      <c r="D31" s="199" t="s">
        <v>185</v>
      </c>
      <c r="E31" s="107"/>
      <c r="F31" s="107"/>
      <c r="G31" s="107"/>
      <c r="H31" s="107"/>
      <c r="I31" s="110"/>
      <c r="J31" s="110"/>
      <c r="K31" s="110"/>
      <c r="L31" s="110"/>
      <c r="M31" s="110"/>
      <c r="N31" s="111"/>
    </row>
    <row r="32" spans="1:14" x14ac:dyDescent="0.25">
      <c r="A32" s="102"/>
      <c r="B32" s="124" t="s">
        <v>142</v>
      </c>
      <c r="C32" s="124"/>
      <c r="D32" s="164" t="s">
        <v>185</v>
      </c>
      <c r="E32" s="107"/>
      <c r="F32" s="107"/>
      <c r="G32" s="107"/>
      <c r="H32" s="107"/>
      <c r="I32" s="110"/>
      <c r="J32" s="110"/>
      <c r="K32" s="110"/>
      <c r="L32" s="110"/>
      <c r="M32" s="110"/>
      <c r="N32" s="111"/>
    </row>
    <row r="33" spans="1:17" x14ac:dyDescent="0.25">
      <c r="A33" s="102"/>
      <c r="B33" s="124" t="s">
        <v>143</v>
      </c>
      <c r="C33" s="124"/>
      <c r="D33" s="226" t="s">
        <v>185</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144</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145</v>
      </c>
      <c r="C40" s="109">
        <v>40</v>
      </c>
      <c r="D40" s="164">
        <v>0</v>
      </c>
      <c r="E40" s="288">
        <f>+D40+D41</f>
        <v>0</v>
      </c>
      <c r="F40" s="107"/>
      <c r="G40" s="107"/>
      <c r="H40" s="107"/>
      <c r="I40" s="110"/>
      <c r="J40" s="110"/>
      <c r="K40" s="110"/>
      <c r="L40" s="110"/>
      <c r="M40" s="110"/>
      <c r="N40" s="111"/>
    </row>
    <row r="41" spans="1:17" ht="42.75" x14ac:dyDescent="0.25">
      <c r="A41" s="102"/>
      <c r="B41" s="108" t="s">
        <v>146</v>
      </c>
      <c r="C41" s="109">
        <v>60</v>
      </c>
      <c r="D41" s="164">
        <f>+F153</f>
        <v>0</v>
      </c>
      <c r="E41" s="289"/>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81" t="s">
        <v>35</v>
      </c>
      <c r="N45" s="281"/>
    </row>
    <row r="46" spans="1:17" x14ac:dyDescent="0.25">
      <c r="B46" s="125" t="s">
        <v>30</v>
      </c>
      <c r="M46" s="66"/>
      <c r="N46" s="66"/>
    </row>
    <row r="47" spans="1:17" ht="15.75" thickBot="1" x14ac:dyDescent="0.3">
      <c r="M47" s="66"/>
      <c r="N47" s="66"/>
    </row>
    <row r="48" spans="1:17" s="110" customFormat="1" ht="109.5" customHeight="1" x14ac:dyDescent="0.25">
      <c r="B48" s="121" t="s">
        <v>147</v>
      </c>
      <c r="C48" s="121" t="s">
        <v>148</v>
      </c>
      <c r="D48" s="121" t="s">
        <v>149</v>
      </c>
      <c r="E48" s="121" t="s">
        <v>45</v>
      </c>
      <c r="F48" s="121" t="s">
        <v>22</v>
      </c>
      <c r="G48" s="121" t="s">
        <v>104</v>
      </c>
      <c r="H48" s="121" t="s">
        <v>17</v>
      </c>
      <c r="I48" s="121" t="s">
        <v>10</v>
      </c>
      <c r="J48" s="121" t="s">
        <v>31</v>
      </c>
      <c r="K48" s="121" t="s">
        <v>61</v>
      </c>
      <c r="L48" s="121" t="s">
        <v>20</v>
      </c>
      <c r="M48" s="106" t="s">
        <v>26</v>
      </c>
      <c r="N48" s="121" t="s">
        <v>150</v>
      </c>
      <c r="O48" s="121" t="s">
        <v>36</v>
      </c>
      <c r="P48" s="122" t="s">
        <v>11</v>
      </c>
      <c r="Q48" s="122" t="s">
        <v>19</v>
      </c>
    </row>
    <row r="49" spans="1:26" s="116" customFormat="1" ht="29.25" customHeight="1" x14ac:dyDescent="0.25">
      <c r="A49" s="47">
        <v>1</v>
      </c>
      <c r="B49" s="117" t="s">
        <v>301</v>
      </c>
      <c r="C49" s="118" t="s">
        <v>301</v>
      </c>
      <c r="D49" s="117" t="s">
        <v>303</v>
      </c>
      <c r="E49" s="112" t="s">
        <v>304</v>
      </c>
      <c r="F49" s="113" t="s">
        <v>138</v>
      </c>
      <c r="G49" s="155"/>
      <c r="H49" s="120">
        <v>40210</v>
      </c>
      <c r="I49" s="114">
        <v>40527</v>
      </c>
      <c r="J49" s="114"/>
      <c r="K49" s="114" t="s">
        <v>305</v>
      </c>
      <c r="L49" s="114"/>
      <c r="M49" s="105">
        <v>4843</v>
      </c>
      <c r="N49" s="105"/>
      <c r="O49" s="27">
        <v>3505781081</v>
      </c>
      <c r="P49" s="27">
        <v>216</v>
      </c>
      <c r="Q49" s="156"/>
      <c r="R49" s="115"/>
      <c r="S49" s="115"/>
      <c r="T49" s="115"/>
      <c r="U49" s="115"/>
      <c r="V49" s="115"/>
      <c r="W49" s="115"/>
      <c r="X49" s="115"/>
      <c r="Y49" s="115"/>
      <c r="Z49" s="115"/>
    </row>
    <row r="50" spans="1:26" s="116" customFormat="1" ht="29.25" customHeight="1" x14ac:dyDescent="0.25">
      <c r="A50" s="47">
        <f>+A49+1</f>
        <v>2</v>
      </c>
      <c r="B50" s="117" t="s">
        <v>301</v>
      </c>
      <c r="C50" s="118" t="s">
        <v>301</v>
      </c>
      <c r="D50" s="117" t="s">
        <v>303</v>
      </c>
      <c r="E50" s="112" t="s">
        <v>306</v>
      </c>
      <c r="F50" s="113" t="s">
        <v>138</v>
      </c>
      <c r="G50" s="113"/>
      <c r="H50" s="120">
        <v>40557</v>
      </c>
      <c r="I50" s="114">
        <v>40844</v>
      </c>
      <c r="J50" s="114"/>
      <c r="K50" s="114" t="s">
        <v>674</v>
      </c>
      <c r="L50" s="114" t="s">
        <v>675</v>
      </c>
      <c r="M50" s="105">
        <v>135</v>
      </c>
      <c r="N50" s="105"/>
      <c r="O50" s="27">
        <v>139488716</v>
      </c>
      <c r="P50" s="27">
        <v>207</v>
      </c>
      <c r="Q50" s="156"/>
      <c r="R50" s="115"/>
      <c r="S50" s="115"/>
      <c r="T50" s="115"/>
      <c r="U50" s="115"/>
      <c r="V50" s="115"/>
      <c r="W50" s="115"/>
      <c r="X50" s="115"/>
      <c r="Y50" s="115"/>
      <c r="Z50" s="115"/>
    </row>
    <row r="51" spans="1:26" s="116" customFormat="1" ht="29.25" customHeight="1" x14ac:dyDescent="0.25">
      <c r="A51" s="47">
        <f t="shared" ref="A51:A56" si="0">+A50+1</f>
        <v>3</v>
      </c>
      <c r="B51" s="117" t="s">
        <v>301</v>
      </c>
      <c r="C51" s="118" t="s">
        <v>301</v>
      </c>
      <c r="D51" s="117" t="s">
        <v>303</v>
      </c>
      <c r="E51" s="112" t="s">
        <v>307</v>
      </c>
      <c r="F51" s="113" t="s">
        <v>138</v>
      </c>
      <c r="G51" s="113"/>
      <c r="H51" s="120">
        <v>40816</v>
      </c>
      <c r="I51" s="114">
        <v>40969</v>
      </c>
      <c r="J51" s="114"/>
      <c r="K51" s="114" t="s">
        <v>323</v>
      </c>
      <c r="L51" s="114"/>
      <c r="M51" s="105">
        <v>631</v>
      </c>
      <c r="N51" s="105"/>
      <c r="O51" s="27">
        <v>520385195</v>
      </c>
      <c r="P51" s="27" t="s">
        <v>308</v>
      </c>
      <c r="Q51" s="156"/>
      <c r="R51" s="115"/>
      <c r="S51" s="115"/>
      <c r="T51" s="115"/>
      <c r="U51" s="115"/>
      <c r="V51" s="115"/>
      <c r="W51" s="115"/>
      <c r="X51" s="115"/>
      <c r="Y51" s="115"/>
      <c r="Z51" s="115"/>
    </row>
    <row r="52" spans="1:26" s="116" customFormat="1" ht="29.25" customHeight="1" x14ac:dyDescent="0.25">
      <c r="A52" s="47">
        <f t="shared" si="0"/>
        <v>4</v>
      </c>
      <c r="B52" s="117" t="s">
        <v>301</v>
      </c>
      <c r="C52" s="118" t="s">
        <v>301</v>
      </c>
      <c r="D52" s="117" t="s">
        <v>303</v>
      </c>
      <c r="E52" s="112" t="s">
        <v>309</v>
      </c>
      <c r="F52" s="113" t="s">
        <v>138</v>
      </c>
      <c r="G52" s="113"/>
      <c r="H52" s="120">
        <v>41008</v>
      </c>
      <c r="I52" s="114">
        <v>41182</v>
      </c>
      <c r="J52" s="114"/>
      <c r="K52" s="114" t="s">
        <v>310</v>
      </c>
      <c r="L52" s="114"/>
      <c r="M52" s="105">
        <v>631</v>
      </c>
      <c r="N52" s="105"/>
      <c r="O52" s="27">
        <v>175114368</v>
      </c>
      <c r="P52" s="27">
        <v>142</v>
      </c>
      <c r="Q52" s="156"/>
      <c r="R52" s="115"/>
      <c r="S52" s="115"/>
      <c r="T52" s="115"/>
      <c r="U52" s="115"/>
      <c r="V52" s="115"/>
      <c r="W52" s="115"/>
      <c r="X52" s="115"/>
      <c r="Y52" s="115"/>
      <c r="Z52" s="115"/>
    </row>
    <row r="53" spans="1:26" s="116" customFormat="1" ht="29.25" customHeight="1" x14ac:dyDescent="0.25">
      <c r="A53" s="47">
        <f t="shared" si="0"/>
        <v>5</v>
      </c>
      <c r="B53" s="117" t="s">
        <v>301</v>
      </c>
      <c r="C53" s="118" t="s">
        <v>301</v>
      </c>
      <c r="D53" s="117" t="s">
        <v>303</v>
      </c>
      <c r="E53" s="112" t="s">
        <v>319</v>
      </c>
      <c r="F53" s="113" t="s">
        <v>138</v>
      </c>
      <c r="G53" s="113"/>
      <c r="H53" s="120">
        <v>41204</v>
      </c>
      <c r="I53" s="114">
        <v>41453</v>
      </c>
      <c r="J53" s="114"/>
      <c r="K53" s="114" t="s">
        <v>321</v>
      </c>
      <c r="L53" s="114"/>
      <c r="M53" s="105">
        <v>495</v>
      </c>
      <c r="N53" s="105"/>
      <c r="O53" s="27">
        <v>480053046</v>
      </c>
      <c r="P53" s="27" t="s">
        <v>320</v>
      </c>
      <c r="Q53" s="156"/>
      <c r="R53" s="115"/>
      <c r="S53" s="115"/>
      <c r="T53" s="115"/>
      <c r="U53" s="115"/>
      <c r="V53" s="115"/>
      <c r="W53" s="115"/>
      <c r="X53" s="115"/>
      <c r="Y53" s="115"/>
      <c r="Z53" s="115"/>
    </row>
    <row r="54" spans="1:26" s="116" customFormat="1" ht="29.25" customHeight="1" x14ac:dyDescent="0.25">
      <c r="A54" s="47">
        <f t="shared" si="0"/>
        <v>6</v>
      </c>
      <c r="B54" s="117" t="s">
        <v>301</v>
      </c>
      <c r="C54" s="118" t="s">
        <v>301</v>
      </c>
      <c r="D54" s="117" t="s">
        <v>322</v>
      </c>
      <c r="E54" s="112" t="s">
        <v>325</v>
      </c>
      <c r="F54" s="113" t="s">
        <v>138</v>
      </c>
      <c r="G54" s="113"/>
      <c r="H54" s="120">
        <v>41512</v>
      </c>
      <c r="I54" s="114">
        <v>41912</v>
      </c>
      <c r="J54" s="114"/>
      <c r="K54" s="114" t="s">
        <v>324</v>
      </c>
      <c r="L54" s="114"/>
      <c r="M54" s="105">
        <v>404</v>
      </c>
      <c r="N54" s="105"/>
      <c r="O54" s="27">
        <v>1395923342</v>
      </c>
      <c r="P54" s="27">
        <v>139</v>
      </c>
      <c r="Q54" s="156"/>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6"/>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86"/>
      <c r="L56" s="114"/>
      <c r="M56" s="105"/>
      <c r="N56" s="105"/>
      <c r="O56" s="27"/>
      <c r="P56" s="27"/>
      <c r="Q56" s="156"/>
      <c r="R56" s="115"/>
      <c r="S56" s="115"/>
      <c r="T56" s="115"/>
      <c r="U56" s="115"/>
      <c r="V56" s="115"/>
      <c r="W56" s="115"/>
      <c r="X56" s="115"/>
      <c r="Y56" s="115"/>
      <c r="Z56" s="115"/>
    </row>
    <row r="57" spans="1:26" s="116" customFormat="1" x14ac:dyDescent="0.25">
      <c r="A57" s="47"/>
      <c r="B57" s="50" t="s">
        <v>16</v>
      </c>
      <c r="C57" s="118"/>
      <c r="D57" s="117"/>
      <c r="E57" s="112"/>
      <c r="F57" s="113"/>
      <c r="G57" s="113"/>
      <c r="H57" s="113"/>
      <c r="I57" s="114"/>
      <c r="J57" s="114"/>
      <c r="K57" s="119" t="s">
        <v>684</v>
      </c>
      <c r="L57" s="119" t="s">
        <v>675</v>
      </c>
      <c r="M57" s="154">
        <v>4843</v>
      </c>
      <c r="N57" s="154"/>
      <c r="O57" s="27"/>
      <c r="P57" s="27"/>
      <c r="Q57" s="157"/>
    </row>
    <row r="58" spans="1:26" s="30" customFormat="1" x14ac:dyDescent="0.25">
      <c r="E58" s="31"/>
    </row>
    <row r="59" spans="1:26" s="30" customFormat="1" x14ac:dyDescent="0.25">
      <c r="B59" s="282" t="s">
        <v>28</v>
      </c>
      <c r="C59" s="282" t="s">
        <v>27</v>
      </c>
      <c r="D59" s="280" t="s">
        <v>34</v>
      </c>
      <c r="E59" s="280"/>
    </row>
    <row r="60" spans="1:26" s="30" customFormat="1" x14ac:dyDescent="0.25">
      <c r="B60" s="283"/>
      <c r="C60" s="283"/>
      <c r="D60" s="166" t="s">
        <v>23</v>
      </c>
      <c r="E60" s="63" t="s">
        <v>24</v>
      </c>
    </row>
    <row r="61" spans="1:26" s="30" customFormat="1" ht="30.6" customHeight="1" x14ac:dyDescent="0.25">
      <c r="B61" s="60" t="s">
        <v>21</v>
      </c>
      <c r="C61" s="61" t="str">
        <f>+K57</f>
        <v>52 meses y 15 dias</v>
      </c>
      <c r="D61" s="58" t="s">
        <v>185</v>
      </c>
      <c r="E61" s="59"/>
      <c r="F61" s="32"/>
      <c r="G61" s="32"/>
      <c r="H61" s="32"/>
      <c r="I61" s="32"/>
      <c r="J61" s="32"/>
      <c r="K61" s="32"/>
      <c r="L61" s="32"/>
      <c r="M61" s="32"/>
    </row>
    <row r="62" spans="1:26" s="30" customFormat="1" ht="30" customHeight="1" x14ac:dyDescent="0.25">
      <c r="B62" s="60" t="s">
        <v>25</v>
      </c>
      <c r="C62" s="61">
        <f>+M57</f>
        <v>4843</v>
      </c>
      <c r="D62" s="59"/>
      <c r="E62" s="58" t="s">
        <v>185</v>
      </c>
    </row>
    <row r="63" spans="1:26" s="30" customFormat="1" x14ac:dyDescent="0.25">
      <c r="B63" s="33"/>
      <c r="C63" s="278"/>
      <c r="D63" s="278"/>
      <c r="E63" s="278"/>
      <c r="F63" s="278"/>
      <c r="G63" s="278"/>
      <c r="H63" s="278"/>
      <c r="I63" s="278"/>
      <c r="J63" s="278"/>
      <c r="K63" s="278"/>
      <c r="L63" s="278"/>
      <c r="M63" s="278"/>
      <c r="N63" s="278"/>
    </row>
    <row r="64" spans="1:26" ht="28.15" customHeight="1" thickBot="1" x14ac:dyDescent="0.3"/>
    <row r="65" spans="2:17" ht="27" thickBot="1" x14ac:dyDescent="0.3">
      <c r="B65" s="277" t="s">
        <v>105</v>
      </c>
      <c r="C65" s="277"/>
      <c r="D65" s="277"/>
      <c r="E65" s="277"/>
      <c r="F65" s="277"/>
      <c r="G65" s="277"/>
      <c r="H65" s="277"/>
      <c r="I65" s="277"/>
      <c r="J65" s="277"/>
      <c r="K65" s="277"/>
      <c r="L65" s="277"/>
      <c r="M65" s="277"/>
      <c r="N65" s="277"/>
    </row>
    <row r="68" spans="2:17" ht="109.5" customHeight="1" x14ac:dyDescent="0.25">
      <c r="B68" s="123" t="s">
        <v>151</v>
      </c>
      <c r="C68" s="69" t="s">
        <v>2</v>
      </c>
      <c r="D68" s="69" t="s">
        <v>107</v>
      </c>
      <c r="E68" s="69" t="s">
        <v>106</v>
      </c>
      <c r="F68" s="69" t="s">
        <v>108</v>
      </c>
      <c r="G68" s="69" t="s">
        <v>109</v>
      </c>
      <c r="H68" s="69" t="s">
        <v>110</v>
      </c>
      <c r="I68" s="69" t="s">
        <v>111</v>
      </c>
      <c r="J68" s="69" t="s">
        <v>112</v>
      </c>
      <c r="K68" s="69" t="s">
        <v>113</v>
      </c>
      <c r="L68" s="69" t="s">
        <v>114</v>
      </c>
      <c r="M68" s="99" t="s">
        <v>115</v>
      </c>
      <c r="N68" s="99" t="s">
        <v>116</v>
      </c>
      <c r="O68" s="263" t="s">
        <v>3</v>
      </c>
      <c r="P68" s="265"/>
      <c r="Q68" s="69" t="s">
        <v>18</v>
      </c>
    </row>
    <row r="69" spans="2:17" ht="30" x14ac:dyDescent="0.25">
      <c r="B69" s="167" t="s">
        <v>174</v>
      </c>
      <c r="C69" s="167" t="s">
        <v>296</v>
      </c>
      <c r="D69" s="167" t="s">
        <v>298</v>
      </c>
      <c r="E69" s="168">
        <v>100</v>
      </c>
      <c r="F69" s="4"/>
      <c r="G69" s="4"/>
      <c r="H69" s="4" t="s">
        <v>139</v>
      </c>
      <c r="I69" s="100"/>
      <c r="J69" s="100" t="s">
        <v>138</v>
      </c>
      <c r="K69" s="100" t="s">
        <v>138</v>
      </c>
      <c r="L69" s="100" t="s">
        <v>138</v>
      </c>
      <c r="M69" s="100" t="s">
        <v>138</v>
      </c>
      <c r="N69" s="100" t="s">
        <v>138</v>
      </c>
      <c r="O69" s="267" t="s">
        <v>300</v>
      </c>
      <c r="P69" s="268"/>
      <c r="Q69" s="124" t="s">
        <v>139</v>
      </c>
    </row>
    <row r="70" spans="2:17" x14ac:dyDescent="0.25">
      <c r="B70" s="167" t="s">
        <v>174</v>
      </c>
      <c r="C70" s="167" t="s">
        <v>297</v>
      </c>
      <c r="D70" s="167" t="s">
        <v>299</v>
      </c>
      <c r="E70" s="168">
        <v>120</v>
      </c>
      <c r="F70" s="4"/>
      <c r="G70" s="4"/>
      <c r="H70" s="4" t="s">
        <v>139</v>
      </c>
      <c r="I70" s="100"/>
      <c r="J70" s="100" t="s">
        <v>138</v>
      </c>
      <c r="K70" s="100" t="s">
        <v>138</v>
      </c>
      <c r="L70" s="100" t="s">
        <v>138</v>
      </c>
      <c r="M70" s="100" t="s">
        <v>138</v>
      </c>
      <c r="N70" s="100" t="s">
        <v>138</v>
      </c>
      <c r="O70" s="267" t="s">
        <v>300</v>
      </c>
      <c r="P70" s="268"/>
      <c r="Q70" s="124" t="s">
        <v>139</v>
      </c>
    </row>
    <row r="71" spans="2:17" x14ac:dyDescent="0.25">
      <c r="B71" s="3"/>
      <c r="C71" s="3"/>
      <c r="D71" s="5"/>
      <c r="E71" s="5"/>
      <c r="F71" s="4"/>
      <c r="G71" s="4"/>
      <c r="H71" s="4"/>
      <c r="I71" s="100"/>
      <c r="J71" s="100"/>
      <c r="K71" s="124"/>
      <c r="L71" s="124"/>
      <c r="M71" s="124"/>
      <c r="N71" s="124"/>
      <c r="O71" s="267"/>
      <c r="P71" s="268"/>
      <c r="Q71" s="124"/>
    </row>
    <row r="72" spans="2:17" x14ac:dyDescent="0.25">
      <c r="B72" s="3"/>
      <c r="C72" s="3"/>
      <c r="D72" s="5"/>
      <c r="E72" s="5"/>
      <c r="F72" s="4"/>
      <c r="G72" s="4"/>
      <c r="H72" s="4"/>
      <c r="I72" s="100"/>
      <c r="J72" s="100"/>
      <c r="K72" s="124"/>
      <c r="L72" s="124"/>
      <c r="M72" s="124"/>
      <c r="N72" s="124"/>
      <c r="O72" s="267"/>
      <c r="P72" s="268"/>
      <c r="Q72" s="124"/>
    </row>
    <row r="73" spans="2:17" x14ac:dyDescent="0.25">
      <c r="B73" s="3"/>
      <c r="C73" s="3"/>
      <c r="D73" s="5"/>
      <c r="E73" s="5"/>
      <c r="F73" s="4"/>
      <c r="G73" s="4"/>
      <c r="H73" s="4"/>
      <c r="I73" s="100"/>
      <c r="J73" s="100"/>
      <c r="K73" s="124"/>
      <c r="L73" s="124"/>
      <c r="M73" s="124"/>
      <c r="N73" s="124"/>
      <c r="O73" s="267"/>
      <c r="P73" s="268"/>
      <c r="Q73" s="124"/>
    </row>
    <row r="74" spans="2:17" x14ac:dyDescent="0.25">
      <c r="B74" s="3"/>
      <c r="C74" s="3"/>
      <c r="D74" s="5"/>
      <c r="E74" s="5"/>
      <c r="F74" s="4"/>
      <c r="G74" s="4"/>
      <c r="H74" s="4"/>
      <c r="I74" s="100"/>
      <c r="J74" s="100"/>
      <c r="K74" s="124"/>
      <c r="L74" s="124"/>
      <c r="M74" s="124"/>
      <c r="N74" s="124"/>
      <c r="O74" s="267"/>
      <c r="P74" s="268"/>
      <c r="Q74" s="124"/>
    </row>
    <row r="75" spans="2:17" x14ac:dyDescent="0.25">
      <c r="B75" s="124"/>
      <c r="C75" s="124"/>
      <c r="D75" s="124"/>
      <c r="E75" s="124"/>
      <c r="F75" s="124"/>
      <c r="G75" s="124"/>
      <c r="H75" s="124"/>
      <c r="I75" s="124"/>
      <c r="J75" s="124"/>
      <c r="K75" s="124"/>
      <c r="L75" s="124"/>
      <c r="M75" s="124"/>
      <c r="N75" s="124"/>
      <c r="O75" s="267"/>
      <c r="P75" s="268"/>
      <c r="Q75" s="124"/>
    </row>
    <row r="76" spans="2:17" x14ac:dyDescent="0.25">
      <c r="B76" s="9" t="s">
        <v>1</v>
      </c>
    </row>
    <row r="77" spans="2:17" x14ac:dyDescent="0.25">
      <c r="B77" s="9" t="s">
        <v>37</v>
      </c>
    </row>
    <row r="78" spans="2:17" x14ac:dyDescent="0.25">
      <c r="B78" s="9" t="s">
        <v>62</v>
      </c>
    </row>
    <row r="80" spans="2:17" ht="15.75" thickBot="1" x14ac:dyDescent="0.3"/>
    <row r="81" spans="2:22" ht="27" thickBot="1" x14ac:dyDescent="0.3">
      <c r="B81" s="290" t="s">
        <v>38</v>
      </c>
      <c r="C81" s="291"/>
      <c r="D81" s="291"/>
      <c r="E81" s="291"/>
      <c r="F81" s="291"/>
      <c r="G81" s="291"/>
      <c r="H81" s="291"/>
      <c r="I81" s="291"/>
      <c r="J81" s="291"/>
      <c r="K81" s="291"/>
      <c r="L81" s="291"/>
      <c r="M81" s="291"/>
      <c r="N81" s="292"/>
    </row>
    <row r="86" spans="2:22" ht="76.5" customHeight="1" x14ac:dyDescent="0.25">
      <c r="B86" s="123" t="s">
        <v>0</v>
      </c>
      <c r="C86" s="123" t="s">
        <v>39</v>
      </c>
      <c r="D86" s="123" t="s">
        <v>40</v>
      </c>
      <c r="E86" s="123" t="s">
        <v>117</v>
      </c>
      <c r="F86" s="123" t="s">
        <v>119</v>
      </c>
      <c r="G86" s="123" t="s">
        <v>120</v>
      </c>
      <c r="H86" s="123" t="s">
        <v>121</v>
      </c>
      <c r="I86" s="123" t="s">
        <v>118</v>
      </c>
      <c r="J86" s="263" t="s">
        <v>122</v>
      </c>
      <c r="K86" s="264"/>
      <c r="L86" s="265"/>
      <c r="M86" s="123" t="s">
        <v>123</v>
      </c>
      <c r="N86" s="123" t="s">
        <v>41</v>
      </c>
      <c r="O86" s="123" t="s">
        <v>42</v>
      </c>
      <c r="P86" s="263" t="s">
        <v>3</v>
      </c>
      <c r="Q86" s="265"/>
    </row>
    <row r="87" spans="2:22" ht="60.75" customHeight="1" x14ac:dyDescent="0.25">
      <c r="B87" s="196" t="s">
        <v>43</v>
      </c>
      <c r="C87" s="196">
        <f>220/200</f>
        <v>1.1000000000000001</v>
      </c>
      <c r="D87" s="1" t="s">
        <v>644</v>
      </c>
      <c r="E87" s="1">
        <v>36951430</v>
      </c>
      <c r="F87" s="1" t="s">
        <v>357</v>
      </c>
      <c r="G87" s="3" t="s">
        <v>358</v>
      </c>
      <c r="H87" s="191">
        <v>38688</v>
      </c>
      <c r="I87" s="5" t="s">
        <v>138</v>
      </c>
      <c r="J87" s="1" t="s">
        <v>648</v>
      </c>
      <c r="K87" s="101" t="s">
        <v>649</v>
      </c>
      <c r="L87" s="100" t="s">
        <v>643</v>
      </c>
      <c r="M87" s="124" t="s">
        <v>138</v>
      </c>
      <c r="N87" s="124" t="s">
        <v>138</v>
      </c>
      <c r="O87" s="124" t="s">
        <v>138</v>
      </c>
      <c r="P87" s="197" t="s">
        <v>666</v>
      </c>
      <c r="Q87" s="197"/>
    </row>
    <row r="88" spans="2:22" ht="60.75" customHeight="1" x14ac:dyDescent="0.25">
      <c r="B88" s="196" t="s">
        <v>43</v>
      </c>
      <c r="C88" s="196">
        <f t="shared" ref="C88:C94" si="1">220/200</f>
        <v>1.1000000000000001</v>
      </c>
      <c r="D88" s="1" t="s">
        <v>644</v>
      </c>
      <c r="E88" s="1">
        <v>36951430</v>
      </c>
      <c r="F88" s="1" t="s">
        <v>357</v>
      </c>
      <c r="G88" s="3" t="s">
        <v>358</v>
      </c>
      <c r="H88" s="191">
        <v>38688</v>
      </c>
      <c r="I88" s="5" t="s">
        <v>138</v>
      </c>
      <c r="J88" s="1" t="s">
        <v>648</v>
      </c>
      <c r="K88" s="101" t="s">
        <v>650</v>
      </c>
      <c r="L88" s="100" t="s">
        <v>643</v>
      </c>
      <c r="M88" s="124" t="s">
        <v>138</v>
      </c>
      <c r="N88" s="124" t="s">
        <v>138</v>
      </c>
      <c r="O88" s="124" t="s">
        <v>138</v>
      </c>
      <c r="P88" s="197" t="s">
        <v>666</v>
      </c>
      <c r="Q88" s="197"/>
    </row>
    <row r="89" spans="2:22" ht="60.75" customHeight="1" x14ac:dyDescent="0.25">
      <c r="B89" s="196" t="s">
        <v>43</v>
      </c>
      <c r="C89" s="196">
        <f t="shared" si="1"/>
        <v>1.1000000000000001</v>
      </c>
      <c r="D89" s="1" t="s">
        <v>644</v>
      </c>
      <c r="E89" s="1">
        <v>36951430</v>
      </c>
      <c r="F89" s="1" t="s">
        <v>357</v>
      </c>
      <c r="G89" s="3" t="s">
        <v>358</v>
      </c>
      <c r="H89" s="191">
        <v>38688</v>
      </c>
      <c r="I89" s="5" t="s">
        <v>138</v>
      </c>
      <c r="J89" s="1" t="s">
        <v>648</v>
      </c>
      <c r="K89" s="101" t="s">
        <v>651</v>
      </c>
      <c r="L89" s="100" t="s">
        <v>643</v>
      </c>
      <c r="M89" s="124" t="s">
        <v>138</v>
      </c>
      <c r="N89" s="124" t="s">
        <v>138</v>
      </c>
      <c r="O89" s="124" t="s">
        <v>138</v>
      </c>
      <c r="P89" s="197" t="s">
        <v>666</v>
      </c>
      <c r="Q89" s="197"/>
    </row>
    <row r="90" spans="2:22" ht="60.75" customHeight="1" x14ac:dyDescent="0.25">
      <c r="B90" s="196" t="s">
        <v>43</v>
      </c>
      <c r="C90" s="196">
        <f t="shared" si="1"/>
        <v>1.1000000000000001</v>
      </c>
      <c r="D90" s="1" t="s">
        <v>644</v>
      </c>
      <c r="E90" s="1">
        <v>36951430</v>
      </c>
      <c r="F90" s="1" t="s">
        <v>357</v>
      </c>
      <c r="G90" s="3" t="s">
        <v>358</v>
      </c>
      <c r="H90" s="191">
        <v>38688</v>
      </c>
      <c r="I90" s="5" t="s">
        <v>138</v>
      </c>
      <c r="J90" s="1" t="s">
        <v>648</v>
      </c>
      <c r="K90" s="101" t="s">
        <v>652</v>
      </c>
      <c r="L90" s="100" t="s">
        <v>643</v>
      </c>
      <c r="M90" s="124" t="s">
        <v>138</v>
      </c>
      <c r="N90" s="124" t="s">
        <v>138</v>
      </c>
      <c r="O90" s="124" t="s">
        <v>138</v>
      </c>
      <c r="P90" s="197" t="s">
        <v>666</v>
      </c>
      <c r="Q90" s="197"/>
    </row>
    <row r="91" spans="2:22" ht="60.75" customHeight="1" x14ac:dyDescent="0.25">
      <c r="B91" s="196" t="s">
        <v>43</v>
      </c>
      <c r="C91" s="196">
        <f t="shared" si="1"/>
        <v>1.1000000000000001</v>
      </c>
      <c r="D91" s="1" t="s">
        <v>655</v>
      </c>
      <c r="E91" s="1">
        <v>1088272714</v>
      </c>
      <c r="F91" s="1" t="s">
        <v>656</v>
      </c>
      <c r="G91" s="3" t="s">
        <v>657</v>
      </c>
      <c r="H91" s="191">
        <v>40634</v>
      </c>
      <c r="I91" s="5" t="s">
        <v>139</v>
      </c>
      <c r="J91" s="1" t="s">
        <v>301</v>
      </c>
      <c r="K91" s="101" t="s">
        <v>352</v>
      </c>
      <c r="L91" s="100" t="s">
        <v>654</v>
      </c>
      <c r="M91" s="124" t="s">
        <v>138</v>
      </c>
      <c r="N91" s="124" t="s">
        <v>138</v>
      </c>
      <c r="O91" s="124" t="s">
        <v>138</v>
      </c>
      <c r="P91" s="197" t="s">
        <v>666</v>
      </c>
      <c r="Q91" s="197"/>
    </row>
    <row r="92" spans="2:22" ht="60.75" customHeight="1" x14ac:dyDescent="0.25">
      <c r="B92" s="196" t="s">
        <v>43</v>
      </c>
      <c r="C92" s="196">
        <f t="shared" si="1"/>
        <v>1.1000000000000001</v>
      </c>
      <c r="D92" s="1" t="s">
        <v>655</v>
      </c>
      <c r="E92" s="1">
        <v>1088272714</v>
      </c>
      <c r="F92" s="1" t="s">
        <v>656</v>
      </c>
      <c r="G92" s="3" t="s">
        <v>657</v>
      </c>
      <c r="H92" s="191">
        <v>40634</v>
      </c>
      <c r="I92" s="5" t="s">
        <v>139</v>
      </c>
      <c r="J92" s="1" t="s">
        <v>301</v>
      </c>
      <c r="K92" s="101" t="s">
        <v>350</v>
      </c>
      <c r="L92" s="100" t="s">
        <v>654</v>
      </c>
      <c r="M92" s="124" t="s">
        <v>138</v>
      </c>
      <c r="N92" s="124" t="s">
        <v>138</v>
      </c>
      <c r="O92" s="124" t="s">
        <v>138</v>
      </c>
      <c r="P92" s="197" t="s">
        <v>666</v>
      </c>
      <c r="Q92" s="197"/>
    </row>
    <row r="93" spans="2:22" ht="60.75" customHeight="1" x14ac:dyDescent="0.25">
      <c r="B93" s="196" t="s">
        <v>43</v>
      </c>
      <c r="C93" s="196">
        <f t="shared" si="1"/>
        <v>1.1000000000000001</v>
      </c>
      <c r="D93" s="1" t="s">
        <v>655</v>
      </c>
      <c r="E93" s="1">
        <v>1088272714</v>
      </c>
      <c r="F93" s="1" t="s">
        <v>656</v>
      </c>
      <c r="G93" s="3" t="s">
        <v>657</v>
      </c>
      <c r="H93" s="191">
        <v>40634</v>
      </c>
      <c r="I93" s="5" t="s">
        <v>139</v>
      </c>
      <c r="J93" s="1" t="s">
        <v>301</v>
      </c>
      <c r="K93" s="101" t="s">
        <v>379</v>
      </c>
      <c r="L93" s="100" t="s">
        <v>654</v>
      </c>
      <c r="M93" s="124" t="s">
        <v>138</v>
      </c>
      <c r="N93" s="124" t="s">
        <v>138</v>
      </c>
      <c r="O93" s="124" t="s">
        <v>138</v>
      </c>
      <c r="P93" s="197" t="s">
        <v>666</v>
      </c>
      <c r="Q93" s="197"/>
    </row>
    <row r="94" spans="2:22" ht="60.75" customHeight="1" x14ac:dyDescent="0.25">
      <c r="B94" s="196" t="s">
        <v>43</v>
      </c>
      <c r="C94" s="196">
        <f t="shared" si="1"/>
        <v>1.1000000000000001</v>
      </c>
      <c r="D94" s="230" t="s">
        <v>655</v>
      </c>
      <c r="E94" s="230">
        <v>1088272714</v>
      </c>
      <c r="F94" s="230" t="s">
        <v>656</v>
      </c>
      <c r="G94" s="231" t="s">
        <v>657</v>
      </c>
      <c r="H94" s="232">
        <v>40634</v>
      </c>
      <c r="I94" s="233" t="s">
        <v>139</v>
      </c>
      <c r="J94" s="230" t="s">
        <v>301</v>
      </c>
      <c r="K94" s="234" t="s">
        <v>658</v>
      </c>
      <c r="L94" s="235" t="s">
        <v>654</v>
      </c>
      <c r="M94" s="236" t="s">
        <v>138</v>
      </c>
      <c r="N94" s="236" t="s">
        <v>138</v>
      </c>
      <c r="O94" s="236" t="s">
        <v>138</v>
      </c>
      <c r="P94" s="227" t="s">
        <v>666</v>
      </c>
      <c r="Q94" s="227"/>
    </row>
    <row r="95" spans="2:22" ht="60.75" customHeight="1" x14ac:dyDescent="0.25">
      <c r="B95" s="225" t="s">
        <v>44</v>
      </c>
      <c r="C95" s="196"/>
      <c r="D95" s="1"/>
      <c r="E95" s="1"/>
      <c r="F95" s="1"/>
      <c r="G95" s="3"/>
      <c r="H95" s="211"/>
      <c r="I95" s="5"/>
      <c r="J95" s="1"/>
      <c r="K95" s="101"/>
      <c r="L95" s="100"/>
      <c r="M95" s="124"/>
      <c r="N95" s="124"/>
      <c r="O95" s="124"/>
      <c r="P95" s="226" t="s">
        <v>717</v>
      </c>
      <c r="Q95" s="226"/>
      <c r="R95" s="124"/>
      <c r="S95" s="124"/>
      <c r="T95" s="124"/>
      <c r="U95" s="124"/>
      <c r="V95" s="124"/>
    </row>
    <row r="96" spans="2:22" ht="60.75" customHeight="1" x14ac:dyDescent="0.25">
      <c r="B96" s="124"/>
      <c r="C96" s="196"/>
      <c r="D96" s="124"/>
      <c r="E96" s="124"/>
      <c r="F96" s="124"/>
      <c r="G96" s="124"/>
      <c r="H96" s="124"/>
      <c r="I96" s="124"/>
      <c r="J96" s="124"/>
      <c r="K96" s="124"/>
      <c r="L96" s="124"/>
      <c r="M96" s="124"/>
      <c r="N96" s="124"/>
      <c r="O96" s="124"/>
      <c r="P96" s="124"/>
      <c r="Q96" s="124"/>
      <c r="R96" s="124"/>
      <c r="S96" s="124"/>
      <c r="T96" s="124"/>
      <c r="U96" s="124"/>
      <c r="V96" s="124"/>
    </row>
    <row r="98" spans="2:17" ht="15.75" thickBot="1" x14ac:dyDescent="0.3"/>
    <row r="99" spans="2:17" ht="27" thickBot="1" x14ac:dyDescent="0.3">
      <c r="B99" s="290" t="s">
        <v>46</v>
      </c>
      <c r="C99" s="291"/>
      <c r="D99" s="291"/>
      <c r="E99" s="291"/>
      <c r="F99" s="291"/>
      <c r="G99" s="291"/>
      <c r="H99" s="291"/>
      <c r="I99" s="291"/>
      <c r="J99" s="291"/>
      <c r="K99" s="291"/>
      <c r="L99" s="291"/>
      <c r="M99" s="291"/>
      <c r="N99" s="292"/>
    </row>
    <row r="102" spans="2:17" ht="46.15" customHeight="1" x14ac:dyDescent="0.25">
      <c r="B102" s="69" t="s">
        <v>33</v>
      </c>
      <c r="C102" s="69" t="s">
        <v>47</v>
      </c>
      <c r="D102" s="263" t="s">
        <v>3</v>
      </c>
      <c r="E102" s="265"/>
    </row>
    <row r="103" spans="2:17" ht="46.9" customHeight="1" x14ac:dyDescent="0.25">
      <c r="B103" s="70" t="s">
        <v>124</v>
      </c>
      <c r="C103" s="164" t="s">
        <v>139</v>
      </c>
      <c r="D103" s="296" t="s">
        <v>160</v>
      </c>
      <c r="E103" s="297"/>
    </row>
    <row r="106" spans="2:17" ht="26.25" x14ac:dyDescent="0.25">
      <c r="B106" s="269" t="s">
        <v>64</v>
      </c>
      <c r="C106" s="270"/>
      <c r="D106" s="270"/>
      <c r="E106" s="270"/>
      <c r="F106" s="270"/>
      <c r="G106" s="270"/>
      <c r="H106" s="270"/>
      <c r="I106" s="270"/>
      <c r="J106" s="270"/>
      <c r="K106" s="270"/>
      <c r="L106" s="270"/>
      <c r="M106" s="270"/>
      <c r="N106" s="270"/>
      <c r="O106" s="270"/>
      <c r="P106" s="270"/>
    </row>
    <row r="108" spans="2:17" ht="15.75" thickBot="1" x14ac:dyDescent="0.3"/>
    <row r="109" spans="2:17" ht="27" thickBot="1" x14ac:dyDescent="0.3">
      <c r="B109" s="290" t="s">
        <v>54</v>
      </c>
      <c r="C109" s="291"/>
      <c r="D109" s="291"/>
      <c r="E109" s="291"/>
      <c r="F109" s="291"/>
      <c r="G109" s="291"/>
      <c r="H109" s="291"/>
      <c r="I109" s="291"/>
      <c r="J109" s="291"/>
      <c r="K109" s="291"/>
      <c r="L109" s="291"/>
      <c r="M109" s="291"/>
      <c r="N109" s="292"/>
    </row>
    <row r="111" spans="2:17" ht="15.75" thickBot="1" x14ac:dyDescent="0.3">
      <c r="M111" s="66"/>
      <c r="N111" s="66"/>
    </row>
    <row r="112" spans="2:17" s="110" customFormat="1" ht="109.5" customHeight="1" x14ac:dyDescent="0.25">
      <c r="B112" s="121" t="s">
        <v>147</v>
      </c>
      <c r="C112" s="121" t="s">
        <v>148</v>
      </c>
      <c r="D112" s="121" t="s">
        <v>149</v>
      </c>
      <c r="E112" s="121" t="s">
        <v>45</v>
      </c>
      <c r="F112" s="121" t="s">
        <v>22</v>
      </c>
      <c r="G112" s="121" t="s">
        <v>104</v>
      </c>
      <c r="H112" s="121" t="s">
        <v>17</v>
      </c>
      <c r="I112" s="121" t="s">
        <v>10</v>
      </c>
      <c r="J112" s="121" t="s">
        <v>31</v>
      </c>
      <c r="K112" s="121" t="s">
        <v>61</v>
      </c>
      <c r="L112" s="121" t="s">
        <v>20</v>
      </c>
      <c r="M112" s="106" t="s">
        <v>26</v>
      </c>
      <c r="N112" s="121" t="s">
        <v>150</v>
      </c>
      <c r="O112" s="121" t="s">
        <v>36</v>
      </c>
      <c r="P112" s="122" t="s">
        <v>11</v>
      </c>
      <c r="Q112" s="122" t="s">
        <v>19</v>
      </c>
    </row>
    <row r="113" spans="1:26" s="116" customFormat="1" x14ac:dyDescent="0.25">
      <c r="A113" s="47">
        <v>1</v>
      </c>
      <c r="B113" s="117"/>
      <c r="C113" s="117"/>
      <c r="D113" s="117"/>
      <c r="E113" s="186"/>
      <c r="F113" s="113"/>
      <c r="G113" s="155"/>
      <c r="H113" s="120"/>
      <c r="I113" s="114"/>
      <c r="J113" s="114"/>
      <c r="K113" s="114"/>
      <c r="L113" s="114"/>
      <c r="M113" s="105"/>
      <c r="N113" s="105"/>
      <c r="O113" s="27"/>
      <c r="P113" s="27"/>
      <c r="Q113" s="156"/>
      <c r="R113" s="115"/>
      <c r="S113" s="115"/>
      <c r="T113" s="115"/>
      <c r="U113" s="115"/>
      <c r="V113" s="115"/>
      <c r="W113" s="115"/>
      <c r="X113" s="115"/>
      <c r="Y113" s="115"/>
      <c r="Z113" s="115"/>
    </row>
    <row r="114" spans="1:26" s="116" customFormat="1" x14ac:dyDescent="0.25">
      <c r="A114" s="47">
        <f>+A113+1</f>
        <v>2</v>
      </c>
      <c r="B114" s="117"/>
      <c r="C114" s="117"/>
      <c r="D114" s="117"/>
      <c r="E114" s="186"/>
      <c r="F114" s="113"/>
      <c r="G114" s="113"/>
      <c r="H114" s="120"/>
      <c r="I114" s="114"/>
      <c r="J114" s="114"/>
      <c r="K114" s="114"/>
      <c r="L114" s="114"/>
      <c r="M114" s="105"/>
      <c r="N114" s="105"/>
      <c r="O114" s="27"/>
      <c r="P114" s="27"/>
      <c r="Q114" s="156"/>
      <c r="R114" s="115"/>
      <c r="S114" s="115"/>
      <c r="T114" s="115"/>
      <c r="U114" s="115"/>
      <c r="V114" s="115"/>
      <c r="W114" s="115"/>
      <c r="X114" s="115"/>
      <c r="Y114" s="115"/>
      <c r="Z114" s="115"/>
    </row>
    <row r="115" spans="1:26" s="116" customFormat="1" x14ac:dyDescent="0.25">
      <c r="A115" s="47">
        <f t="shared" ref="A115:A120" si="2">+A114+1</f>
        <v>3</v>
      </c>
      <c r="B115" s="117"/>
      <c r="C115" s="117"/>
      <c r="D115" s="117"/>
      <c r="E115" s="186"/>
      <c r="F115" s="113"/>
      <c r="G115" s="113"/>
      <c r="H115" s="120"/>
      <c r="I115" s="114"/>
      <c r="J115" s="114"/>
      <c r="K115" s="114"/>
      <c r="L115" s="114"/>
      <c r="M115" s="105"/>
      <c r="N115" s="105"/>
      <c r="O115" s="27"/>
      <c r="P115" s="27"/>
      <c r="Q115" s="156"/>
      <c r="R115" s="115"/>
      <c r="S115" s="115"/>
      <c r="T115" s="115"/>
      <c r="U115" s="115"/>
      <c r="V115" s="115"/>
      <c r="W115" s="115"/>
      <c r="X115" s="115"/>
      <c r="Y115" s="115"/>
      <c r="Z115" s="115"/>
    </row>
    <row r="116" spans="1:26" s="116" customFormat="1" x14ac:dyDescent="0.25">
      <c r="A116" s="47">
        <f t="shared" si="2"/>
        <v>4</v>
      </c>
      <c r="B116" s="117"/>
      <c r="C116" s="117"/>
      <c r="D116" s="117"/>
      <c r="E116" s="186"/>
      <c r="F116" s="113"/>
      <c r="G116" s="113"/>
      <c r="H116" s="120"/>
      <c r="I116" s="114"/>
      <c r="J116" s="114"/>
      <c r="K116" s="114"/>
      <c r="L116" s="114"/>
      <c r="M116" s="105"/>
      <c r="N116" s="105"/>
      <c r="O116" s="27"/>
      <c r="P116" s="27"/>
      <c r="Q116" s="156"/>
      <c r="R116" s="115"/>
      <c r="S116" s="115"/>
      <c r="T116" s="115"/>
      <c r="U116" s="115"/>
      <c r="V116" s="115"/>
      <c r="W116" s="115"/>
      <c r="X116" s="115"/>
      <c r="Y116" s="115"/>
      <c r="Z116" s="115"/>
    </row>
    <row r="117" spans="1:26" s="116" customFormat="1" x14ac:dyDescent="0.25">
      <c r="A117" s="47">
        <f t="shared" si="2"/>
        <v>5</v>
      </c>
      <c r="B117" s="117"/>
      <c r="C117" s="117"/>
      <c r="D117" s="117"/>
      <c r="E117" s="186"/>
      <c r="F117" s="113"/>
      <c r="G117" s="113"/>
      <c r="H117" s="120"/>
      <c r="I117" s="114"/>
      <c r="J117" s="114"/>
      <c r="K117" s="114"/>
      <c r="L117" s="114"/>
      <c r="M117" s="105"/>
      <c r="N117" s="105"/>
      <c r="O117" s="27"/>
      <c r="P117" s="27"/>
      <c r="Q117" s="156"/>
      <c r="R117" s="115"/>
      <c r="S117" s="115"/>
      <c r="T117" s="115"/>
      <c r="U117" s="115"/>
      <c r="V117" s="115"/>
      <c r="W117" s="115"/>
      <c r="X117" s="115"/>
      <c r="Y117" s="115"/>
      <c r="Z117" s="115"/>
    </row>
    <row r="118" spans="1:26" s="116" customFormat="1" x14ac:dyDescent="0.25">
      <c r="A118" s="47">
        <f t="shared" si="2"/>
        <v>6</v>
      </c>
      <c r="B118" s="117"/>
      <c r="C118" s="117"/>
      <c r="D118" s="117"/>
      <c r="E118" s="186"/>
      <c r="F118" s="113"/>
      <c r="G118" s="113"/>
      <c r="H118" s="120"/>
      <c r="I118" s="114"/>
      <c r="J118" s="114"/>
      <c r="K118" s="114"/>
      <c r="L118" s="114"/>
      <c r="M118" s="105"/>
      <c r="N118" s="105"/>
      <c r="O118" s="27"/>
      <c r="P118" s="27"/>
      <c r="Q118" s="156"/>
      <c r="R118" s="115"/>
      <c r="S118" s="115"/>
      <c r="T118" s="115"/>
      <c r="U118" s="115"/>
      <c r="V118" s="115"/>
      <c r="W118" s="115"/>
      <c r="X118" s="115"/>
      <c r="Y118" s="115"/>
      <c r="Z118" s="115"/>
    </row>
    <row r="119" spans="1:26" s="116" customFormat="1" x14ac:dyDescent="0.25">
      <c r="A119" s="47">
        <f t="shared" si="2"/>
        <v>7</v>
      </c>
      <c r="B119" s="117"/>
      <c r="C119" s="117"/>
      <c r="D119" s="117"/>
      <c r="E119" s="186"/>
      <c r="F119" s="113"/>
      <c r="G119" s="113"/>
      <c r="H119" s="120"/>
      <c r="I119" s="114"/>
      <c r="J119" s="114"/>
      <c r="K119" s="114"/>
      <c r="L119" s="114"/>
      <c r="M119" s="105"/>
      <c r="N119" s="105"/>
      <c r="O119" s="27"/>
      <c r="P119" s="27"/>
      <c r="Q119" s="156"/>
      <c r="R119" s="115"/>
      <c r="S119" s="115"/>
      <c r="T119" s="115"/>
      <c r="U119" s="115"/>
      <c r="V119" s="115"/>
      <c r="W119" s="115"/>
      <c r="X119" s="115"/>
      <c r="Y119" s="115"/>
      <c r="Z119" s="115"/>
    </row>
    <row r="120" spans="1:26" s="116" customFormat="1" x14ac:dyDescent="0.25">
      <c r="A120" s="47">
        <f t="shared" si="2"/>
        <v>8</v>
      </c>
      <c r="B120" s="117"/>
      <c r="C120" s="117"/>
      <c r="D120" s="117"/>
      <c r="E120" s="186"/>
      <c r="F120" s="113"/>
      <c r="G120" s="113"/>
      <c r="H120" s="120"/>
      <c r="I120" s="114"/>
      <c r="J120" s="114"/>
      <c r="K120" s="114"/>
      <c r="L120" s="114"/>
      <c r="M120" s="105"/>
      <c r="N120" s="105"/>
      <c r="O120" s="27"/>
      <c r="P120" s="27"/>
      <c r="Q120" s="156"/>
      <c r="R120" s="115"/>
      <c r="S120" s="115"/>
      <c r="T120" s="115"/>
      <c r="U120" s="115"/>
      <c r="V120" s="115"/>
      <c r="W120" s="115"/>
      <c r="X120" s="115"/>
      <c r="Y120" s="115"/>
      <c r="Z120" s="115"/>
    </row>
    <row r="121" spans="1:26" s="116" customFormat="1" x14ac:dyDescent="0.25">
      <c r="A121" s="47"/>
      <c r="B121" s="50" t="s">
        <v>16</v>
      </c>
      <c r="C121" s="118"/>
      <c r="D121" s="117"/>
      <c r="E121" s="112"/>
      <c r="F121" s="113"/>
      <c r="G121" s="113"/>
      <c r="H121" s="113"/>
      <c r="I121" s="114"/>
      <c r="J121" s="114"/>
      <c r="K121" s="119">
        <f t="shared" ref="K121:N121" si="3">SUM(K113:K120)</f>
        <v>0</v>
      </c>
      <c r="L121" s="119">
        <f t="shared" si="3"/>
        <v>0</v>
      </c>
      <c r="M121" s="154">
        <f t="shared" si="3"/>
        <v>0</v>
      </c>
      <c r="N121" s="119">
        <f t="shared" si="3"/>
        <v>0</v>
      </c>
      <c r="O121" s="27"/>
      <c r="P121" s="27"/>
      <c r="Q121" s="157"/>
    </row>
    <row r="122" spans="1:26" x14ac:dyDescent="0.25">
      <c r="B122" s="30"/>
      <c r="C122" s="30"/>
      <c r="D122" s="30"/>
      <c r="E122" s="31"/>
      <c r="F122" s="30"/>
      <c r="G122" s="30"/>
      <c r="H122" s="30"/>
      <c r="I122" s="30"/>
      <c r="J122" s="30"/>
      <c r="K122" s="30"/>
      <c r="L122" s="30"/>
      <c r="M122" s="30"/>
      <c r="N122" s="30"/>
      <c r="O122" s="30"/>
      <c r="P122" s="30"/>
    </row>
    <row r="123" spans="1:26" ht="18.75" x14ac:dyDescent="0.25">
      <c r="B123" s="60" t="s">
        <v>32</v>
      </c>
      <c r="C123" s="74">
        <f>+K121</f>
        <v>0</v>
      </c>
      <c r="H123" s="32"/>
      <c r="I123" s="32"/>
      <c r="J123" s="32"/>
      <c r="K123" s="32"/>
      <c r="L123" s="32"/>
      <c r="M123" s="32"/>
      <c r="N123" s="30"/>
      <c r="O123" s="30"/>
      <c r="P123" s="30"/>
    </row>
    <row r="125" spans="1:26" ht="15.75" thickBot="1" x14ac:dyDescent="0.3"/>
    <row r="126" spans="1:26" ht="37.15" customHeight="1" thickBot="1" x14ac:dyDescent="0.3">
      <c r="B126" s="77" t="s">
        <v>49</v>
      </c>
      <c r="C126" s="78" t="s">
        <v>50</v>
      </c>
      <c r="D126" s="77" t="s">
        <v>51</v>
      </c>
      <c r="E126" s="78" t="s">
        <v>55</v>
      </c>
    </row>
    <row r="127" spans="1:26" ht="41.45" customHeight="1" x14ac:dyDescent="0.25">
      <c r="B127" s="68" t="s">
        <v>125</v>
      </c>
      <c r="C127" s="71">
        <v>20</v>
      </c>
      <c r="D127" s="71"/>
      <c r="E127" s="293">
        <f>+D127+D128+D129</f>
        <v>0</v>
      </c>
    </row>
    <row r="128" spans="1:26" x14ac:dyDescent="0.25">
      <c r="B128" s="68" t="s">
        <v>126</v>
      </c>
      <c r="C128" s="58">
        <v>30</v>
      </c>
      <c r="D128" s="164">
        <v>0</v>
      </c>
      <c r="E128" s="294"/>
    </row>
    <row r="129" spans="2:17" ht="15.75" thickBot="1" x14ac:dyDescent="0.3">
      <c r="B129" s="68" t="s">
        <v>127</v>
      </c>
      <c r="C129" s="73">
        <v>40</v>
      </c>
      <c r="D129" s="73">
        <v>0</v>
      </c>
      <c r="E129" s="295"/>
    </row>
    <row r="131" spans="2:17" ht="15.75" thickBot="1" x14ac:dyDescent="0.3"/>
    <row r="132" spans="2:17" ht="27" thickBot="1" x14ac:dyDescent="0.3">
      <c r="B132" s="290" t="s">
        <v>52</v>
      </c>
      <c r="C132" s="291"/>
      <c r="D132" s="291"/>
      <c r="E132" s="291"/>
      <c r="F132" s="291"/>
      <c r="G132" s="291"/>
      <c r="H132" s="291"/>
      <c r="I132" s="291"/>
      <c r="J132" s="291"/>
      <c r="K132" s="291"/>
      <c r="L132" s="291"/>
      <c r="M132" s="291"/>
      <c r="N132" s="292"/>
    </row>
    <row r="134" spans="2:17" ht="76.5" customHeight="1" x14ac:dyDescent="0.25">
      <c r="B134" s="123" t="s">
        <v>0</v>
      </c>
      <c r="C134" s="123" t="s">
        <v>39</v>
      </c>
      <c r="D134" s="123" t="s">
        <v>40</v>
      </c>
      <c r="E134" s="123" t="s">
        <v>117</v>
      </c>
      <c r="F134" s="123" t="s">
        <v>119</v>
      </c>
      <c r="G134" s="123" t="s">
        <v>120</v>
      </c>
      <c r="H134" s="123" t="s">
        <v>121</v>
      </c>
      <c r="I134" s="123" t="s">
        <v>118</v>
      </c>
      <c r="J134" s="263" t="s">
        <v>122</v>
      </c>
      <c r="K134" s="264"/>
      <c r="L134" s="265"/>
      <c r="M134" s="123" t="s">
        <v>123</v>
      </c>
      <c r="N134" s="123" t="s">
        <v>41</v>
      </c>
      <c r="O134" s="123" t="s">
        <v>42</v>
      </c>
      <c r="P134" s="263" t="s">
        <v>3</v>
      </c>
      <c r="Q134" s="265"/>
    </row>
    <row r="135" spans="2:17" ht="60.75" customHeight="1" x14ac:dyDescent="0.25">
      <c r="B135" s="161" t="s">
        <v>131</v>
      </c>
      <c r="C135" s="161">
        <f>220/1000</f>
        <v>0.22</v>
      </c>
      <c r="D135" s="3" t="s">
        <v>700</v>
      </c>
      <c r="E135" s="3">
        <v>27436250</v>
      </c>
      <c r="F135" s="3" t="s">
        <v>701</v>
      </c>
      <c r="G135" s="3" t="s">
        <v>417</v>
      </c>
      <c r="H135" s="211">
        <v>38869</v>
      </c>
      <c r="I135" s="5"/>
      <c r="J135" s="1" t="s">
        <v>301</v>
      </c>
      <c r="K135" s="101" t="s">
        <v>702</v>
      </c>
      <c r="L135" s="100" t="s">
        <v>581</v>
      </c>
      <c r="M135" s="124" t="s">
        <v>138</v>
      </c>
      <c r="N135" s="124" t="s">
        <v>139</v>
      </c>
      <c r="O135" s="124" t="s">
        <v>138</v>
      </c>
      <c r="P135" s="266" t="s">
        <v>719</v>
      </c>
      <c r="Q135" s="266"/>
    </row>
    <row r="136" spans="2:17" ht="60.75" customHeight="1" x14ac:dyDescent="0.25">
      <c r="B136" s="198" t="s">
        <v>131</v>
      </c>
      <c r="C136" s="198">
        <f>220/1000</f>
        <v>0.22</v>
      </c>
      <c r="D136" s="3" t="s">
        <v>700</v>
      </c>
      <c r="E136" s="3">
        <v>27436250</v>
      </c>
      <c r="F136" s="3" t="s">
        <v>701</v>
      </c>
      <c r="G136" s="3" t="s">
        <v>417</v>
      </c>
      <c r="H136" s="211">
        <v>38869</v>
      </c>
      <c r="I136" s="5"/>
      <c r="J136" s="1" t="s">
        <v>301</v>
      </c>
      <c r="K136" s="101" t="s">
        <v>703</v>
      </c>
      <c r="L136" s="100" t="s">
        <v>581</v>
      </c>
      <c r="M136" s="124" t="s">
        <v>138</v>
      </c>
      <c r="N136" s="124" t="s">
        <v>139</v>
      </c>
      <c r="O136" s="124" t="s">
        <v>138</v>
      </c>
      <c r="P136" s="228" t="s">
        <v>719</v>
      </c>
      <c r="Q136" s="228"/>
    </row>
    <row r="137" spans="2:17" ht="60.75" customHeight="1" x14ac:dyDescent="0.25">
      <c r="B137" s="198" t="s">
        <v>132</v>
      </c>
      <c r="C137" s="198">
        <f>220/1000</f>
        <v>0.22</v>
      </c>
      <c r="D137" s="3" t="s">
        <v>711</v>
      </c>
      <c r="E137" s="3">
        <v>1085266486</v>
      </c>
      <c r="F137" s="3" t="s">
        <v>677</v>
      </c>
      <c r="G137" s="3" t="s">
        <v>601</v>
      </c>
      <c r="H137" s="211">
        <v>40522</v>
      </c>
      <c r="I137" s="5"/>
      <c r="J137" s="1" t="s">
        <v>301</v>
      </c>
      <c r="K137" s="101" t="s">
        <v>693</v>
      </c>
      <c r="L137" s="100" t="s">
        <v>375</v>
      </c>
      <c r="M137" s="124" t="s">
        <v>138</v>
      </c>
      <c r="N137" s="124" t="s">
        <v>138</v>
      </c>
      <c r="O137" s="124" t="s">
        <v>138</v>
      </c>
      <c r="P137" s="228" t="s">
        <v>719</v>
      </c>
      <c r="Q137" s="199"/>
    </row>
    <row r="138" spans="2:17" ht="60.75" customHeight="1" x14ac:dyDescent="0.25">
      <c r="B138" s="198" t="s">
        <v>133</v>
      </c>
      <c r="C138" s="198">
        <f>220/5000</f>
        <v>4.3999999999999997E-2</v>
      </c>
      <c r="D138" s="3" t="s">
        <v>704</v>
      </c>
      <c r="E138" s="3">
        <v>12996895</v>
      </c>
      <c r="F138" s="3" t="s">
        <v>679</v>
      </c>
      <c r="G138" s="3" t="s">
        <v>705</v>
      </c>
      <c r="H138" s="211">
        <v>37967</v>
      </c>
      <c r="I138" s="5" t="s">
        <v>138</v>
      </c>
      <c r="J138" s="1" t="s">
        <v>301</v>
      </c>
      <c r="K138" s="100" t="s">
        <v>708</v>
      </c>
      <c r="L138" s="100" t="s">
        <v>683</v>
      </c>
      <c r="M138" s="124" t="s">
        <v>138</v>
      </c>
      <c r="N138" s="124" t="s">
        <v>138</v>
      </c>
      <c r="O138" s="124" t="s">
        <v>138</v>
      </c>
      <c r="P138" s="199"/>
      <c r="Q138" s="192"/>
    </row>
    <row r="141" spans="2:17" ht="15.75" thickBot="1" x14ac:dyDescent="0.3"/>
    <row r="142" spans="2:17" ht="54" customHeight="1" x14ac:dyDescent="0.25">
      <c r="B142" s="127" t="s">
        <v>33</v>
      </c>
      <c r="C142" s="127" t="s">
        <v>49</v>
      </c>
      <c r="D142" s="123" t="s">
        <v>50</v>
      </c>
      <c r="E142" s="127" t="s">
        <v>51</v>
      </c>
      <c r="F142" s="78" t="s">
        <v>56</v>
      </c>
      <c r="G142" s="97"/>
    </row>
    <row r="143" spans="2:17" ht="120.75" customHeight="1" x14ac:dyDescent="0.2">
      <c r="B143" s="284" t="s">
        <v>53</v>
      </c>
      <c r="C143" s="6" t="s">
        <v>128</v>
      </c>
      <c r="D143" s="164">
        <v>25</v>
      </c>
      <c r="E143" s="164">
        <v>0</v>
      </c>
      <c r="F143" s="285">
        <f>+E143+E144+E145</f>
        <v>10</v>
      </c>
      <c r="G143" s="98"/>
    </row>
    <row r="144" spans="2:17" ht="76.150000000000006" customHeight="1" x14ac:dyDescent="0.2">
      <c r="B144" s="284"/>
      <c r="C144" s="6" t="s">
        <v>129</v>
      </c>
      <c r="D144" s="75">
        <v>25</v>
      </c>
      <c r="E144" s="164">
        <v>0</v>
      </c>
      <c r="F144" s="286"/>
      <c r="G144" s="98"/>
    </row>
    <row r="145" spans="2:7" ht="69" customHeight="1" x14ac:dyDescent="0.2">
      <c r="B145" s="284"/>
      <c r="C145" s="6" t="s">
        <v>130</v>
      </c>
      <c r="D145" s="164">
        <v>10</v>
      </c>
      <c r="E145" s="164">
        <v>10</v>
      </c>
      <c r="F145" s="287"/>
      <c r="G145" s="98"/>
    </row>
    <row r="146" spans="2:7" x14ac:dyDescent="0.25">
      <c r="C146" s="107"/>
    </row>
    <row r="149" spans="2:7" x14ac:dyDescent="0.25">
      <c r="B149" s="125" t="s">
        <v>57</v>
      </c>
    </row>
    <row r="152" spans="2:7" x14ac:dyDescent="0.25">
      <c r="B152" s="128" t="s">
        <v>33</v>
      </c>
      <c r="C152" s="128" t="s">
        <v>58</v>
      </c>
      <c r="D152" s="127" t="s">
        <v>51</v>
      </c>
      <c r="E152" s="127" t="s">
        <v>16</v>
      </c>
    </row>
    <row r="153" spans="2:7" ht="28.5" x14ac:dyDescent="0.25">
      <c r="B153" s="108" t="s">
        <v>59</v>
      </c>
      <c r="C153" s="109">
        <v>40</v>
      </c>
      <c r="D153" s="164">
        <f>+E127</f>
        <v>0</v>
      </c>
      <c r="E153" s="288">
        <f>+D153+D154</f>
        <v>10</v>
      </c>
    </row>
    <row r="154" spans="2:7" ht="42.75" x14ac:dyDescent="0.25">
      <c r="B154" s="108" t="s">
        <v>60</v>
      </c>
      <c r="C154" s="109">
        <v>60</v>
      </c>
      <c r="D154" s="164">
        <f>+F143</f>
        <v>10</v>
      </c>
      <c r="E154" s="289"/>
    </row>
  </sheetData>
  <customSheetViews>
    <customSheetView guid="{0231D664-53D3-4378-92FC-86BB75012D50}" scale="70" hiddenColumns="1">
      <selection activeCell="C5" sqref="C5"/>
      <pageMargins left="0.7" right="0.7" top="0.75" bottom="0.75" header="0.3" footer="0.3"/>
      <pageSetup orientation="portrait" horizontalDpi="4294967295" verticalDpi="4294967295" r:id="rId1"/>
    </customSheetView>
    <customSheetView guid="{CE061EA5-A85E-4ABA-BF79-3FA19E67983B}" scale="70" hiddenColumns="1">
      <selection activeCell="G143" sqref="G143"/>
      <pageMargins left="0.7" right="0.7" top="0.75" bottom="0.75" header="0.3" footer="0.3"/>
      <pageSetup orientation="portrait" horizontalDpi="4294967295" verticalDpi="4294967295" r:id="rId2"/>
    </customSheetView>
    <customSheetView guid="{A2E15FCF-BF07-4F75-BC8B-D1F713E64E37}" scale="70" hiddenColumns="1" topLeftCell="A13">
      <selection activeCell="F31" sqref="F31"/>
      <pageMargins left="0.7" right="0.7" top="0.75" bottom="0.75" header="0.3" footer="0.3"/>
      <pageSetup orientation="portrait" horizontalDpi="4294967295" verticalDpi="4294967295" r:id="rId3"/>
    </customSheetView>
    <customSheetView guid="{2CECA098-183A-404B-AD72-5EEAC4BDA970}" scale="70" hiddenColumns="1" topLeftCell="C82">
      <selection activeCell="C88" sqref="C88"/>
      <pageMargins left="0.7" right="0.7" top="0.75" bottom="0.75" header="0.3" footer="0.3"/>
      <pageSetup orientation="portrait" horizontalDpi="4294967295" verticalDpi="4294967295" r:id="rId4"/>
    </customSheetView>
    <customSheetView guid="{AFE0F707-F779-4457-8614-A9761FF0129B}" scale="70" hiddenColumns="1" topLeftCell="A107">
      <selection activeCell="B114" sqref="B114:P121"/>
      <pageMargins left="0.7" right="0.7" top="0.75" bottom="0.75" header="0.3" footer="0.3"/>
      <pageSetup orientation="portrait" horizontalDpi="4294967295" verticalDpi="4294967295" r:id="rId5"/>
    </customSheetView>
  </customSheetViews>
  <mergeCells count="40">
    <mergeCell ref="B143:B145"/>
    <mergeCell ref="F143:F145"/>
    <mergeCell ref="E153:E154"/>
    <mergeCell ref="B109:N109"/>
    <mergeCell ref="E127:E129"/>
    <mergeCell ref="B132:N132"/>
    <mergeCell ref="J134:L134"/>
    <mergeCell ref="P134:Q134"/>
    <mergeCell ref="P135:Q135"/>
    <mergeCell ref="B106:P106"/>
    <mergeCell ref="O72:P72"/>
    <mergeCell ref="O73:P73"/>
    <mergeCell ref="O74:P74"/>
    <mergeCell ref="O75:P75"/>
    <mergeCell ref="B81:N81"/>
    <mergeCell ref="J86:L86"/>
    <mergeCell ref="P86:Q86"/>
    <mergeCell ref="B99:N99"/>
    <mergeCell ref="D102:E102"/>
    <mergeCell ref="D103:E103"/>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topLeftCell="A16" workbookViewId="0">
      <selection activeCell="D20" sqref="D20"/>
    </sheetView>
  </sheetViews>
  <sheetFormatPr baseColWidth="10" defaultRowHeight="15.75" x14ac:dyDescent="0.25"/>
  <cols>
    <col min="1" max="1" width="24.85546875" style="152" customWidth="1"/>
    <col min="2" max="2" width="55.5703125" style="152" customWidth="1"/>
    <col min="3" max="3" width="41.28515625" style="152" customWidth="1"/>
    <col min="4" max="4" width="29.42578125" style="152" customWidth="1"/>
    <col min="5" max="5" width="29.140625" style="152" customWidth="1"/>
    <col min="6" max="16384" width="11.42578125" style="107"/>
  </cols>
  <sheetData>
    <row r="1" spans="1:5" x14ac:dyDescent="0.25">
      <c r="A1" s="305" t="s">
        <v>92</v>
      </c>
      <c r="B1" s="306"/>
      <c r="C1" s="306"/>
      <c r="D1" s="306"/>
      <c r="E1" s="130"/>
    </row>
    <row r="2" spans="1:5" ht="27.75" customHeight="1" x14ac:dyDescent="0.25">
      <c r="A2" s="131"/>
      <c r="B2" s="307" t="s">
        <v>77</v>
      </c>
      <c r="C2" s="307"/>
      <c r="D2" s="307"/>
      <c r="E2" s="132"/>
    </row>
    <row r="3" spans="1:5" ht="21" customHeight="1" x14ac:dyDescent="0.25">
      <c r="A3" s="133"/>
      <c r="B3" s="307" t="s">
        <v>152</v>
      </c>
      <c r="C3" s="307"/>
      <c r="D3" s="307"/>
      <c r="E3" s="134"/>
    </row>
    <row r="4" spans="1:5" thickBot="1" x14ac:dyDescent="0.3">
      <c r="A4" s="135"/>
      <c r="B4" s="136"/>
      <c r="C4" s="136"/>
      <c r="D4" s="136"/>
      <c r="E4" s="137"/>
    </row>
    <row r="5" spans="1:5" ht="26.25" customHeight="1" thickBot="1" x14ac:dyDescent="0.3">
      <c r="A5" s="135"/>
      <c r="B5" s="138" t="s">
        <v>78</v>
      </c>
      <c r="C5" s="308" t="s">
        <v>301</v>
      </c>
      <c r="D5" s="309"/>
      <c r="E5" s="183" t="s">
        <v>19</v>
      </c>
    </row>
    <row r="6" spans="1:5" ht="27.75" customHeight="1" thickBot="1" x14ac:dyDescent="0.3">
      <c r="A6" s="135"/>
      <c r="B6" s="158" t="s">
        <v>79</v>
      </c>
      <c r="C6" s="310" t="s">
        <v>302</v>
      </c>
      <c r="D6" s="311"/>
      <c r="E6" s="184" t="s">
        <v>318</v>
      </c>
    </row>
    <row r="7" spans="1:5" ht="29.25" customHeight="1" thickBot="1" x14ac:dyDescent="0.3">
      <c r="A7" s="135"/>
      <c r="B7" s="158" t="s">
        <v>153</v>
      </c>
      <c r="C7" s="303" t="s">
        <v>154</v>
      </c>
      <c r="D7" s="304"/>
      <c r="E7" s="137"/>
    </row>
    <row r="8" spans="1:5" ht="16.5" thickBot="1" x14ac:dyDescent="0.3">
      <c r="A8" s="135"/>
      <c r="B8" s="159">
        <v>1</v>
      </c>
      <c r="C8" s="298">
        <v>1898582560</v>
      </c>
      <c r="D8" s="299"/>
      <c r="E8" s="137"/>
    </row>
    <row r="9" spans="1:5" ht="23.25" customHeight="1" thickBot="1" x14ac:dyDescent="0.3">
      <c r="A9" s="135"/>
      <c r="B9" s="159">
        <v>2</v>
      </c>
      <c r="C9" s="298">
        <v>1044140500</v>
      </c>
      <c r="D9" s="299"/>
      <c r="E9" s="137"/>
    </row>
    <row r="10" spans="1:5" ht="26.25" customHeight="1" thickBot="1" x14ac:dyDescent="0.3">
      <c r="A10" s="135"/>
      <c r="B10" s="159">
        <v>14</v>
      </c>
      <c r="C10" s="298">
        <v>3611075784</v>
      </c>
      <c r="D10" s="299"/>
      <c r="E10" s="137"/>
    </row>
    <row r="11" spans="1:5" ht="26.25" customHeight="1" thickBot="1" x14ac:dyDescent="0.3">
      <c r="A11" s="135"/>
      <c r="B11" s="159">
        <v>17</v>
      </c>
      <c r="C11" s="298">
        <v>2898465744</v>
      </c>
      <c r="D11" s="299"/>
      <c r="E11" s="137"/>
    </row>
    <row r="12" spans="1:5" ht="26.25" customHeight="1" thickBot="1" x14ac:dyDescent="0.3">
      <c r="A12" s="135"/>
      <c r="B12" s="159">
        <v>22</v>
      </c>
      <c r="C12" s="298">
        <v>2788524969</v>
      </c>
      <c r="D12" s="299"/>
      <c r="E12" s="137"/>
    </row>
    <row r="13" spans="1:5" ht="26.25" customHeight="1" thickBot="1" x14ac:dyDescent="0.3">
      <c r="A13" s="135"/>
      <c r="B13" s="159">
        <v>23</v>
      </c>
      <c r="C13" s="298">
        <v>2522605373</v>
      </c>
      <c r="D13" s="299"/>
      <c r="E13" s="137"/>
    </row>
    <row r="14" spans="1:5" ht="21.75" customHeight="1" thickBot="1" x14ac:dyDescent="0.3">
      <c r="A14" s="135"/>
      <c r="B14" s="159">
        <v>38</v>
      </c>
      <c r="C14" s="298">
        <v>598562360</v>
      </c>
      <c r="D14" s="299"/>
      <c r="E14" s="137"/>
    </row>
    <row r="15" spans="1:5" ht="32.25" thickBot="1" x14ac:dyDescent="0.3">
      <c r="A15" s="135"/>
      <c r="B15" s="160" t="s">
        <v>155</v>
      </c>
      <c r="C15" s="298">
        <f>SUM(C8:D14)</f>
        <v>15361957290</v>
      </c>
      <c r="D15" s="299"/>
      <c r="E15" s="137"/>
    </row>
    <row r="16" spans="1:5" ht="30.75" customHeight="1" thickBot="1" x14ac:dyDescent="0.3">
      <c r="A16" s="135"/>
      <c r="B16" s="160" t="s">
        <v>156</v>
      </c>
      <c r="C16" s="298">
        <f>+C15/616000</f>
        <v>24938.242353896105</v>
      </c>
      <c r="D16" s="299"/>
      <c r="E16" s="137"/>
    </row>
    <row r="17" spans="1:6" x14ac:dyDescent="0.25">
      <c r="A17" s="135"/>
      <c r="B17" s="142"/>
      <c r="C17" s="140"/>
      <c r="D17" s="141"/>
      <c r="E17" s="137"/>
    </row>
    <row r="18" spans="1:6" ht="16.5" thickBot="1" x14ac:dyDescent="0.3">
      <c r="A18" s="135"/>
      <c r="B18" s="144" t="s">
        <v>157</v>
      </c>
      <c r="C18" s="140"/>
      <c r="D18" s="141"/>
      <c r="E18" s="137"/>
    </row>
    <row r="19" spans="1:6" ht="27" customHeight="1" x14ac:dyDescent="0.25">
      <c r="A19" s="135"/>
      <c r="B19" s="142" t="s">
        <v>80</v>
      </c>
      <c r="C19" s="178">
        <v>1862107815</v>
      </c>
      <c r="D19" s="143"/>
      <c r="E19" s="137"/>
    </row>
    <row r="20" spans="1:6" ht="28.5" customHeight="1" x14ac:dyDescent="0.25">
      <c r="A20" s="135"/>
      <c r="B20" s="135" t="s">
        <v>81</v>
      </c>
      <c r="C20" s="179">
        <v>2862441557</v>
      </c>
      <c r="D20" s="137"/>
      <c r="E20" s="137"/>
    </row>
    <row r="21" spans="1:6" ht="15" x14ac:dyDescent="0.25">
      <c r="A21" s="135"/>
      <c r="B21" s="135" t="s">
        <v>82</v>
      </c>
      <c r="C21" s="179">
        <v>441478321</v>
      </c>
      <c r="D21" s="137"/>
      <c r="E21" s="137"/>
    </row>
    <row r="22" spans="1:6" ht="27" customHeight="1" thickBot="1" x14ac:dyDescent="0.3">
      <c r="A22" s="135"/>
      <c r="B22" s="144" t="s">
        <v>83</v>
      </c>
      <c r="C22" s="180">
        <v>441478321</v>
      </c>
      <c r="D22" s="145"/>
      <c r="E22" s="137"/>
    </row>
    <row r="23" spans="1:6" ht="27" customHeight="1" thickBot="1" x14ac:dyDescent="0.3">
      <c r="A23" s="135"/>
      <c r="B23" s="300" t="s">
        <v>84</v>
      </c>
      <c r="C23" s="301"/>
      <c r="D23" s="302"/>
      <c r="E23" s="137"/>
    </row>
    <row r="24" spans="1:6" ht="16.5" thickBot="1" x14ac:dyDescent="0.3">
      <c r="A24" s="135"/>
      <c r="B24" s="300" t="s">
        <v>85</v>
      </c>
      <c r="C24" s="301"/>
      <c r="D24" s="302"/>
      <c r="E24" s="137"/>
    </row>
    <row r="25" spans="1:6" x14ac:dyDescent="0.25">
      <c r="A25" s="135"/>
      <c r="B25" s="146" t="s">
        <v>158</v>
      </c>
      <c r="C25" s="181">
        <f>+C19/C21</f>
        <v>4.2178918565743118</v>
      </c>
      <c r="D25" s="141" t="s">
        <v>69</v>
      </c>
      <c r="E25" s="137"/>
    </row>
    <row r="26" spans="1:6" ht="16.5" thickBot="1" x14ac:dyDescent="0.3">
      <c r="A26" s="135"/>
      <c r="B26" s="139" t="s">
        <v>86</v>
      </c>
      <c r="C26" s="182">
        <f>+C22/C20</f>
        <v>0.15423138331693806</v>
      </c>
      <c r="D26" s="147" t="s">
        <v>69</v>
      </c>
      <c r="E26" s="137"/>
    </row>
    <row r="27" spans="1:6" ht="16.5" thickBot="1" x14ac:dyDescent="0.3">
      <c r="A27" s="135"/>
      <c r="B27" s="148"/>
      <c r="C27" s="149"/>
      <c r="D27" s="136"/>
      <c r="E27" s="150"/>
    </row>
    <row r="28" spans="1:6" x14ac:dyDescent="0.25">
      <c r="A28" s="315"/>
      <c r="B28" s="316" t="s">
        <v>87</v>
      </c>
      <c r="C28" s="318" t="s">
        <v>88</v>
      </c>
      <c r="D28" s="319"/>
      <c r="E28" s="320"/>
      <c r="F28" s="312"/>
    </row>
    <row r="29" spans="1:6" ht="16.5" thickBot="1" x14ac:dyDescent="0.3">
      <c r="A29" s="315"/>
      <c r="B29" s="317"/>
      <c r="C29" s="313" t="s">
        <v>89</v>
      </c>
      <c r="D29" s="314"/>
      <c r="E29" s="320"/>
      <c r="F29" s="312"/>
    </row>
    <row r="30" spans="1:6" thickBot="1" x14ac:dyDescent="0.3">
      <c r="A30" s="144"/>
      <c r="B30" s="151"/>
      <c r="C30" s="151"/>
      <c r="D30" s="151"/>
      <c r="E30" s="145"/>
      <c r="F30" s="129"/>
    </row>
    <row r="31" spans="1:6" x14ac:dyDescent="0.25">
      <c r="B31" s="153" t="s">
        <v>159</v>
      </c>
    </row>
    <row r="33" spans="2:4" x14ac:dyDescent="0.25">
      <c r="B33" s="152" t="s">
        <v>311</v>
      </c>
      <c r="C33" s="152" t="s">
        <v>313</v>
      </c>
      <c r="D33" s="152" t="s">
        <v>314</v>
      </c>
    </row>
    <row r="34" spans="2:4" x14ac:dyDescent="0.25">
      <c r="B34" s="152" t="s">
        <v>312</v>
      </c>
      <c r="C34" s="152" t="s">
        <v>315</v>
      </c>
      <c r="D34" s="152" t="s">
        <v>316</v>
      </c>
    </row>
    <row r="36" spans="2:4" x14ac:dyDescent="0.25">
      <c r="B36" s="152" t="s">
        <v>317</v>
      </c>
    </row>
  </sheetData>
  <customSheetViews>
    <customSheetView guid="{0231D664-53D3-4378-92FC-86BB75012D50}" fitToPage="1" topLeftCell="A16">
      <selection activeCell="D20" sqref="D20"/>
      <pageMargins left="0.7" right="0.7" top="0.75" bottom="0.75" header="0.3" footer="0.3"/>
      <pageSetup scale="48" orientation="portrait" horizontalDpi="300" verticalDpi="300" r:id="rId1"/>
    </customSheetView>
    <customSheetView guid="{CE061EA5-A85E-4ABA-BF79-3FA19E67983B}">
      <selection activeCell="A34" sqref="A34:XFD34"/>
      <pageMargins left="0.7" right="0.7" top="0.75" bottom="0.75" header="0.3" footer="0.3"/>
      <pageSetup orientation="portrait" horizontalDpi="4294967295" verticalDpi="4294967295" r:id="rId2"/>
    </customSheetView>
    <customSheetView guid="{A2E15FCF-BF07-4F75-BC8B-D1F713E64E37}" showPageBreaks="1" fitToPage="1" topLeftCell="A4">
      <selection activeCell="D20" sqref="D20"/>
      <pageMargins left="0.7" right="0.7" top="0.75" bottom="0.75" header="0.3" footer="0.3"/>
      <pageSetup scale="48" orientation="portrait" horizontalDpi="300" verticalDpi="300" r:id="rId3"/>
    </customSheetView>
    <customSheetView guid="{2CECA098-183A-404B-AD72-5EEAC4BDA970}" fitToPage="1" topLeftCell="A16">
      <selection activeCell="D20" sqref="D20"/>
      <pageMargins left="0.7" right="0.7" top="0.75" bottom="0.75" header="0.3" footer="0.3"/>
      <pageSetup scale="48" orientation="portrait" horizontalDpi="300" verticalDpi="300" r:id="rId4"/>
    </customSheetView>
    <customSheetView guid="{AFE0F707-F779-4457-8614-A9761FF0129B}">
      <selection activeCell="A34" sqref="A34:XFD34"/>
      <pageMargins left="0.7" right="0.7" top="0.75" bottom="0.75" header="0.3" footer="0.3"/>
      <pageSetup orientation="portrait" horizontalDpi="4294967295" verticalDpi="4294967295" r:id="rId5"/>
    </customSheetView>
  </customSheetViews>
  <mergeCells count="23">
    <mergeCell ref="F28:F29"/>
    <mergeCell ref="C29:D29"/>
    <mergeCell ref="B24:D24"/>
    <mergeCell ref="A28:A29"/>
    <mergeCell ref="B28:B29"/>
    <mergeCell ref="C28:D28"/>
    <mergeCell ref="E28:E29"/>
    <mergeCell ref="A1:D1"/>
    <mergeCell ref="B2:D2"/>
    <mergeCell ref="B3:D3"/>
    <mergeCell ref="C5:D5"/>
    <mergeCell ref="C6:D6"/>
    <mergeCell ref="C16:D16"/>
    <mergeCell ref="B23:D23"/>
    <mergeCell ref="C8:D8"/>
    <mergeCell ref="C7:D7"/>
    <mergeCell ref="C9:D9"/>
    <mergeCell ref="C13:D13"/>
    <mergeCell ref="C14:D14"/>
    <mergeCell ref="C15:D15"/>
    <mergeCell ref="C12:D12"/>
    <mergeCell ref="C11:D11"/>
    <mergeCell ref="C10:D10"/>
  </mergeCells>
  <pageMargins left="0.7" right="0.7" top="0.75" bottom="0.75" header="0.3" footer="0.3"/>
  <pageSetup scale="48" orientation="portrait" horizontalDpi="300" verticalDpi="300"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JURIDICA</vt:lpstr>
      <vt:lpstr>TECNICA 1</vt:lpstr>
      <vt:lpstr>TECNICA 2</vt:lpstr>
      <vt:lpstr>TECNICA 14</vt:lpstr>
      <vt:lpstr>TECNICA (17)</vt:lpstr>
      <vt:lpstr>TECNICA (22)</vt:lpstr>
      <vt:lpstr>TECNICA (23)</vt:lpstr>
      <vt:lpstr>TECNICA (38)</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2014-12-03T20:36:58Z</cp:lastPrinted>
  <dcterms:created xsi:type="dcterms:W3CDTF">2014-10-22T15:49:24Z</dcterms:created>
  <dcterms:modified xsi:type="dcterms:W3CDTF">2014-12-05T01:13:07Z</dcterms:modified>
</cp:coreProperties>
</file>