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Propuesta_04_CRUZ ROJA TUMACO\"/>
    </mc:Choice>
  </mc:AlternateContent>
  <bookViews>
    <workbookView xWindow="0" yWindow="0" windowWidth="28800" windowHeight="12435" tabRatio="598" activeTab="4"/>
  </bookViews>
  <sheets>
    <sheet name="JURIDICA" sheetId="9" r:id="rId1"/>
    <sheet name="TECNICA 13" sheetId="8" r:id="rId2"/>
    <sheet name="TECNICA 14" sheetId="12" r:id="rId3"/>
    <sheet name="TECNICA 15" sheetId="13" r:id="rId4"/>
    <sheet name="TECNICA 18" sheetId="14" r:id="rId5"/>
    <sheet name="FINANCIERA" sheetId="10" r:id="rId6"/>
  </sheets>
  <calcPr calcId="152511"/>
</workbook>
</file>

<file path=xl/calcChain.xml><?xml version="1.0" encoding="utf-8"?>
<calcChain xmlns="http://schemas.openxmlformats.org/spreadsheetml/2006/main">
  <c r="C141" i="8" l="1"/>
  <c r="C142" i="8"/>
  <c r="C143" i="8"/>
  <c r="C144" i="8"/>
  <c r="C140" i="8"/>
  <c r="C91" i="14" l="1"/>
  <c r="C92" i="14"/>
  <c r="C93" i="14"/>
  <c r="C94" i="14"/>
  <c r="C95" i="14"/>
  <c r="C96" i="14"/>
  <c r="C97" i="14"/>
  <c r="C88" i="14"/>
  <c r="C89" i="14"/>
  <c r="C94" i="8"/>
  <c r="C93" i="8"/>
  <c r="C90" i="14"/>
  <c r="C87" i="14"/>
  <c r="C96" i="8"/>
  <c r="C97" i="8"/>
  <c r="C98" i="8"/>
  <c r="C99" i="8"/>
  <c r="C100" i="8"/>
  <c r="C101" i="8"/>
  <c r="C95" i="8"/>
  <c r="C92" i="8"/>
  <c r="C91" i="8"/>
  <c r="C98" i="12"/>
  <c r="C97" i="12"/>
  <c r="C95" i="12"/>
  <c r="C96" i="12"/>
  <c r="C104" i="12"/>
  <c r="C105" i="12"/>
  <c r="C106" i="12"/>
  <c r="C107" i="12"/>
  <c r="C100" i="12"/>
  <c r="C101" i="12"/>
  <c r="C102" i="12"/>
  <c r="C103" i="12"/>
  <c r="C99" i="12"/>
  <c r="C94" i="12"/>
  <c r="L57" i="14" l="1"/>
  <c r="E24" i="14"/>
  <c r="C24" i="14"/>
  <c r="F15" i="14"/>
  <c r="L57" i="13"/>
  <c r="E24" i="13"/>
  <c r="F15" i="13"/>
  <c r="C24" i="13" s="1"/>
  <c r="L57" i="12"/>
  <c r="E24" i="12"/>
  <c r="F15" i="12"/>
  <c r="C24" i="12" s="1"/>
  <c r="E24" i="8" l="1"/>
  <c r="F15" i="8"/>
  <c r="C24" i="8" s="1"/>
  <c r="F144" i="14" l="1"/>
  <c r="D155" i="14" s="1"/>
  <c r="E129" i="14"/>
  <c r="D154" i="14" s="1"/>
  <c r="E154" i="14" s="1"/>
  <c r="M123" i="14"/>
  <c r="L123" i="14"/>
  <c r="K123" i="14"/>
  <c r="C125" i="14" s="1"/>
  <c r="A117" i="14"/>
  <c r="A118" i="14" s="1"/>
  <c r="A119" i="14" s="1"/>
  <c r="A120" i="14" s="1"/>
  <c r="A121" i="14" s="1"/>
  <c r="A122" i="14" s="1"/>
  <c r="A116" i="14"/>
  <c r="N115" i="14"/>
  <c r="N123" i="14" s="1"/>
  <c r="C62" i="14"/>
  <c r="C61" i="14"/>
  <c r="A50" i="14"/>
  <c r="A51" i="14" s="1"/>
  <c r="A52" i="14" s="1"/>
  <c r="A53" i="14" s="1"/>
  <c r="A54" i="14" s="1"/>
  <c r="A55" i="14" s="1"/>
  <c r="A56" i="14" s="1"/>
  <c r="D41" i="14"/>
  <c r="E40" i="14" s="1"/>
  <c r="F138" i="13"/>
  <c r="D149" i="13" s="1"/>
  <c r="E123" i="13"/>
  <c r="D148" i="13" s="1"/>
  <c r="M117" i="13"/>
  <c r="L117" i="13"/>
  <c r="K117" i="13"/>
  <c r="C119" i="13" s="1"/>
  <c r="A110" i="13"/>
  <c r="A111" i="13" s="1"/>
  <c r="A112" i="13" s="1"/>
  <c r="A113" i="13" s="1"/>
  <c r="A114" i="13" s="1"/>
  <c r="A115" i="13" s="1"/>
  <c r="A116" i="13" s="1"/>
  <c r="N109" i="13"/>
  <c r="N117" i="13" s="1"/>
  <c r="C62" i="13"/>
  <c r="C61" i="13"/>
  <c r="A50" i="13"/>
  <c r="A51" i="13" s="1"/>
  <c r="A52" i="13" s="1"/>
  <c r="A53" i="13" s="1"/>
  <c r="A54" i="13" s="1"/>
  <c r="A55" i="13" s="1"/>
  <c r="A56" i="13" s="1"/>
  <c r="D41" i="13"/>
  <c r="E40" i="13" s="1"/>
  <c r="F152" i="12"/>
  <c r="D163" i="12" s="1"/>
  <c r="E137" i="12"/>
  <c r="D162" i="12" s="1"/>
  <c r="M131" i="12"/>
  <c r="L131" i="12"/>
  <c r="K131" i="12"/>
  <c r="C133" i="12" s="1"/>
  <c r="A124" i="12"/>
  <c r="A125" i="12" s="1"/>
  <c r="A126" i="12" s="1"/>
  <c r="A127" i="12" s="1"/>
  <c r="A128" i="12" s="1"/>
  <c r="A129" i="12" s="1"/>
  <c r="A130" i="12" s="1"/>
  <c r="N123" i="12"/>
  <c r="N131" i="12" s="1"/>
  <c r="C62" i="12"/>
  <c r="C61" i="12"/>
  <c r="A50" i="12"/>
  <c r="A51" i="12" s="1"/>
  <c r="A52" i="12" s="1"/>
  <c r="A53" i="12" s="1"/>
  <c r="A54" i="12" s="1"/>
  <c r="A55" i="12" s="1"/>
  <c r="A56" i="12" s="1"/>
  <c r="D41" i="12"/>
  <c r="E40" i="12" s="1"/>
  <c r="E148" i="13" l="1"/>
  <c r="E162" i="12"/>
  <c r="C23" i="10"/>
  <c r="C22" i="10"/>
  <c r="C12" i="10" l="1"/>
  <c r="C13" i="10" s="1"/>
  <c r="M126" i="8"/>
  <c r="L126" i="8"/>
  <c r="K126" i="8"/>
  <c r="A119" i="8"/>
  <c r="A120" i="8" s="1"/>
  <c r="A121" i="8" s="1"/>
  <c r="A122" i="8" s="1"/>
  <c r="A123" i="8" s="1"/>
  <c r="A124" i="8" s="1"/>
  <c r="A125" i="8" s="1"/>
  <c r="N118" i="8"/>
  <c r="N126" i="8" s="1"/>
  <c r="D41" i="8"/>
  <c r="E40" i="8" s="1"/>
  <c r="E132" i="8" l="1"/>
  <c r="D159" i="8" s="1"/>
  <c r="F149" i="8"/>
  <c r="D160" i="8" s="1"/>
  <c r="E159" i="8" l="1"/>
  <c r="C128" i="8" l="1"/>
  <c r="C62" i="8"/>
  <c r="L57" i="8"/>
  <c r="C61" i="8"/>
  <c r="A50" i="8"/>
  <c r="A51" i="8" s="1"/>
  <c r="A52" i="8" s="1"/>
  <c r="A53" i="8" s="1"/>
  <c r="A54" i="8" s="1"/>
  <c r="A55" i="8" s="1"/>
  <c r="A56" i="8" s="1"/>
</calcChain>
</file>

<file path=xl/sharedStrings.xml><?xml version="1.0" encoding="utf-8"?>
<sst xmlns="http://schemas.openxmlformats.org/spreadsheetml/2006/main" count="1704" uniqueCount="404">
  <si>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</si>
  <si>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</si>
  <si>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</si>
  <si>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</si>
  <si>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</si>
  <si>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</si>
  <si>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</si>
  <si>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</si>
  <si>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</si>
  <si>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</si>
  <si>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</si>
  <si>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</si>
  <si>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</si>
  <si>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</si>
  <si>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</si>
  <si>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</si>
  <si>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</si>
  <si>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</si>
  <si>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</si>
  <si>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</si>
  <si>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</si>
  <si>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</si>
  <si>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</si>
  <si>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</si>
  <si>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</si>
  <si>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</si>
  <si>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</si>
  <si>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</si>
  <si>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</si>
  <si>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</si>
  <si>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</si>
  <si>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</si>
  <si>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</si>
  <si>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</si>
  <si>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</si>
  <si>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</si>
  <si>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</si>
  <si>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</si>
  <si>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</si>
  <si>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</si>
  <si>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</si>
  <si>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</si>
  <si>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</si>
  <si>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</si>
  <si>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</si>
  <si>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</si>
  <si>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</si>
  <si>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</si>
  <si>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</si>
  <si>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</si>
  <si>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</si>
  <si>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</si>
  <si>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</si>
  <si>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</si>
  <si>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</si>
  <si>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</si>
  <si>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</si>
  <si>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</si>
  <si>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</si>
  <si>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</si>
  <si>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</si>
  <si>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</si>
  <si>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</si>
  <si>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</si>
  <si>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</si>
  <si>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</si>
  <si>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</si>
  <si>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</si>
  <si>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</si>
  <si>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</si>
  <si>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</si>
  <si>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</si>
  <si>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</si>
  <si>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</si>
  <si>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</si>
  <si>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</si>
  <si>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</si>
  <si>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</si>
  <si>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</si>
  <si>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</si>
  <si>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</si>
  <si>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</si>
  <si>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</si>
  <si>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</si>
  <si>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</si>
  <si>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</si>
  <si>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</si>
  <si>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</si>
  <si>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</si>
  <si>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</si>
  <si>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</si>
  <si>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</si>
  <si>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</si>
  <si>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</si>
  <si>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</si>
  <si>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</si>
  <si>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</si>
  <si>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</si>
  <si>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</si>
  <si>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</si>
  <si>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</si>
  <si>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</si>
  <si>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</si>
  <si>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</si>
  <si>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</si>
  <si>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</si>
  <si>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</si>
  <si>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</si>
  <si>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</si>
  <si>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</si>
  <si>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</si>
  <si>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</si>
  <si>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</si>
  <si>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</si>
  <si>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</si>
  <si>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</si>
  <si>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</si>
  <si>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</si>
  <si>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</si>
  <si>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</si>
  <si>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</si>
  <si>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</si>
  <si>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</si>
  <si>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</si>
  <si>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</si>
  <si>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</si>
  <si>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</si>
  <si>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</si>
  <si>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</si>
  <si>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</si>
  <si>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</si>
  <si>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</si>
  <si>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</si>
  <si>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</si>
  <si>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</si>
  <si>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</si>
  <si>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</si>
  <si>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</si>
  <si>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</si>
  <si>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</si>
  <si>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</si>
  <si>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</si>
  <si>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</si>
  <si>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</si>
  <si>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</si>
  <si>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</si>
  <si>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</si>
  <si>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</si>
  <si>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</si>
  <si>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</si>
  <si>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</si>
  <si>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</si>
  <si>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</si>
  <si>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</si>
  <si>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</si>
  <si>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</si>
  <si>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</si>
  <si>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</si>
  <si>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</si>
  <si>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</si>
  <si>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</si>
  <si>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CRUZ ROJA MUNICIPAL DE TUMACO</t>
  </si>
  <si>
    <t>840000497-4</t>
  </si>
  <si>
    <t>Rango</t>
  </si>
  <si>
    <t>IDL</t>
  </si>
  <si>
    <t>NDE</t>
  </si>
  <si>
    <t>Mayor a 4501</t>
  </si>
  <si>
    <t>Mayor o igual 1,2</t>
  </si>
  <si>
    <t>Menor o igual a 65%</t>
  </si>
  <si>
    <t xml:space="preserve">CUMPLE </t>
  </si>
  <si>
    <t>EL PROPONENTE CUMPLE __X____ NO CUMPLE _______</t>
  </si>
  <si>
    <t>CDI - INSTITUCIONAL CON ARRIENDO</t>
  </si>
  <si>
    <t>CDI-LA CARITA FELIZ</t>
  </si>
  <si>
    <t>CDI-GRANDES TESOROS</t>
  </si>
  <si>
    <t>CDI-LAS PALOMAS</t>
  </si>
  <si>
    <t>CDI-LOS PATICOS</t>
  </si>
  <si>
    <t>CL BARRIO BUSTAMANTE</t>
  </si>
  <si>
    <t>VEREDA SAN JOSE</t>
  </si>
  <si>
    <t>VEREDA SANTA CATALINA</t>
  </si>
  <si>
    <t>VEREDA EL CUIL</t>
  </si>
  <si>
    <t>CDI - INSTITUCIONAL SIN ARRIENDO</t>
  </si>
  <si>
    <t>LA ESPERANZA</t>
  </si>
  <si>
    <t>CDI-CHARCO</t>
  </si>
  <si>
    <t>CDI-LA ESPERANZA</t>
  </si>
  <si>
    <t>CDI-BAZAN</t>
  </si>
  <si>
    <t>CDI-EL CANAL</t>
  </si>
  <si>
    <t>CL 11 1 1 BARRIO SAN JOSE</t>
  </si>
  <si>
    <t>SC BARRIO EL PORVENIR</t>
  </si>
  <si>
    <t>VEREDA BAZAN</t>
  </si>
  <si>
    <t>SC BARRIO EL CANAL</t>
  </si>
  <si>
    <t>CDI-EL NUEVO AMANECER</t>
  </si>
  <si>
    <t>CDI-LAS FLORES</t>
  </si>
  <si>
    <t>SC BARRIO SATINGA</t>
  </si>
  <si>
    <t>BARRIO SATINGA</t>
  </si>
  <si>
    <t>X</t>
  </si>
  <si>
    <t>NO PRESENTAN CERTIFICADO DE TRADICION Y LIBERTAD O CARTA DE COMPROMISO DE GESTIONAR EL USO CUENDO ES PÚBLICA CDI</t>
  </si>
  <si>
    <t>CDI-LOS ANGELES</t>
  </si>
  <si>
    <t>CDI-EL SABER DE LOS NIÑOS</t>
  </si>
  <si>
    <t>CL BARRIO LA ESPERANZA</t>
  </si>
  <si>
    <t>VEREDA MERIZALDE PORVENIR</t>
  </si>
  <si>
    <t>ESTE CDI NO CORESPONDE A LA MODALIDAD CDI SIN ARRIENDO, NO PRESENTA SOPORTE PARA LA MODALIDAD</t>
  </si>
  <si>
    <t>EL PALOMO</t>
  </si>
  <si>
    <t>EL NUEVO RENACER</t>
  </si>
  <si>
    <t>DERTEMIFLOR</t>
  </si>
  <si>
    <t>LA UNION</t>
  </si>
  <si>
    <t>EL LUCERO</t>
  </si>
  <si>
    <t xml:space="preserve">CÓRDOBA (CARMEN) </t>
  </si>
  <si>
    <t xml:space="preserve">SANTANDER SOLEDA </t>
  </si>
  <si>
    <t xml:space="preserve">BOCAS DE SATINGA </t>
  </si>
  <si>
    <t xml:space="preserve">SAN JOSÉ CALABAZAL </t>
  </si>
  <si>
    <t>URIBE URIBE</t>
  </si>
  <si>
    <t>LÉRIDA (LAS MARÍAS)</t>
  </si>
  <si>
    <t>EL POLI</t>
  </si>
  <si>
    <t>CDI-LOS PITUFOS</t>
  </si>
  <si>
    <t>SC BARRIO EL CARMEN</t>
  </si>
  <si>
    <t>ICBF</t>
  </si>
  <si>
    <t>195-2012</t>
  </si>
  <si>
    <t>5 meses</t>
  </si>
  <si>
    <t>-</t>
  </si>
  <si>
    <t>REVISAR CON JURIDICA</t>
  </si>
  <si>
    <t>158-2013</t>
  </si>
  <si>
    <t>11 meses</t>
  </si>
  <si>
    <t>409-2012</t>
  </si>
  <si>
    <t>101-2012</t>
  </si>
  <si>
    <t>661-2012</t>
  </si>
  <si>
    <t>419-2013</t>
  </si>
  <si>
    <t>421-2013</t>
  </si>
  <si>
    <t>132-2012</t>
  </si>
  <si>
    <t>6 meses</t>
  </si>
  <si>
    <t>9 meses y 16 días</t>
  </si>
  <si>
    <t>12 meses y 18 días</t>
  </si>
  <si>
    <t>4066</t>
  </si>
  <si>
    <t xml:space="preserve"> </t>
  </si>
  <si>
    <t>SUSANA BAUDICHON VALENCIA</t>
  </si>
  <si>
    <t>PSICOLOGA</t>
  </si>
  <si>
    <t>NO CUENTA CON TARJETA PROFESIONAL, NO CUENTA CON EXPERIENCIA CERTIFICADA</t>
  </si>
  <si>
    <t>KATHERIN ALEXANDRA CORAL ESPINOSA</t>
  </si>
  <si>
    <t>NO CUENTA CON TITULO PROFESIONAL, NO CUENTA CON EXPERIENCIA, NO CUENTA CON TARJETA PROFESIONAL</t>
  </si>
  <si>
    <t>CLAUDIA PRECIADO</t>
  </si>
  <si>
    <t>UNIVERSIDAD MARIANA</t>
  </si>
  <si>
    <t>NO PRESENTA TARJETA PROFESIONAL</t>
  </si>
  <si>
    <t>SECRETARIA DE GOBIERNO CONVIVENCIA Y SEGURIDAD</t>
  </si>
  <si>
    <t>25/02/2011  24/07/2011</t>
  </si>
  <si>
    <t>PSICOLOGA EN COMISARIA DE FAMILIA</t>
  </si>
  <si>
    <t>MERLIN PAMELA PAYAN PRADO</t>
  </si>
  <si>
    <t>UNIVERSIDAD DEL VALLE</t>
  </si>
  <si>
    <t>DECIMO SEMESTRE DE TRABAJO SOCIAL</t>
  </si>
  <si>
    <t>LICEO MAYOR DEL PACIFICO</t>
  </si>
  <si>
    <t>AOPÓYO EN PROGRAMA DE ATENCIÓN A LA PRIMERA INFANCIA</t>
  </si>
  <si>
    <t>15/10/2011  15/12/2011</t>
  </si>
  <si>
    <t>06/2012  22/02/2012</t>
  </si>
  <si>
    <t>VALENTINA LONDOÑO</t>
  </si>
  <si>
    <t>TRABAJADORA SOCIAL</t>
  </si>
  <si>
    <t>UNIVERSIDAD DE CALDAS</t>
  </si>
  <si>
    <t>HEIDY ESTUPIÑAÑ ESTUPIÑAN</t>
  </si>
  <si>
    <t>SANTIAGO DE CALI</t>
  </si>
  <si>
    <t>NO PRESENTA CERTIFICACIO0NES LABORALES</t>
  </si>
  <si>
    <t>LUISA FERNANDA GOMEZ</t>
  </si>
  <si>
    <t>EXTERNADO DE COLOMBIA</t>
  </si>
  <si>
    <t>CLAUDIA ROCIO DACOME VALENCIA</t>
  </si>
  <si>
    <t>UNJIVERSIDAD MARIANA</t>
  </si>
  <si>
    <t>CRUZ ROJA</t>
  </si>
  <si>
    <t>APOYO PSICOSOCIAL DE CDI</t>
  </si>
  <si>
    <t>023/2014 11/2014</t>
  </si>
  <si>
    <t>SIKVIO TOLOZA ESTUPIÑAN</t>
  </si>
  <si>
    <t>ADMINISTRADOR DE EMPRESAS</t>
  </si>
  <si>
    <t>CRUZ ROJA COLOMBIANA</t>
  </si>
  <si>
    <t>COORDINADOR DE CDI</t>
  </si>
  <si>
    <t>LA UDS TRANSITO</t>
  </si>
  <si>
    <t>01/2012 31/2014</t>
  </si>
  <si>
    <t>ODELIA DELGADO MMICOLTA</t>
  </si>
  <si>
    <t>LICENCIATURA EN EDUCACION INFANTIL EN CURSO</t>
  </si>
  <si>
    <t>INSTITUCION EDUCATIVA SAN JOSE DEL TAPAJE</t>
  </si>
  <si>
    <t>02/2014 11/2014</t>
  </si>
  <si>
    <t>MARISELA ESTARDA</t>
  </si>
  <si>
    <t>UNIVERSIDAD ANTONIO NARIÑO</t>
  </si>
  <si>
    <t>01/0182014  30/08/2014</t>
  </si>
  <si>
    <t xml:space="preserve">ANGELICA  ANDRADE </t>
  </si>
  <si>
    <t>01/08/2012  30/09/2013</t>
  </si>
  <si>
    <t>UNIVERSIDAD SAN BUENAVENTURA</t>
  </si>
  <si>
    <t>MELISSA TATIANA SINISTERRA BIOJO</t>
  </si>
  <si>
    <t>CONTADORA PUBLICA</t>
  </si>
  <si>
    <t>UNIVERSIDAD SANTIAGO DE CALI</t>
  </si>
  <si>
    <t>01/11/2013  30/07/2014</t>
  </si>
  <si>
    <t xml:space="preserve"> NO</t>
  </si>
  <si>
    <t>EDWIN EDUARDO ORTIZ</t>
  </si>
  <si>
    <t xml:space="preserve">TECNICO EN AIPI CURSANDO LICENCIATURA </t>
  </si>
  <si>
    <t>COORDINADOR CDI</t>
  </si>
  <si>
    <t>01/07/2012  30/11/2014</t>
  </si>
  <si>
    <t>CORPORACIÓN INSTITUTO DE FORMACIÓN TECNOCLOGICA DANIEL GUILLAR</t>
  </si>
  <si>
    <t>CURSANDO LICENCIATURA</t>
  </si>
  <si>
    <t>CLAUDIA LORENA MONTAÑO</t>
  </si>
  <si>
    <t>LICENCIADA EN EDUCACIÓN RELIGIOSA</t>
  </si>
  <si>
    <t>FUNDAC IÓN UNIVERSITARIA CLARETIANA FUCLA</t>
  </si>
  <si>
    <t>01/04/2014 - 30/11/2014</t>
  </si>
  <si>
    <t>NEIRA JUDIT ARROLLO REINA</t>
  </si>
  <si>
    <t xml:space="preserve">UNIVERSIDAD MARIANA </t>
  </si>
  <si>
    <t>CENTRO DE SALUD SEÑOR DEL MAR</t>
  </si>
  <si>
    <t>COORDINADORA SALUD MENTAL</t>
  </si>
  <si>
    <t>01/05/2010  30/12/2010</t>
  </si>
  <si>
    <t>HERNAN DARIO SEGURA</t>
  </si>
  <si>
    <t>10/07/201</t>
  </si>
  <si>
    <t>APOYO PSICOSOCIAL</t>
  </si>
  <si>
    <t>01/09/2014  30/11/2014</t>
  </si>
  <si>
    <t>CLAUDIA LORENA ORTIZ</t>
  </si>
  <si>
    <t>UNIVERSIDAD TECNICA LUIS VARGAS TORRES DE ESMERALDAS</t>
  </si>
  <si>
    <t>DIOCESIS DE TUMACO</t>
  </si>
  <si>
    <t>17/11/2012  31/12/2012</t>
  </si>
  <si>
    <t>14/01/2013  30/01/2013</t>
  </si>
  <si>
    <t>01/02/25013  30/01/2013</t>
  </si>
  <si>
    <t>ANNY LIZETH MEZA</t>
  </si>
  <si>
    <t>INSTITUTO POLITECNICO UNIVERSAL EUROAMERICANO</t>
  </si>
  <si>
    <t>TECNICO LABORAL EN SERVICIO SOCIAL Y COMUNITARIO</t>
  </si>
  <si>
    <t>01/11/2013  28/02/2014</t>
  </si>
  <si>
    <t>FELISA ARIZALA</t>
  </si>
  <si>
    <t>LICENCIADA EN TRABAJO SOCAIL</t>
  </si>
  <si>
    <t>CENTRO HOSPITALARIO LAS MERCEDES</t>
  </si>
  <si>
    <t>01/02/2008  10/05/2019</t>
  </si>
  <si>
    <t>CIRA FILOMENA VALENCIA</t>
  </si>
  <si>
    <t>MELBA RIASCOS CABEZAS</t>
  </si>
  <si>
    <t>LICENCIADA EN TRABAJO SOCIAL</t>
  </si>
  <si>
    <t>CORDEAGROPAZ</t>
  </si>
  <si>
    <t>COORDINADORA DEL COMPONENTE SOCIORGANIZATIVO  DEL PROYECTO ASISTENCIA TECNICA ESPECIAL</t>
  </si>
  <si>
    <t>06/11/2012  30/11/2013</t>
  </si>
  <si>
    <t>COORDINADORA DEL ENTORNO INSTITUCIONAL PAIPI</t>
  </si>
  <si>
    <t>10/08/2010  30/06/2011</t>
  </si>
  <si>
    <t>UNIÓN TEMPORAL POR TUMACO</t>
  </si>
  <si>
    <t>CURSANDO LICENCIATURA EN PEDAGOGIA INFANTIL</t>
  </si>
  <si>
    <t>COORDINADORA CDI</t>
  </si>
  <si>
    <t>CRUZ RAJA MUNICIAPL DE TUAMCO</t>
  </si>
  <si>
    <t>01/01/2013  30/11/2014</t>
  </si>
  <si>
    <t>UNIVERSIDAD DEL MAGDALENA</t>
  </si>
  <si>
    <t>OIMAR OLIVEROS ORTIZ</t>
  </si>
  <si>
    <t>QUINTO SEMESTRE DE ADMINISTRACIÓN DE EMPRESAS</t>
  </si>
  <si>
    <t xml:space="preserve">UNIVERSIDAD ABIERTA Y A DISTANCIA </t>
  </si>
  <si>
    <t>NO CUENTA CON TITULO PROFESIONAL</t>
  </si>
  <si>
    <t>MARTHA LUCIA SALAZAR</t>
  </si>
  <si>
    <t>NORMALISTA SUPERIOR</t>
  </si>
  <si>
    <t>ESCUELA NORMAL SUPERIOR LA IMACULADA</t>
  </si>
  <si>
    <t>KATHERINE VARGAS MEZA</t>
  </si>
  <si>
    <t>CURSANDO 7 SEMESTRE DE TRABAJO SOCIAL</t>
  </si>
  <si>
    <t>UNICLARETIANA</t>
  </si>
  <si>
    <t>APOYO PSICOSOCIAL CDI</t>
  </si>
  <si>
    <t>01/08/2014  30/11/2014</t>
  </si>
  <si>
    <t>APOYO NUTRICIONAL DE CDI</t>
  </si>
  <si>
    <t>01/06/2012  30/07/2014</t>
  </si>
  <si>
    <t>NO CUENTA CON EXPERIANCIA COMPLETA</t>
  </si>
  <si>
    <t>DALIS MARIN VARGAS</t>
  </si>
  <si>
    <t>01/082014  30/11/2014</t>
  </si>
  <si>
    <t xml:space="preserve">MARCELA BUENO </t>
  </si>
  <si>
    <t xml:space="preserve">NO </t>
  </si>
  <si>
    <t>LIDIA MARITZA QUIÑONES</t>
  </si>
  <si>
    <t>UNIVERSIDAD TECNICA LUIS VARGAS TORRES DE ESMERALDAS   ECUADOR</t>
  </si>
  <si>
    <t>EMSSANAR</t>
  </si>
  <si>
    <t xml:space="preserve">COORDINADOR LOCAL </t>
  </si>
  <si>
    <t>07/02/2014  30/11/2014</t>
  </si>
  <si>
    <t xml:space="preserve">COLEGIO COSPACIFICO </t>
  </si>
  <si>
    <t>DOCENTE</t>
  </si>
  <si>
    <t>01/01/2001  30/11/2002</t>
  </si>
  <si>
    <t>NO CUENTA CON TARJETA PROFESIONAL</t>
  </si>
  <si>
    <t xml:space="preserve">GLORIA PEREA </t>
  </si>
  <si>
    <t>TECNICA EN TRABAJO SOCIAL</t>
  </si>
  <si>
    <t>INSTITUCION POLITECNICA UNIVERSAL EUROAMERICANO</t>
  </si>
  <si>
    <t>01/10/2013  31/12/2013</t>
  </si>
  <si>
    <t>AURA BEATRIZ CASTRO</t>
  </si>
  <si>
    <t>MARIA JUSTINA HURTADO CHAVES</t>
  </si>
  <si>
    <t>ADMINISTRADORA PUBLICA</t>
  </si>
  <si>
    <t>ESCUELA SUPERIOR DE ADMINISTRACIÓN PUBLICA</t>
  </si>
  <si>
    <t>CRUZ RUJA MUNICIPAL DE TUMACO</t>
  </si>
  <si>
    <t>01/01/2014  30/07/2014</t>
  </si>
  <si>
    <t>06/11/2012  05/05/2013</t>
  </si>
  <si>
    <t xml:space="preserve"> COORDINADORA AREA SOCIAL</t>
  </si>
  <si>
    <t>ADOLFINA REINA CASTILLO</t>
  </si>
  <si>
    <t>01/01/2011  30/114/2014</t>
  </si>
  <si>
    <t xml:space="preserve">JHONH JAIRO LOPEZ ACEVEDO </t>
  </si>
  <si>
    <t>ADMINISTRADOR PUBLICO</t>
  </si>
  <si>
    <t xml:space="preserve">ESCUELA SUPERIOR DE ADMINISTRACIÓN PUBLICA </t>
  </si>
  <si>
    <t>MELBA MARIA REBELO OSORIO</t>
  </si>
  <si>
    <t>COORDINADORA CDI FAMILIAR</t>
  </si>
  <si>
    <t>01/09/2013  30/11/2014</t>
  </si>
  <si>
    <t>MARTHA LILIANA  RAMOS</t>
  </si>
  <si>
    <t>SIXTA LUCIA  CAICEDO</t>
  </si>
  <si>
    <t>SUBSANAR TALENTO HUMANO QUE NO SE ENCUENTRA ESPECIFICADO A QUE GRUPO PERTENECE</t>
  </si>
  <si>
    <t>CONVOCATORIA PÚBLICA DE APORTE No 003 DE 2014</t>
  </si>
  <si>
    <t xml:space="preserve">PROPONENTE No. 4. CRUZ ROJA  TUMACO  (NO HABILITADO) </t>
  </si>
  <si>
    <t>33 al 35</t>
  </si>
  <si>
    <t>39,40,41,42</t>
  </si>
  <si>
    <t>N/A</t>
  </si>
  <si>
    <t>Resolucion 082 de 1983</t>
  </si>
  <si>
    <t>29-30</t>
  </si>
  <si>
    <r>
      <rPr>
        <b/>
        <sz val="9"/>
        <color theme="1"/>
        <rFont val="Arial Narrow"/>
        <family val="2"/>
      </rPr>
      <t>SUB</t>
    </r>
    <r>
      <rPr>
        <sz val="9"/>
        <color theme="1"/>
        <rFont val="Arial Narrow"/>
        <family val="2"/>
      </rPr>
      <t>. El proponente debe presentarse al ICBF a firmar las polizas</t>
    </r>
  </si>
  <si>
    <t>NO PRESENTA TITULO PROFESIONAL</t>
  </si>
  <si>
    <t>NO PRESENTA CERTIFICACIONES QUE ACREDITEN EXPERIENCIA EN COORDINACION</t>
  </si>
  <si>
    <t xml:space="preserve">NO PRESENTA CERTIFICACION DE EXPERIENCIA LABORAL 
NO PRESENTA INFORMACION EN FORMATO 8
</t>
  </si>
  <si>
    <t xml:space="preserve">NO PRESENTA TARJETA PROFESIONAL
NO PRESENTA INFORMACION EN FORMATO 8
</t>
  </si>
  <si>
    <t xml:space="preserve">NO PRESENTA INFORMACION EN FORMATO 8
</t>
  </si>
  <si>
    <t>NO PRESENTA CERTIFICACIONES QUE ACREDITEN EXPERIENCIA EN COORDINACION  NO PRESENTA TARJETA PROFESIONAL</t>
  </si>
  <si>
    <t>NO PRESENTA TARJETA PROFESIONAL
NO PRESENTA TITULO PROFESIONAL
NO PRESENTA CERTIFICACION DE EXPERIENCIA LABORAL</t>
  </si>
  <si>
    <t>NO PRESENTA CERTIFICACIONES LABORALES</t>
  </si>
  <si>
    <t xml:space="preserve">NO CUENTA CON TITULO PROFESIONAL, NO CUENTA CON EXPERIANCIA COMPLETA  NO PRESENTA INFORMACION EN FORMATO 8 </t>
  </si>
  <si>
    <t>22 meses</t>
  </si>
  <si>
    <t>SE DEBE ANEXAR CERTIFICACION DEL SUPERVISOR CONTRACTUAL DEL CONTRATO VIGENTE, PAG. 54, LITERAL C.</t>
  </si>
  <si>
    <t>CRUZ ROJA  TUMACO</t>
  </si>
  <si>
    <t>DIRECTOR EJECUTIVO DE LA CRUZ ROJA MUNICIPAL DE TUMACO</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</si>
</sst>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 #,##0_);[Red]\(&quot;$&quot;\ #,##0\)"/>
    <numFmt numFmtId="164" formatCode="_-&quot;$&quot;* #,##0.00_-;\-&quot;$&quot;* #,##0.00_-;_-&quot;$&quot;* &quot;-&quot;??_-;_-@_-"/>
    <numFmt numFmtId="165" formatCode="_-* #,##0.00_-;\-* #,##0.00_-;_-* &quot;-&quot;??_-;_-@_-"/>
    <numFmt numFmtId="166" formatCode="[$$-240A]\ #,##0"/>
    <numFmt numFmtId="167" formatCode="[$$-2C0A]\ #,##0"/>
    <numFmt numFmtId="168" formatCode="[$$-240A]\ #,##0.00"/>
    <numFmt numFmtId="169" formatCode="_-* #,##0\ _€_-;\-* #,##0\ _€_-;_-* &quot;-&quot;??\ _€_-;_-@_-"/>
    <numFmt numFmtId="170" formatCode="[$$-2C0A]\ #,##0.00"/>
  </numFmts>
  <fonts count="37"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7">
    <xf numFmtId="0" fontId="0" fillId="0" borderId="0"/>
    <xf numFmtId="165" fontId="5" fillId="0" borderId="0" applyFont="0" applyFill="0" applyBorder="0" applyAlignment="0" applyProtection="0"/>
    <xf numFmtId="0" fontId="5" fillId="0" borderId="0"/>
    <xf numFmtId="164" fontId="5" fillId="0" borderId="0" applyFont="0" applyFill="0" applyBorder="0" applyAlignment="0" applyProtection="0"/>
    <xf numFmtId="9"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cellStyleXfs>
  <cellXfs count="278">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6" fontId="0" fillId="0" borderId="0" xfId="0" applyNumberFormat="1" applyAlignment="1">
      <alignment horizontal="center" vertical="center"/>
    </xf>
    <xf numFmtId="167" fontId="0" fillId="0" borderId="0" xfId="0" applyNumberFormat="1" applyFill="1" applyBorder="1" applyAlignment="1">
      <alignment horizontal="center" vertical="center"/>
    </xf>
    <xf numFmtId="166" fontId="0" fillId="0" borderId="0" xfId="0" applyNumberFormat="1" applyBorder="1" applyAlignment="1">
      <alignment vertical="center"/>
    </xf>
    <xf numFmtId="169"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8"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7"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8"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8"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7"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70" fontId="1" fillId="0" borderId="1" xfId="0" applyNumberFormat="1" applyFont="1" applyFill="1" applyBorder="1" applyAlignment="1">
      <alignment horizontal="center" vertical="center"/>
    </xf>
    <xf numFmtId="167"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9" fillId="2" borderId="0" xfId="0" applyFont="1" applyFill="1" applyBorder="1" applyAlignment="1">
      <alignment horizontal="center" vertical="center" wrapText="1"/>
    </xf>
    <xf numFmtId="167"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7"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7" borderId="27" xfId="0" applyFont="1" applyFill="1" applyBorder="1" applyAlignment="1">
      <alignment vertical="center"/>
    </xf>
    <xf numFmtId="0" fontId="29" fillId="7" borderId="33"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165" fontId="29" fillId="8" borderId="26" xfId="1" applyFont="1" applyFill="1" applyBorder="1" applyAlignment="1">
      <alignment vertical="center"/>
    </xf>
    <xf numFmtId="165" fontId="29" fillId="8" borderId="0" xfId="1" applyFont="1" applyFill="1" applyAlignment="1">
      <alignment vertical="center"/>
    </xf>
    <xf numFmtId="165" fontId="29" fillId="8" borderId="35" xfId="1" applyFont="1" applyFill="1" applyBorder="1" applyAlignment="1">
      <alignment vertical="center"/>
    </xf>
    <xf numFmtId="165" fontId="29" fillId="8" borderId="0" xfId="0" applyNumberFormat="1" applyFont="1" applyFill="1" applyAlignment="1">
      <alignment horizontal="center" vertical="center"/>
    </xf>
    <xf numFmtId="9" fontId="29" fillId="8" borderId="35" xfId="4" applyFont="1" applyFill="1" applyBorder="1" applyAlignment="1">
      <alignment horizontal="right" vertical="center"/>
    </xf>
    <xf numFmtId="0" fontId="0" fillId="0" borderId="1" xfId="0" applyBorder="1" applyAlignment="1">
      <alignment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49" fontId="14" fillId="0" borderId="1" xfId="0" applyNumberFormat="1" applyFont="1" applyFill="1" applyBorder="1" applyAlignment="1">
      <alignment horizontal="center" vertical="center" wrapText="1"/>
    </xf>
    <xf numFmtId="1" fontId="14" fillId="0" borderId="1" xfId="0" applyNumberFormat="1"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3" borderId="1" xfId="0" applyNumberFormat="1" applyFill="1" applyBorder="1" applyAlignment="1">
      <alignment horizontal="right" vertical="center"/>
    </xf>
    <xf numFmtId="0" fontId="0" fillId="0" borderId="1" xfId="0" applyBorder="1" applyAlignment="1">
      <alignment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0" fontId="11" fillId="11" borderId="1" xfId="0" applyFont="1" applyFill="1" applyBorder="1" applyAlignment="1">
      <alignment horizontal="left" vertical="center" wrapText="1"/>
    </xf>
    <xf numFmtId="0" fontId="11" fillId="4" borderId="0" xfId="0" applyFont="1" applyFill="1" applyBorder="1" applyAlignment="1">
      <alignment horizontal="left" vertical="center" wrapText="1"/>
    </xf>
    <xf numFmtId="164" fontId="0" fillId="0" borderId="0" xfId="0" applyNumberFormat="1"/>
    <xf numFmtId="0" fontId="25" fillId="6" borderId="1" xfId="0" applyFont="1" applyFill="1" applyBorder="1" applyAlignment="1">
      <alignment horizontal="center" vertical="center" wrapText="1"/>
    </xf>
    <xf numFmtId="14" fontId="0" fillId="0" borderId="1" xfId="0" applyNumberFormat="1" applyBorder="1" applyAlignment="1"/>
    <xf numFmtId="14" fontId="0" fillId="0" borderId="1" xfId="0" applyNumberFormat="1" applyFill="1" applyBorder="1" applyAlignment="1">
      <alignment wrapText="1"/>
    </xf>
    <xf numFmtId="0" fontId="0" fillId="0" borderId="1" xfId="0" applyFont="1" applyBorder="1" applyAlignment="1">
      <alignment horizontal="center"/>
    </xf>
    <xf numFmtId="0" fontId="0" fillId="0" borderId="0" xfId="0" applyFont="1" applyAlignment="1">
      <alignment horizont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2" fontId="0" fillId="0" borderId="1" xfId="0" applyNumberFormat="1" applyBorder="1" applyAlignment="1">
      <alignment wrapText="1"/>
    </xf>
    <xf numFmtId="0" fontId="0" fillId="0" borderId="5" xfId="0" applyBorder="1" applyAlignment="1">
      <alignment horizontal="left" vertical="center"/>
    </xf>
    <xf numFmtId="0" fontId="2" fillId="0" borderId="1" xfId="0" applyFont="1"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xf>
    <xf numFmtId="3" fontId="11" fillId="0" borderId="1" xfId="0" applyNumberFormat="1" applyFont="1" applyFill="1" applyBorder="1" applyAlignment="1">
      <alignment horizontal="right" vertical="center" wrapText="1"/>
    </xf>
    <xf numFmtId="167" fontId="0" fillId="0" borderId="1" xfId="0" applyNumberFormat="1" applyFill="1" applyBorder="1" applyAlignment="1" applyProtection="1">
      <alignment vertical="center"/>
      <protection locked="0"/>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25" fillId="6"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26" fillId="0" borderId="5" xfId="0" applyFont="1" applyBorder="1" applyAlignment="1">
      <alignment horizontal="center"/>
    </xf>
    <xf numFmtId="0" fontId="26" fillId="0" borderId="40" xfId="0" applyFont="1" applyBorder="1" applyAlignment="1">
      <alignment horizontal="center"/>
    </xf>
    <xf numFmtId="0" fontId="26" fillId="0" borderId="14" xfId="0" applyFont="1" applyBorder="1" applyAlignment="1">
      <alignment horizontal="center"/>
    </xf>
    <xf numFmtId="0" fontId="26" fillId="0" borderId="1" xfId="0" applyFont="1" applyBorder="1" applyAlignment="1">
      <alignment horizontal="center"/>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0" fillId="0" borderId="1" xfId="0" applyBorder="1" applyAlignment="1">
      <alignment horizontal="center"/>
    </xf>
    <xf numFmtId="0" fontId="25" fillId="0" borderId="1" xfId="0" applyFont="1" applyBorder="1" applyAlignment="1">
      <alignment horizontal="left" vertical="center" wrapText="1"/>
    </xf>
    <xf numFmtId="0" fontId="33" fillId="10" borderId="0" xfId="0" applyFont="1" applyFill="1" applyAlignment="1">
      <alignment horizontal="center" wrapText="1"/>
    </xf>
    <xf numFmtId="0" fontId="32" fillId="0" borderId="0" xfId="0" applyFont="1" applyAlignment="1">
      <alignment horizontal="center" vertic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4" fillId="0" borderId="13"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4" xfId="0" applyFont="1" applyFill="1" applyBorder="1" applyAlignment="1">
      <alignment horizontal="center" vertical="center"/>
    </xf>
    <xf numFmtId="0" fontId="0" fillId="0" borderId="13" xfId="0" applyFill="1" applyBorder="1" applyAlignment="1">
      <alignment horizontal="center" vertical="center"/>
    </xf>
    <xf numFmtId="0" fontId="0" fillId="0" borderId="4" xfId="0"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1" fillId="2" borderId="5"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7" fillId="0" borderId="0" xfId="0" applyFont="1" applyFill="1" applyAlignment="1">
      <alignment horizontal="left" vertical="center" wrapText="1"/>
    </xf>
    <xf numFmtId="0" fontId="1" fillId="0" borderId="5" xfId="0" applyFont="1" applyFill="1" applyBorder="1" applyAlignment="1">
      <alignment horizontal="center" vertical="center"/>
    </xf>
    <xf numFmtId="0" fontId="1" fillId="0" borderId="14" xfId="0" applyFont="1" applyFill="1" applyBorder="1" applyAlignment="1">
      <alignment horizontal="center" vertical="center"/>
    </xf>
    <xf numFmtId="0" fontId="19" fillId="0" borderId="15" xfId="0" applyFont="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7" xfId="0" applyFont="1" applyFill="1" applyBorder="1" applyAlignment="1" applyProtection="1">
      <alignment horizontal="left" vertical="center"/>
      <protection locked="0"/>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7" xfId="0" applyFont="1" applyFill="1" applyBorder="1" applyAlignment="1">
      <alignment horizontal="left" vertical="center"/>
    </xf>
    <xf numFmtId="0" fontId="0" fillId="3" borderId="8" xfId="0" applyFont="1" applyFill="1" applyBorder="1" applyAlignment="1">
      <alignment horizontal="left" vertical="center"/>
    </xf>
    <xf numFmtId="0" fontId="9" fillId="2" borderId="41" xfId="0" applyFont="1" applyFill="1" applyBorder="1" applyAlignment="1">
      <alignment horizontal="center" vertical="center" wrapText="1"/>
    </xf>
    <xf numFmtId="0" fontId="9" fillId="2" borderId="42" xfId="0" applyFont="1" applyFill="1" applyBorder="1" applyAlignment="1">
      <alignment horizontal="center" vertical="center" wrapText="1"/>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9" fillId="2" borderId="46"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 fillId="0" borderId="1" xfId="0" applyFont="1" applyFill="1" applyBorder="1" applyAlignment="1">
      <alignment horizontal="center" vertical="center"/>
    </xf>
    <xf numFmtId="0" fontId="7" fillId="2" borderId="6" xfId="0" applyFont="1" applyFill="1" applyBorder="1" applyAlignment="1">
      <alignment horizontal="center" vertical="center"/>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29" fillId="7" borderId="31"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164" fontId="36" fillId="7" borderId="32" xfId="3" applyFont="1" applyFill="1" applyBorder="1" applyAlignment="1">
      <alignment horizontal="center" vertical="center" wrapText="1"/>
    </xf>
    <xf numFmtId="164" fontId="36" fillId="7" borderId="31" xfId="3" applyFont="1" applyFill="1" applyBorder="1" applyAlignment="1">
      <alignment horizontal="center" vertical="center" wrapText="1"/>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35"/>
  <sheetViews>
    <sheetView workbookViewId="0">
      <selection activeCell="A2" sqref="A2:L2"/>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00" t="s">
        <v>90</v>
      </c>
      <c r="B2" s="200"/>
      <c r="C2" s="200"/>
      <c r="D2" s="200"/>
      <c r="E2" s="200"/>
      <c r="F2" s="200"/>
      <c r="G2" s="200"/>
      <c r="H2" s="200"/>
      <c r="I2" s="200"/>
      <c r="J2" s="200"/>
      <c r="K2" s="200"/>
      <c r="L2" s="200"/>
    </row>
    <row r="4" spans="1:12" ht="16.5" x14ac:dyDescent="0.25">
      <c r="A4" s="180" t="s">
        <v>65</v>
      </c>
      <c r="B4" s="180"/>
      <c r="C4" s="180"/>
      <c r="D4" s="180"/>
      <c r="E4" s="180"/>
      <c r="F4" s="180"/>
      <c r="G4" s="180"/>
      <c r="H4" s="180"/>
      <c r="I4" s="180"/>
      <c r="J4" s="180"/>
      <c r="K4" s="180"/>
      <c r="L4" s="180"/>
    </row>
    <row r="5" spans="1:12" ht="16.5" x14ac:dyDescent="0.25">
      <c r="A5" s="60"/>
    </row>
    <row r="6" spans="1:12" ht="16.5" x14ac:dyDescent="0.25">
      <c r="A6" s="180" t="s">
        <v>383</v>
      </c>
      <c r="B6" s="180"/>
      <c r="C6" s="180"/>
      <c r="D6" s="180"/>
      <c r="E6" s="180"/>
      <c r="F6" s="180"/>
      <c r="G6" s="180"/>
      <c r="H6" s="180"/>
      <c r="I6" s="180"/>
      <c r="J6" s="180"/>
      <c r="K6" s="180"/>
      <c r="L6" s="180"/>
    </row>
    <row r="7" spans="1:12" ht="16.5" x14ac:dyDescent="0.25">
      <c r="A7" s="61"/>
    </row>
    <row r="8" spans="1:12" ht="109.5" customHeight="1" x14ac:dyDescent="0.25">
      <c r="A8" s="181" t="s">
        <v>135</v>
      </c>
      <c r="B8" s="181"/>
      <c r="C8" s="181"/>
      <c r="D8" s="181"/>
      <c r="E8" s="181"/>
      <c r="F8" s="181"/>
      <c r="G8" s="181"/>
      <c r="H8" s="181"/>
      <c r="I8" s="181"/>
      <c r="J8" s="181"/>
      <c r="K8" s="181"/>
      <c r="L8" s="181"/>
    </row>
    <row r="9" spans="1:12" ht="45.75" customHeight="1" x14ac:dyDescent="0.25">
      <c r="A9" s="181"/>
      <c r="B9" s="181"/>
      <c r="C9" s="181"/>
      <c r="D9" s="181"/>
      <c r="E9" s="181"/>
      <c r="F9" s="181"/>
      <c r="G9" s="181"/>
      <c r="H9" s="181"/>
      <c r="I9" s="181"/>
      <c r="J9" s="181"/>
      <c r="K9" s="181"/>
      <c r="L9" s="181"/>
    </row>
    <row r="10" spans="1:12" ht="28.5" customHeight="1" x14ac:dyDescent="0.25">
      <c r="A10" s="181" t="s">
        <v>93</v>
      </c>
      <c r="B10" s="181"/>
      <c r="C10" s="181"/>
      <c r="D10" s="181"/>
      <c r="E10" s="181"/>
      <c r="F10" s="181"/>
      <c r="G10" s="181"/>
      <c r="H10" s="181"/>
      <c r="I10" s="181"/>
      <c r="J10" s="181"/>
      <c r="K10" s="181"/>
      <c r="L10" s="181"/>
    </row>
    <row r="11" spans="1:12" ht="28.5" customHeight="1" x14ac:dyDescent="0.25">
      <c r="A11" s="181"/>
      <c r="B11" s="181"/>
      <c r="C11" s="181"/>
      <c r="D11" s="181"/>
      <c r="E11" s="181"/>
      <c r="F11" s="181"/>
      <c r="G11" s="181"/>
      <c r="H11" s="181"/>
      <c r="I11" s="181"/>
      <c r="J11" s="181"/>
      <c r="K11" s="181"/>
      <c r="L11" s="181"/>
    </row>
    <row r="12" spans="1:12" ht="15.75" thickBot="1" x14ac:dyDescent="0.3"/>
    <row r="13" spans="1:12" ht="15.75" thickBot="1" x14ac:dyDescent="0.3">
      <c r="A13" s="62" t="s">
        <v>66</v>
      </c>
      <c r="B13" s="182" t="s">
        <v>89</v>
      </c>
      <c r="C13" s="183"/>
      <c r="D13" s="183"/>
      <c r="E13" s="183"/>
      <c r="F13" s="183"/>
      <c r="G13" s="183"/>
      <c r="H13" s="183"/>
      <c r="I13" s="183"/>
      <c r="J13" s="183"/>
      <c r="K13" s="183"/>
      <c r="L13" s="183"/>
    </row>
    <row r="14" spans="1:12" ht="15.75" thickBot="1" x14ac:dyDescent="0.3">
      <c r="A14" s="63">
        <v>4</v>
      </c>
      <c r="B14" s="199" t="s">
        <v>402</v>
      </c>
      <c r="C14" s="199"/>
      <c r="D14" s="199"/>
      <c r="E14" s="199"/>
      <c r="F14" s="199"/>
      <c r="G14" s="199"/>
      <c r="H14" s="199"/>
      <c r="I14" s="199"/>
      <c r="J14" s="199"/>
      <c r="K14" s="199"/>
      <c r="L14" s="199"/>
    </row>
    <row r="15" spans="1:12" x14ac:dyDescent="0.25">
      <c r="A15" s="70"/>
      <c r="B15" s="70"/>
      <c r="C15" s="70"/>
      <c r="D15" s="70"/>
      <c r="E15" s="70"/>
      <c r="F15" s="70"/>
      <c r="G15" s="70"/>
      <c r="H15" s="70"/>
      <c r="I15" s="70"/>
      <c r="J15" s="70"/>
      <c r="K15" s="70"/>
      <c r="L15" s="70"/>
    </row>
    <row r="16" spans="1:12" x14ac:dyDescent="0.25">
      <c r="A16" s="71"/>
      <c r="B16" s="70"/>
      <c r="C16" s="70"/>
      <c r="D16" s="70"/>
      <c r="E16" s="70"/>
      <c r="F16" s="70"/>
      <c r="G16" s="70"/>
      <c r="H16" s="70"/>
      <c r="I16" s="70"/>
      <c r="J16" s="70"/>
      <c r="K16" s="70"/>
      <c r="L16" s="70"/>
    </row>
    <row r="17" spans="1:12" x14ac:dyDescent="0.25">
      <c r="A17" s="201" t="s">
        <v>384</v>
      </c>
      <c r="B17" s="201"/>
      <c r="C17" s="201"/>
      <c r="D17" s="201"/>
      <c r="E17" s="201"/>
      <c r="F17" s="201"/>
      <c r="G17" s="201"/>
      <c r="H17" s="201"/>
      <c r="I17" s="201"/>
      <c r="J17" s="201"/>
      <c r="K17" s="201"/>
      <c r="L17" s="201"/>
    </row>
    <row r="19" spans="1:12" ht="27" customHeight="1" x14ac:dyDescent="0.25">
      <c r="A19" s="184" t="s">
        <v>67</v>
      </c>
      <c r="B19" s="184"/>
      <c r="C19" s="184"/>
      <c r="D19" s="184"/>
      <c r="E19" s="65" t="s">
        <v>68</v>
      </c>
      <c r="F19" s="164" t="s">
        <v>69</v>
      </c>
      <c r="G19" s="64" t="s">
        <v>70</v>
      </c>
      <c r="H19" s="184" t="s">
        <v>3</v>
      </c>
      <c r="I19" s="184"/>
      <c r="J19" s="184"/>
      <c r="K19" s="184"/>
      <c r="L19" s="184"/>
    </row>
    <row r="20" spans="1:12" ht="30.75" customHeight="1" x14ac:dyDescent="0.25">
      <c r="A20" s="192" t="s">
        <v>96</v>
      </c>
      <c r="B20" s="193"/>
      <c r="C20" s="193"/>
      <c r="D20" s="194"/>
      <c r="E20" s="66" t="s">
        <v>385</v>
      </c>
      <c r="F20" s="167" t="s">
        <v>194</v>
      </c>
      <c r="G20" s="1"/>
      <c r="H20" s="198"/>
      <c r="I20" s="198"/>
      <c r="J20" s="198"/>
      <c r="K20" s="198"/>
      <c r="L20" s="198"/>
    </row>
    <row r="21" spans="1:12" ht="35.25" customHeight="1" x14ac:dyDescent="0.25">
      <c r="A21" s="195" t="s">
        <v>97</v>
      </c>
      <c r="B21" s="196"/>
      <c r="C21" s="196"/>
      <c r="D21" s="197"/>
      <c r="E21" s="67">
        <v>36</v>
      </c>
      <c r="F21" s="167" t="s">
        <v>194</v>
      </c>
      <c r="G21" s="1"/>
      <c r="H21" s="191"/>
      <c r="I21" s="191"/>
      <c r="J21" s="191"/>
      <c r="K21" s="191"/>
      <c r="L21" s="191"/>
    </row>
    <row r="22" spans="1:12" ht="24.75" customHeight="1" x14ac:dyDescent="0.25">
      <c r="A22" s="195" t="s">
        <v>136</v>
      </c>
      <c r="B22" s="196"/>
      <c r="C22" s="196"/>
      <c r="D22" s="197"/>
      <c r="E22" s="67" t="s">
        <v>386</v>
      </c>
      <c r="F22" s="167"/>
      <c r="G22" s="1"/>
      <c r="H22" s="191" t="s">
        <v>390</v>
      </c>
      <c r="I22" s="191"/>
      <c r="J22" s="191"/>
      <c r="K22" s="191"/>
      <c r="L22" s="191"/>
    </row>
    <row r="23" spans="1:12" ht="27" customHeight="1" x14ac:dyDescent="0.25">
      <c r="A23" s="185" t="s">
        <v>71</v>
      </c>
      <c r="B23" s="186"/>
      <c r="C23" s="186"/>
      <c r="D23" s="187"/>
      <c r="E23" s="68">
        <v>2.2999999999999998</v>
      </c>
      <c r="F23" s="167" t="s">
        <v>194</v>
      </c>
      <c r="G23" s="1"/>
      <c r="H23" s="191"/>
      <c r="I23" s="191"/>
      <c r="J23" s="191"/>
      <c r="K23" s="191"/>
      <c r="L23" s="191"/>
    </row>
    <row r="24" spans="1:12" ht="20.25" customHeight="1" x14ac:dyDescent="0.25">
      <c r="A24" s="185" t="s">
        <v>92</v>
      </c>
      <c r="B24" s="186"/>
      <c r="C24" s="186"/>
      <c r="D24" s="187"/>
      <c r="E24" s="68"/>
      <c r="F24" s="167"/>
      <c r="G24" s="1"/>
      <c r="H24" s="188" t="s">
        <v>387</v>
      </c>
      <c r="I24" s="189"/>
      <c r="J24" s="189"/>
      <c r="K24" s="189"/>
      <c r="L24" s="190"/>
    </row>
    <row r="25" spans="1:12" ht="28.5" customHeight="1" x14ac:dyDescent="0.25">
      <c r="A25" s="185" t="s">
        <v>137</v>
      </c>
      <c r="B25" s="186"/>
      <c r="C25" s="186"/>
      <c r="D25" s="187"/>
      <c r="E25" s="68">
        <v>22.23</v>
      </c>
      <c r="F25" s="167" t="s">
        <v>194</v>
      </c>
      <c r="G25" s="1"/>
      <c r="H25" s="191"/>
      <c r="I25" s="191"/>
      <c r="J25" s="191"/>
      <c r="K25" s="191"/>
      <c r="L25" s="191"/>
    </row>
    <row r="26" spans="1:12" ht="28.5" customHeight="1" x14ac:dyDescent="0.25">
      <c r="A26" s="185" t="s">
        <v>95</v>
      </c>
      <c r="B26" s="186"/>
      <c r="C26" s="186"/>
      <c r="D26" s="187"/>
      <c r="E26" s="68"/>
      <c r="F26" s="167"/>
      <c r="G26" s="1"/>
      <c r="H26" s="188" t="s">
        <v>387</v>
      </c>
      <c r="I26" s="189"/>
      <c r="J26" s="189"/>
      <c r="K26" s="189"/>
      <c r="L26" s="190"/>
    </row>
    <row r="27" spans="1:12" ht="15.75" customHeight="1" x14ac:dyDescent="0.25">
      <c r="A27" s="195" t="s">
        <v>72</v>
      </c>
      <c r="B27" s="196"/>
      <c r="C27" s="196"/>
      <c r="D27" s="197"/>
      <c r="E27" s="67">
        <v>24.25</v>
      </c>
      <c r="F27" s="167" t="s">
        <v>194</v>
      </c>
      <c r="G27" s="1"/>
      <c r="H27" s="191"/>
      <c r="I27" s="191"/>
      <c r="J27" s="191"/>
      <c r="K27" s="191"/>
      <c r="L27" s="191"/>
    </row>
    <row r="28" spans="1:12" ht="19.5" customHeight="1" x14ac:dyDescent="0.25">
      <c r="A28" s="195" t="s">
        <v>73</v>
      </c>
      <c r="B28" s="196"/>
      <c r="C28" s="196"/>
      <c r="D28" s="197"/>
      <c r="E28" s="67">
        <v>32</v>
      </c>
      <c r="F28" s="167" t="s">
        <v>194</v>
      </c>
      <c r="G28" s="1"/>
      <c r="H28" s="191"/>
      <c r="I28" s="191"/>
      <c r="J28" s="191"/>
      <c r="K28" s="191"/>
      <c r="L28" s="191"/>
    </row>
    <row r="29" spans="1:12" ht="27.75" customHeight="1" x14ac:dyDescent="0.25">
      <c r="A29" s="195" t="s">
        <v>74</v>
      </c>
      <c r="B29" s="196"/>
      <c r="C29" s="196"/>
      <c r="D29" s="197"/>
      <c r="E29" s="67" t="s">
        <v>389</v>
      </c>
      <c r="F29" s="167" t="s">
        <v>194</v>
      </c>
      <c r="G29" s="1"/>
      <c r="H29" s="191"/>
      <c r="I29" s="191"/>
      <c r="J29" s="191"/>
      <c r="K29" s="191"/>
      <c r="L29" s="191"/>
    </row>
    <row r="30" spans="1:12" ht="61.5" customHeight="1" x14ac:dyDescent="0.25">
      <c r="A30" s="195" t="s">
        <v>75</v>
      </c>
      <c r="B30" s="196"/>
      <c r="C30" s="196"/>
      <c r="D30" s="197"/>
      <c r="E30" s="67">
        <v>27.28</v>
      </c>
      <c r="F30" s="167" t="s">
        <v>194</v>
      </c>
      <c r="G30" s="1"/>
      <c r="H30" s="191"/>
      <c r="I30" s="191"/>
      <c r="J30" s="191"/>
      <c r="K30" s="191"/>
      <c r="L30" s="191"/>
    </row>
    <row r="31" spans="1:12" ht="17.25" customHeight="1" x14ac:dyDescent="0.25">
      <c r="A31" s="195" t="s">
        <v>76</v>
      </c>
      <c r="B31" s="196"/>
      <c r="C31" s="196"/>
      <c r="D31" s="197"/>
      <c r="E31" s="67">
        <v>26</v>
      </c>
      <c r="F31" s="167"/>
      <c r="G31" s="1"/>
      <c r="H31" s="191"/>
      <c r="I31" s="191"/>
      <c r="J31" s="191"/>
      <c r="K31" s="191"/>
      <c r="L31" s="191"/>
    </row>
    <row r="32" spans="1:12" ht="24" customHeight="1" x14ac:dyDescent="0.25">
      <c r="A32" s="202" t="s">
        <v>94</v>
      </c>
      <c r="B32" s="203"/>
      <c r="C32" s="203"/>
      <c r="D32" s="204"/>
      <c r="E32" s="67">
        <v>1.2</v>
      </c>
      <c r="F32" s="167" t="s">
        <v>194</v>
      </c>
      <c r="G32" s="1"/>
      <c r="H32" s="188" t="s">
        <v>388</v>
      </c>
      <c r="I32" s="189"/>
      <c r="J32" s="189"/>
      <c r="K32" s="189"/>
      <c r="L32" s="190"/>
    </row>
    <row r="33" spans="1:12" ht="24" customHeight="1" x14ac:dyDescent="0.25">
      <c r="A33" s="195" t="s">
        <v>98</v>
      </c>
      <c r="B33" s="196"/>
      <c r="C33" s="196"/>
      <c r="D33" s="197"/>
      <c r="E33" s="67">
        <v>37.380000000000003</v>
      </c>
      <c r="F33" s="167" t="s">
        <v>194</v>
      </c>
      <c r="G33" s="1"/>
      <c r="H33" s="188"/>
      <c r="I33" s="189"/>
      <c r="J33" s="189"/>
      <c r="K33" s="189"/>
      <c r="L33" s="190"/>
    </row>
    <row r="34" spans="1:12" ht="28.5" customHeight="1" x14ac:dyDescent="0.25">
      <c r="A34" s="195" t="s">
        <v>99</v>
      </c>
      <c r="B34" s="196"/>
      <c r="C34" s="196"/>
      <c r="D34" s="197"/>
      <c r="E34" s="69"/>
      <c r="F34" s="167"/>
      <c r="G34" s="1"/>
      <c r="H34" s="191" t="s">
        <v>387</v>
      </c>
      <c r="I34" s="191"/>
      <c r="J34" s="191"/>
      <c r="K34" s="191"/>
      <c r="L34" s="191"/>
    </row>
    <row r="35" spans="1:12" x14ac:dyDescent="0.25">
      <c r="F35" s="168"/>
    </row>
  </sheetData>
  <mergeCells count="40">
    <mergeCell ref="A25:D25"/>
    <mergeCell ref="H33:L33"/>
    <mergeCell ref="H32:L32"/>
    <mergeCell ref="A32:D32"/>
    <mergeCell ref="A33:D33"/>
    <mergeCell ref="A26:D26"/>
    <mergeCell ref="H26:L26"/>
    <mergeCell ref="A27:D27"/>
    <mergeCell ref="B14:L14"/>
    <mergeCell ref="H34:L34"/>
    <mergeCell ref="A2:L2"/>
    <mergeCell ref="A17:L17"/>
    <mergeCell ref="H25:L25"/>
    <mergeCell ref="H27:L27"/>
    <mergeCell ref="H28:L28"/>
    <mergeCell ref="H29:L29"/>
    <mergeCell ref="H30:L30"/>
    <mergeCell ref="H31:L31"/>
    <mergeCell ref="A28:D28"/>
    <mergeCell ref="A29:D29"/>
    <mergeCell ref="A30:D30"/>
    <mergeCell ref="A31:D31"/>
    <mergeCell ref="A34:D34"/>
    <mergeCell ref="H19:L19"/>
    <mergeCell ref="A19:D19"/>
    <mergeCell ref="A24:D24"/>
    <mergeCell ref="H24:L24"/>
    <mergeCell ref="H21:L21"/>
    <mergeCell ref="H22:L22"/>
    <mergeCell ref="H23:L23"/>
    <mergeCell ref="A20:D20"/>
    <mergeCell ref="A21:D21"/>
    <mergeCell ref="A22:D22"/>
    <mergeCell ref="H20:L20"/>
    <mergeCell ref="A23:D23"/>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0"/>
  <sheetViews>
    <sheetView topLeftCell="A133" zoomScale="70" zoomScaleNormal="70" workbookViewId="0">
      <selection activeCell="K140" sqref="K140"/>
    </sheetView>
  </sheetViews>
  <sheetFormatPr baseColWidth="10" defaultRowHeight="15" x14ac:dyDescent="0.25"/>
  <cols>
    <col min="1" max="1" width="3.140625" style="7" bestFit="1" customWidth="1"/>
    <col min="2" max="2" width="56.42578125" style="7" customWidth="1"/>
    <col min="3" max="3" width="31.140625" style="7" customWidth="1"/>
    <col min="4" max="4" width="26.7109375" style="7" customWidth="1"/>
    <col min="5" max="5" width="25" style="7" customWidth="1"/>
    <col min="6" max="6" width="26.85546875" style="7" customWidth="1"/>
    <col min="7" max="7" width="23" style="7" customWidth="1"/>
    <col min="8" max="8" width="24.5703125" style="7" customWidth="1"/>
    <col min="9" max="9" width="24" style="7" customWidth="1"/>
    <col min="10" max="10" width="20.28515625" style="7" customWidth="1"/>
    <col min="11" max="11" width="14.7109375" style="7" bestFit="1" customWidth="1"/>
    <col min="12" max="13" width="18.7109375" style="7" customWidth="1"/>
    <col min="14" max="14" width="22.140625" style="7" customWidth="1"/>
    <col min="15" max="15" width="37.5703125" style="7" customWidth="1"/>
    <col min="16" max="16" width="69.42578125" style="7" customWidth="1"/>
    <col min="17" max="17" width="42.28515625" style="7" customWidth="1"/>
    <col min="18" max="18" width="37.85546875" style="7" customWidth="1"/>
    <col min="19" max="22" width="6.42578125" style="7" customWidth="1"/>
    <col min="23" max="251" width="11.42578125" style="7"/>
    <col min="252" max="252" width="1" style="7" customWidth="1"/>
    <col min="253" max="253" width="4.28515625" style="7" customWidth="1"/>
    <col min="254" max="254" width="34.7109375" style="7" customWidth="1"/>
    <col min="255" max="255" width="0" style="7" hidden="1" customWidth="1"/>
    <col min="256" max="256" width="20" style="7" customWidth="1"/>
    <col min="257" max="257" width="20.85546875" style="7" customWidth="1"/>
    <col min="258" max="258" width="25" style="7" customWidth="1"/>
    <col min="259" max="259" width="18.7109375" style="7" customWidth="1"/>
    <col min="260" max="260" width="29.7109375" style="7" customWidth="1"/>
    <col min="261" max="261" width="13.42578125" style="7" customWidth="1"/>
    <col min="262" max="262" width="13.85546875" style="7" customWidth="1"/>
    <col min="263" max="267" width="16.5703125" style="7" customWidth="1"/>
    <col min="268" max="268" width="20.5703125" style="7" customWidth="1"/>
    <col min="269" max="269" width="21.140625" style="7" customWidth="1"/>
    <col min="270" max="270" width="9.5703125" style="7" customWidth="1"/>
    <col min="271" max="271" width="0.42578125" style="7" customWidth="1"/>
    <col min="272" max="278" width="6.42578125" style="7" customWidth="1"/>
    <col min="279" max="507" width="11.42578125" style="7"/>
    <col min="508" max="508" width="1" style="7" customWidth="1"/>
    <col min="509" max="509" width="4.28515625" style="7" customWidth="1"/>
    <col min="510" max="510" width="34.7109375" style="7" customWidth="1"/>
    <col min="511" max="511" width="0" style="7" hidden="1" customWidth="1"/>
    <col min="512" max="512" width="20" style="7" customWidth="1"/>
    <col min="513" max="513" width="20.85546875" style="7" customWidth="1"/>
    <col min="514" max="514" width="25" style="7" customWidth="1"/>
    <col min="515" max="515" width="18.7109375" style="7" customWidth="1"/>
    <col min="516" max="516" width="29.7109375" style="7" customWidth="1"/>
    <col min="517" max="517" width="13.42578125" style="7" customWidth="1"/>
    <col min="518" max="518" width="13.85546875" style="7" customWidth="1"/>
    <col min="519" max="523" width="16.5703125" style="7" customWidth="1"/>
    <col min="524" max="524" width="20.5703125" style="7" customWidth="1"/>
    <col min="525" max="525" width="21.140625" style="7" customWidth="1"/>
    <col min="526" max="526" width="9.5703125" style="7" customWidth="1"/>
    <col min="527" max="527" width="0.42578125" style="7" customWidth="1"/>
    <col min="528" max="534" width="6.42578125" style="7" customWidth="1"/>
    <col min="535" max="763" width="11.42578125" style="7"/>
    <col min="764" max="764" width="1" style="7" customWidth="1"/>
    <col min="765" max="765" width="4.28515625" style="7" customWidth="1"/>
    <col min="766" max="766" width="34.7109375" style="7" customWidth="1"/>
    <col min="767" max="767" width="0" style="7" hidden="1" customWidth="1"/>
    <col min="768" max="768" width="20" style="7" customWidth="1"/>
    <col min="769" max="769" width="20.85546875" style="7" customWidth="1"/>
    <col min="770" max="770" width="25" style="7" customWidth="1"/>
    <col min="771" max="771" width="18.7109375" style="7" customWidth="1"/>
    <col min="772" max="772" width="29.7109375" style="7" customWidth="1"/>
    <col min="773" max="773" width="13.42578125" style="7" customWidth="1"/>
    <col min="774" max="774" width="13.85546875" style="7" customWidth="1"/>
    <col min="775" max="779" width="16.5703125" style="7" customWidth="1"/>
    <col min="780" max="780" width="20.5703125" style="7" customWidth="1"/>
    <col min="781" max="781" width="21.140625" style="7" customWidth="1"/>
    <col min="782" max="782" width="9.5703125" style="7" customWidth="1"/>
    <col min="783" max="783" width="0.42578125" style="7" customWidth="1"/>
    <col min="784" max="790" width="6.42578125" style="7" customWidth="1"/>
    <col min="791" max="1019" width="11.42578125" style="7"/>
    <col min="1020" max="1020" width="1" style="7" customWidth="1"/>
    <col min="1021" max="1021" width="4.28515625" style="7" customWidth="1"/>
    <col min="1022" max="1022" width="34.7109375" style="7" customWidth="1"/>
    <col min="1023" max="1023" width="0" style="7" hidden="1" customWidth="1"/>
    <col min="1024" max="1024" width="20" style="7" customWidth="1"/>
    <col min="1025" max="1025" width="20.85546875" style="7" customWidth="1"/>
    <col min="1026" max="1026" width="25" style="7" customWidth="1"/>
    <col min="1027" max="1027" width="18.7109375" style="7" customWidth="1"/>
    <col min="1028" max="1028" width="29.7109375" style="7" customWidth="1"/>
    <col min="1029" max="1029" width="13.42578125" style="7" customWidth="1"/>
    <col min="1030" max="1030" width="13.85546875" style="7" customWidth="1"/>
    <col min="1031" max="1035" width="16.5703125" style="7" customWidth="1"/>
    <col min="1036" max="1036" width="20.5703125" style="7" customWidth="1"/>
    <col min="1037" max="1037" width="21.140625" style="7" customWidth="1"/>
    <col min="1038" max="1038" width="9.5703125" style="7" customWidth="1"/>
    <col min="1039" max="1039" width="0.42578125" style="7" customWidth="1"/>
    <col min="1040" max="1046" width="6.42578125" style="7" customWidth="1"/>
    <col min="1047" max="1275" width="11.42578125" style="7"/>
    <col min="1276" max="1276" width="1" style="7" customWidth="1"/>
    <col min="1277" max="1277" width="4.28515625" style="7" customWidth="1"/>
    <col min="1278" max="1278" width="34.7109375" style="7" customWidth="1"/>
    <col min="1279" max="1279" width="0" style="7" hidden="1" customWidth="1"/>
    <col min="1280" max="1280" width="20" style="7" customWidth="1"/>
    <col min="1281" max="1281" width="20.85546875" style="7" customWidth="1"/>
    <col min="1282" max="1282" width="25" style="7" customWidth="1"/>
    <col min="1283" max="1283" width="18.7109375" style="7" customWidth="1"/>
    <col min="1284" max="1284" width="29.7109375" style="7" customWidth="1"/>
    <col min="1285" max="1285" width="13.42578125" style="7" customWidth="1"/>
    <col min="1286" max="1286" width="13.85546875" style="7" customWidth="1"/>
    <col min="1287" max="1291" width="16.5703125" style="7" customWidth="1"/>
    <col min="1292" max="1292" width="20.5703125" style="7" customWidth="1"/>
    <col min="1293" max="1293" width="21.140625" style="7" customWidth="1"/>
    <col min="1294" max="1294" width="9.5703125" style="7" customWidth="1"/>
    <col min="1295" max="1295" width="0.42578125" style="7" customWidth="1"/>
    <col min="1296" max="1302" width="6.42578125" style="7" customWidth="1"/>
    <col min="1303" max="1531" width="11.42578125" style="7"/>
    <col min="1532" max="1532" width="1" style="7" customWidth="1"/>
    <col min="1533" max="1533" width="4.28515625" style="7" customWidth="1"/>
    <col min="1534" max="1534" width="34.7109375" style="7" customWidth="1"/>
    <col min="1535" max="1535" width="0" style="7" hidden="1" customWidth="1"/>
    <col min="1536" max="1536" width="20" style="7" customWidth="1"/>
    <col min="1537" max="1537" width="20.85546875" style="7" customWidth="1"/>
    <col min="1538" max="1538" width="25" style="7" customWidth="1"/>
    <col min="1539" max="1539" width="18.7109375" style="7" customWidth="1"/>
    <col min="1540" max="1540" width="29.7109375" style="7" customWidth="1"/>
    <col min="1541" max="1541" width="13.42578125" style="7" customWidth="1"/>
    <col min="1542" max="1542" width="13.85546875" style="7" customWidth="1"/>
    <col min="1543" max="1547" width="16.5703125" style="7" customWidth="1"/>
    <col min="1548" max="1548" width="20.5703125" style="7" customWidth="1"/>
    <col min="1549" max="1549" width="21.140625" style="7" customWidth="1"/>
    <col min="1550" max="1550" width="9.5703125" style="7" customWidth="1"/>
    <col min="1551" max="1551" width="0.42578125" style="7" customWidth="1"/>
    <col min="1552" max="1558" width="6.42578125" style="7" customWidth="1"/>
    <col min="1559" max="1787" width="11.42578125" style="7"/>
    <col min="1788" max="1788" width="1" style="7" customWidth="1"/>
    <col min="1789" max="1789" width="4.28515625" style="7" customWidth="1"/>
    <col min="1790" max="1790" width="34.7109375" style="7" customWidth="1"/>
    <col min="1791" max="1791" width="0" style="7" hidden="1" customWidth="1"/>
    <col min="1792" max="1792" width="20" style="7" customWidth="1"/>
    <col min="1793" max="1793" width="20.85546875" style="7" customWidth="1"/>
    <col min="1794" max="1794" width="25" style="7" customWidth="1"/>
    <col min="1795" max="1795" width="18.7109375" style="7" customWidth="1"/>
    <col min="1796" max="1796" width="29.7109375" style="7" customWidth="1"/>
    <col min="1797" max="1797" width="13.42578125" style="7" customWidth="1"/>
    <col min="1798" max="1798" width="13.85546875" style="7" customWidth="1"/>
    <col min="1799" max="1803" width="16.5703125" style="7" customWidth="1"/>
    <col min="1804" max="1804" width="20.5703125" style="7" customWidth="1"/>
    <col min="1805" max="1805" width="21.140625" style="7" customWidth="1"/>
    <col min="1806" max="1806" width="9.5703125" style="7" customWidth="1"/>
    <col min="1807" max="1807" width="0.42578125" style="7" customWidth="1"/>
    <col min="1808" max="1814" width="6.42578125" style="7" customWidth="1"/>
    <col min="1815" max="2043" width="11.42578125" style="7"/>
    <col min="2044" max="2044" width="1" style="7" customWidth="1"/>
    <col min="2045" max="2045" width="4.28515625" style="7" customWidth="1"/>
    <col min="2046" max="2046" width="34.7109375" style="7" customWidth="1"/>
    <col min="2047" max="2047" width="0" style="7" hidden="1" customWidth="1"/>
    <col min="2048" max="2048" width="20" style="7" customWidth="1"/>
    <col min="2049" max="2049" width="20.85546875" style="7" customWidth="1"/>
    <col min="2050" max="2050" width="25" style="7" customWidth="1"/>
    <col min="2051" max="2051" width="18.7109375" style="7" customWidth="1"/>
    <col min="2052" max="2052" width="29.7109375" style="7" customWidth="1"/>
    <col min="2053" max="2053" width="13.42578125" style="7" customWidth="1"/>
    <col min="2054" max="2054" width="13.85546875" style="7" customWidth="1"/>
    <col min="2055" max="2059" width="16.5703125" style="7" customWidth="1"/>
    <col min="2060" max="2060" width="20.5703125" style="7" customWidth="1"/>
    <col min="2061" max="2061" width="21.140625" style="7" customWidth="1"/>
    <col min="2062" max="2062" width="9.5703125" style="7" customWidth="1"/>
    <col min="2063" max="2063" width="0.42578125" style="7" customWidth="1"/>
    <col min="2064" max="2070" width="6.42578125" style="7" customWidth="1"/>
    <col min="2071" max="2299" width="11.42578125" style="7"/>
    <col min="2300" max="2300" width="1" style="7" customWidth="1"/>
    <col min="2301" max="2301" width="4.28515625" style="7" customWidth="1"/>
    <col min="2302" max="2302" width="34.7109375" style="7" customWidth="1"/>
    <col min="2303" max="2303" width="0" style="7" hidden="1" customWidth="1"/>
    <col min="2304" max="2304" width="20" style="7" customWidth="1"/>
    <col min="2305" max="2305" width="20.85546875" style="7" customWidth="1"/>
    <col min="2306" max="2306" width="25" style="7" customWidth="1"/>
    <col min="2307" max="2307" width="18.7109375" style="7" customWidth="1"/>
    <col min="2308" max="2308" width="29.7109375" style="7" customWidth="1"/>
    <col min="2309" max="2309" width="13.42578125" style="7" customWidth="1"/>
    <col min="2310" max="2310" width="13.85546875" style="7" customWidth="1"/>
    <col min="2311" max="2315" width="16.5703125" style="7" customWidth="1"/>
    <col min="2316" max="2316" width="20.5703125" style="7" customWidth="1"/>
    <col min="2317" max="2317" width="21.140625" style="7" customWidth="1"/>
    <col min="2318" max="2318" width="9.5703125" style="7" customWidth="1"/>
    <col min="2319" max="2319" width="0.42578125" style="7" customWidth="1"/>
    <col min="2320" max="2326" width="6.42578125" style="7" customWidth="1"/>
    <col min="2327" max="2555" width="11.42578125" style="7"/>
    <col min="2556" max="2556" width="1" style="7" customWidth="1"/>
    <col min="2557" max="2557" width="4.28515625" style="7" customWidth="1"/>
    <col min="2558" max="2558" width="34.7109375" style="7" customWidth="1"/>
    <col min="2559" max="2559" width="0" style="7" hidden="1" customWidth="1"/>
    <col min="2560" max="2560" width="20" style="7" customWidth="1"/>
    <col min="2561" max="2561" width="20.85546875" style="7" customWidth="1"/>
    <col min="2562" max="2562" width="25" style="7" customWidth="1"/>
    <col min="2563" max="2563" width="18.7109375" style="7" customWidth="1"/>
    <col min="2564" max="2564" width="29.7109375" style="7" customWidth="1"/>
    <col min="2565" max="2565" width="13.42578125" style="7" customWidth="1"/>
    <col min="2566" max="2566" width="13.85546875" style="7" customWidth="1"/>
    <col min="2567" max="2571" width="16.5703125" style="7" customWidth="1"/>
    <col min="2572" max="2572" width="20.5703125" style="7" customWidth="1"/>
    <col min="2573" max="2573" width="21.140625" style="7" customWidth="1"/>
    <col min="2574" max="2574" width="9.5703125" style="7" customWidth="1"/>
    <col min="2575" max="2575" width="0.42578125" style="7" customWidth="1"/>
    <col min="2576" max="2582" width="6.42578125" style="7" customWidth="1"/>
    <col min="2583" max="2811" width="11.42578125" style="7"/>
    <col min="2812" max="2812" width="1" style="7" customWidth="1"/>
    <col min="2813" max="2813" width="4.28515625" style="7" customWidth="1"/>
    <col min="2814" max="2814" width="34.7109375" style="7" customWidth="1"/>
    <col min="2815" max="2815" width="0" style="7" hidden="1" customWidth="1"/>
    <col min="2816" max="2816" width="20" style="7" customWidth="1"/>
    <col min="2817" max="2817" width="20.85546875" style="7" customWidth="1"/>
    <col min="2818" max="2818" width="25" style="7" customWidth="1"/>
    <col min="2819" max="2819" width="18.7109375" style="7" customWidth="1"/>
    <col min="2820" max="2820" width="29.7109375" style="7" customWidth="1"/>
    <col min="2821" max="2821" width="13.42578125" style="7" customWidth="1"/>
    <col min="2822" max="2822" width="13.85546875" style="7" customWidth="1"/>
    <col min="2823" max="2827" width="16.5703125" style="7" customWidth="1"/>
    <col min="2828" max="2828" width="20.5703125" style="7" customWidth="1"/>
    <col min="2829" max="2829" width="21.140625" style="7" customWidth="1"/>
    <col min="2830" max="2830" width="9.5703125" style="7" customWidth="1"/>
    <col min="2831" max="2831" width="0.42578125" style="7" customWidth="1"/>
    <col min="2832" max="2838" width="6.42578125" style="7" customWidth="1"/>
    <col min="2839" max="3067" width="11.42578125" style="7"/>
    <col min="3068" max="3068" width="1" style="7" customWidth="1"/>
    <col min="3069" max="3069" width="4.28515625" style="7" customWidth="1"/>
    <col min="3070" max="3070" width="34.7109375" style="7" customWidth="1"/>
    <col min="3071" max="3071" width="0" style="7" hidden="1" customWidth="1"/>
    <col min="3072" max="3072" width="20" style="7" customWidth="1"/>
    <col min="3073" max="3073" width="20.85546875" style="7" customWidth="1"/>
    <col min="3074" max="3074" width="25" style="7" customWidth="1"/>
    <col min="3075" max="3075" width="18.7109375" style="7" customWidth="1"/>
    <col min="3076" max="3076" width="29.7109375" style="7" customWidth="1"/>
    <col min="3077" max="3077" width="13.42578125" style="7" customWidth="1"/>
    <col min="3078" max="3078" width="13.85546875" style="7" customWidth="1"/>
    <col min="3079" max="3083" width="16.5703125" style="7" customWidth="1"/>
    <col min="3084" max="3084" width="20.5703125" style="7" customWidth="1"/>
    <col min="3085" max="3085" width="21.140625" style="7" customWidth="1"/>
    <col min="3086" max="3086" width="9.5703125" style="7" customWidth="1"/>
    <col min="3087" max="3087" width="0.42578125" style="7" customWidth="1"/>
    <col min="3088" max="3094" width="6.42578125" style="7" customWidth="1"/>
    <col min="3095" max="3323" width="11.42578125" style="7"/>
    <col min="3324" max="3324" width="1" style="7" customWidth="1"/>
    <col min="3325" max="3325" width="4.28515625" style="7" customWidth="1"/>
    <col min="3326" max="3326" width="34.7109375" style="7" customWidth="1"/>
    <col min="3327" max="3327" width="0" style="7" hidden="1" customWidth="1"/>
    <col min="3328" max="3328" width="20" style="7" customWidth="1"/>
    <col min="3329" max="3329" width="20.85546875" style="7" customWidth="1"/>
    <col min="3330" max="3330" width="25" style="7" customWidth="1"/>
    <col min="3331" max="3331" width="18.7109375" style="7" customWidth="1"/>
    <col min="3332" max="3332" width="29.7109375" style="7" customWidth="1"/>
    <col min="3333" max="3333" width="13.42578125" style="7" customWidth="1"/>
    <col min="3334" max="3334" width="13.85546875" style="7" customWidth="1"/>
    <col min="3335" max="3339" width="16.5703125" style="7" customWidth="1"/>
    <col min="3340" max="3340" width="20.5703125" style="7" customWidth="1"/>
    <col min="3341" max="3341" width="21.140625" style="7" customWidth="1"/>
    <col min="3342" max="3342" width="9.5703125" style="7" customWidth="1"/>
    <col min="3343" max="3343" width="0.42578125" style="7" customWidth="1"/>
    <col min="3344" max="3350" width="6.42578125" style="7" customWidth="1"/>
    <col min="3351" max="3579" width="11.42578125" style="7"/>
    <col min="3580" max="3580" width="1" style="7" customWidth="1"/>
    <col min="3581" max="3581" width="4.28515625" style="7" customWidth="1"/>
    <col min="3582" max="3582" width="34.7109375" style="7" customWidth="1"/>
    <col min="3583" max="3583" width="0" style="7" hidden="1" customWidth="1"/>
    <col min="3584" max="3584" width="20" style="7" customWidth="1"/>
    <col min="3585" max="3585" width="20.85546875" style="7" customWidth="1"/>
    <col min="3586" max="3586" width="25" style="7" customWidth="1"/>
    <col min="3587" max="3587" width="18.7109375" style="7" customWidth="1"/>
    <col min="3588" max="3588" width="29.7109375" style="7" customWidth="1"/>
    <col min="3589" max="3589" width="13.42578125" style="7" customWidth="1"/>
    <col min="3590" max="3590" width="13.85546875" style="7" customWidth="1"/>
    <col min="3591" max="3595" width="16.5703125" style="7" customWidth="1"/>
    <col min="3596" max="3596" width="20.5703125" style="7" customWidth="1"/>
    <col min="3597" max="3597" width="21.140625" style="7" customWidth="1"/>
    <col min="3598" max="3598" width="9.5703125" style="7" customWidth="1"/>
    <col min="3599" max="3599" width="0.42578125" style="7" customWidth="1"/>
    <col min="3600" max="3606" width="6.42578125" style="7" customWidth="1"/>
    <col min="3607" max="3835" width="11.42578125" style="7"/>
    <col min="3836" max="3836" width="1" style="7" customWidth="1"/>
    <col min="3837" max="3837" width="4.28515625" style="7" customWidth="1"/>
    <col min="3838" max="3838" width="34.7109375" style="7" customWidth="1"/>
    <col min="3839" max="3839" width="0" style="7" hidden="1" customWidth="1"/>
    <col min="3840" max="3840" width="20" style="7" customWidth="1"/>
    <col min="3841" max="3841" width="20.85546875" style="7" customWidth="1"/>
    <col min="3842" max="3842" width="25" style="7" customWidth="1"/>
    <col min="3843" max="3843" width="18.7109375" style="7" customWidth="1"/>
    <col min="3844" max="3844" width="29.7109375" style="7" customWidth="1"/>
    <col min="3845" max="3845" width="13.42578125" style="7" customWidth="1"/>
    <col min="3846" max="3846" width="13.85546875" style="7" customWidth="1"/>
    <col min="3847" max="3851" width="16.5703125" style="7" customWidth="1"/>
    <col min="3852" max="3852" width="20.5703125" style="7" customWidth="1"/>
    <col min="3853" max="3853" width="21.140625" style="7" customWidth="1"/>
    <col min="3854" max="3854" width="9.5703125" style="7" customWidth="1"/>
    <col min="3855" max="3855" width="0.42578125" style="7" customWidth="1"/>
    <col min="3856" max="3862" width="6.42578125" style="7" customWidth="1"/>
    <col min="3863" max="4091" width="11.42578125" style="7"/>
    <col min="4092" max="4092" width="1" style="7" customWidth="1"/>
    <col min="4093" max="4093" width="4.28515625" style="7" customWidth="1"/>
    <col min="4094" max="4094" width="34.7109375" style="7" customWidth="1"/>
    <col min="4095" max="4095" width="0" style="7" hidden="1" customWidth="1"/>
    <col min="4096" max="4096" width="20" style="7" customWidth="1"/>
    <col min="4097" max="4097" width="20.85546875" style="7" customWidth="1"/>
    <col min="4098" max="4098" width="25" style="7" customWidth="1"/>
    <col min="4099" max="4099" width="18.7109375" style="7" customWidth="1"/>
    <col min="4100" max="4100" width="29.7109375" style="7" customWidth="1"/>
    <col min="4101" max="4101" width="13.42578125" style="7" customWidth="1"/>
    <col min="4102" max="4102" width="13.85546875" style="7" customWidth="1"/>
    <col min="4103" max="4107" width="16.5703125" style="7" customWidth="1"/>
    <col min="4108" max="4108" width="20.5703125" style="7" customWidth="1"/>
    <col min="4109" max="4109" width="21.140625" style="7" customWidth="1"/>
    <col min="4110" max="4110" width="9.5703125" style="7" customWidth="1"/>
    <col min="4111" max="4111" width="0.42578125" style="7" customWidth="1"/>
    <col min="4112" max="4118" width="6.42578125" style="7" customWidth="1"/>
    <col min="4119" max="4347" width="11.42578125" style="7"/>
    <col min="4348" max="4348" width="1" style="7" customWidth="1"/>
    <col min="4349" max="4349" width="4.28515625" style="7" customWidth="1"/>
    <col min="4350" max="4350" width="34.7109375" style="7" customWidth="1"/>
    <col min="4351" max="4351" width="0" style="7" hidden="1" customWidth="1"/>
    <col min="4352" max="4352" width="20" style="7" customWidth="1"/>
    <col min="4353" max="4353" width="20.85546875" style="7" customWidth="1"/>
    <col min="4354" max="4354" width="25" style="7" customWidth="1"/>
    <col min="4355" max="4355" width="18.7109375" style="7" customWidth="1"/>
    <col min="4356" max="4356" width="29.7109375" style="7" customWidth="1"/>
    <col min="4357" max="4357" width="13.42578125" style="7" customWidth="1"/>
    <col min="4358" max="4358" width="13.85546875" style="7" customWidth="1"/>
    <col min="4359" max="4363" width="16.5703125" style="7" customWidth="1"/>
    <col min="4364" max="4364" width="20.5703125" style="7" customWidth="1"/>
    <col min="4365" max="4365" width="21.140625" style="7" customWidth="1"/>
    <col min="4366" max="4366" width="9.5703125" style="7" customWidth="1"/>
    <col min="4367" max="4367" width="0.42578125" style="7" customWidth="1"/>
    <col min="4368" max="4374" width="6.42578125" style="7" customWidth="1"/>
    <col min="4375" max="4603" width="11.42578125" style="7"/>
    <col min="4604" max="4604" width="1" style="7" customWidth="1"/>
    <col min="4605" max="4605" width="4.28515625" style="7" customWidth="1"/>
    <col min="4606" max="4606" width="34.7109375" style="7" customWidth="1"/>
    <col min="4607" max="4607" width="0" style="7" hidden="1" customWidth="1"/>
    <col min="4608" max="4608" width="20" style="7" customWidth="1"/>
    <col min="4609" max="4609" width="20.85546875" style="7" customWidth="1"/>
    <col min="4610" max="4610" width="25" style="7" customWidth="1"/>
    <col min="4611" max="4611" width="18.7109375" style="7" customWidth="1"/>
    <col min="4612" max="4612" width="29.7109375" style="7" customWidth="1"/>
    <col min="4613" max="4613" width="13.42578125" style="7" customWidth="1"/>
    <col min="4614" max="4614" width="13.85546875" style="7" customWidth="1"/>
    <col min="4615" max="4619" width="16.5703125" style="7" customWidth="1"/>
    <col min="4620" max="4620" width="20.5703125" style="7" customWidth="1"/>
    <col min="4621" max="4621" width="21.140625" style="7" customWidth="1"/>
    <col min="4622" max="4622" width="9.5703125" style="7" customWidth="1"/>
    <col min="4623" max="4623" width="0.42578125" style="7" customWidth="1"/>
    <col min="4624" max="4630" width="6.42578125" style="7" customWidth="1"/>
    <col min="4631" max="4859" width="11.42578125" style="7"/>
    <col min="4860" max="4860" width="1" style="7" customWidth="1"/>
    <col min="4861" max="4861" width="4.28515625" style="7" customWidth="1"/>
    <col min="4862" max="4862" width="34.7109375" style="7" customWidth="1"/>
    <col min="4863" max="4863" width="0" style="7" hidden="1" customWidth="1"/>
    <col min="4864" max="4864" width="20" style="7" customWidth="1"/>
    <col min="4865" max="4865" width="20.85546875" style="7" customWidth="1"/>
    <col min="4866" max="4866" width="25" style="7" customWidth="1"/>
    <col min="4867" max="4867" width="18.7109375" style="7" customWidth="1"/>
    <col min="4868" max="4868" width="29.7109375" style="7" customWidth="1"/>
    <col min="4869" max="4869" width="13.42578125" style="7" customWidth="1"/>
    <col min="4870" max="4870" width="13.85546875" style="7" customWidth="1"/>
    <col min="4871" max="4875" width="16.5703125" style="7" customWidth="1"/>
    <col min="4876" max="4876" width="20.5703125" style="7" customWidth="1"/>
    <col min="4877" max="4877" width="21.140625" style="7" customWidth="1"/>
    <col min="4878" max="4878" width="9.5703125" style="7" customWidth="1"/>
    <col min="4879" max="4879" width="0.42578125" style="7" customWidth="1"/>
    <col min="4880" max="4886" width="6.42578125" style="7" customWidth="1"/>
    <col min="4887" max="5115" width="11.42578125" style="7"/>
    <col min="5116" max="5116" width="1" style="7" customWidth="1"/>
    <col min="5117" max="5117" width="4.28515625" style="7" customWidth="1"/>
    <col min="5118" max="5118" width="34.7109375" style="7" customWidth="1"/>
    <col min="5119" max="5119" width="0" style="7" hidden="1" customWidth="1"/>
    <col min="5120" max="5120" width="20" style="7" customWidth="1"/>
    <col min="5121" max="5121" width="20.85546875" style="7" customWidth="1"/>
    <col min="5122" max="5122" width="25" style="7" customWidth="1"/>
    <col min="5123" max="5123" width="18.7109375" style="7" customWidth="1"/>
    <col min="5124" max="5124" width="29.7109375" style="7" customWidth="1"/>
    <col min="5125" max="5125" width="13.42578125" style="7" customWidth="1"/>
    <col min="5126" max="5126" width="13.85546875" style="7" customWidth="1"/>
    <col min="5127" max="5131" width="16.5703125" style="7" customWidth="1"/>
    <col min="5132" max="5132" width="20.5703125" style="7" customWidth="1"/>
    <col min="5133" max="5133" width="21.140625" style="7" customWidth="1"/>
    <col min="5134" max="5134" width="9.5703125" style="7" customWidth="1"/>
    <col min="5135" max="5135" width="0.42578125" style="7" customWidth="1"/>
    <col min="5136" max="5142" width="6.42578125" style="7" customWidth="1"/>
    <col min="5143" max="5371" width="11.42578125" style="7"/>
    <col min="5372" max="5372" width="1" style="7" customWidth="1"/>
    <col min="5373" max="5373" width="4.28515625" style="7" customWidth="1"/>
    <col min="5374" max="5374" width="34.7109375" style="7" customWidth="1"/>
    <col min="5375" max="5375" width="0" style="7" hidden="1" customWidth="1"/>
    <col min="5376" max="5376" width="20" style="7" customWidth="1"/>
    <col min="5377" max="5377" width="20.85546875" style="7" customWidth="1"/>
    <col min="5378" max="5378" width="25" style="7" customWidth="1"/>
    <col min="5379" max="5379" width="18.7109375" style="7" customWidth="1"/>
    <col min="5380" max="5380" width="29.7109375" style="7" customWidth="1"/>
    <col min="5381" max="5381" width="13.42578125" style="7" customWidth="1"/>
    <col min="5382" max="5382" width="13.85546875" style="7" customWidth="1"/>
    <col min="5383" max="5387" width="16.5703125" style="7" customWidth="1"/>
    <col min="5388" max="5388" width="20.5703125" style="7" customWidth="1"/>
    <col min="5389" max="5389" width="21.140625" style="7" customWidth="1"/>
    <col min="5390" max="5390" width="9.5703125" style="7" customWidth="1"/>
    <col min="5391" max="5391" width="0.42578125" style="7" customWidth="1"/>
    <col min="5392" max="5398" width="6.42578125" style="7" customWidth="1"/>
    <col min="5399" max="5627" width="11.42578125" style="7"/>
    <col min="5628" max="5628" width="1" style="7" customWidth="1"/>
    <col min="5629" max="5629" width="4.28515625" style="7" customWidth="1"/>
    <col min="5630" max="5630" width="34.7109375" style="7" customWidth="1"/>
    <col min="5631" max="5631" width="0" style="7" hidden="1" customWidth="1"/>
    <col min="5632" max="5632" width="20" style="7" customWidth="1"/>
    <col min="5633" max="5633" width="20.85546875" style="7" customWidth="1"/>
    <col min="5634" max="5634" width="25" style="7" customWidth="1"/>
    <col min="5635" max="5635" width="18.7109375" style="7" customWidth="1"/>
    <col min="5636" max="5636" width="29.7109375" style="7" customWidth="1"/>
    <col min="5637" max="5637" width="13.42578125" style="7" customWidth="1"/>
    <col min="5638" max="5638" width="13.85546875" style="7" customWidth="1"/>
    <col min="5639" max="5643" width="16.5703125" style="7" customWidth="1"/>
    <col min="5644" max="5644" width="20.5703125" style="7" customWidth="1"/>
    <col min="5645" max="5645" width="21.140625" style="7" customWidth="1"/>
    <col min="5646" max="5646" width="9.5703125" style="7" customWidth="1"/>
    <col min="5647" max="5647" width="0.42578125" style="7" customWidth="1"/>
    <col min="5648" max="5654" width="6.42578125" style="7" customWidth="1"/>
    <col min="5655" max="5883" width="11.42578125" style="7"/>
    <col min="5884" max="5884" width="1" style="7" customWidth="1"/>
    <col min="5885" max="5885" width="4.28515625" style="7" customWidth="1"/>
    <col min="5886" max="5886" width="34.7109375" style="7" customWidth="1"/>
    <col min="5887" max="5887" width="0" style="7" hidden="1" customWidth="1"/>
    <col min="5888" max="5888" width="20" style="7" customWidth="1"/>
    <col min="5889" max="5889" width="20.85546875" style="7" customWidth="1"/>
    <col min="5890" max="5890" width="25" style="7" customWidth="1"/>
    <col min="5891" max="5891" width="18.7109375" style="7" customWidth="1"/>
    <col min="5892" max="5892" width="29.7109375" style="7" customWidth="1"/>
    <col min="5893" max="5893" width="13.42578125" style="7" customWidth="1"/>
    <col min="5894" max="5894" width="13.85546875" style="7" customWidth="1"/>
    <col min="5895" max="5899" width="16.5703125" style="7" customWidth="1"/>
    <col min="5900" max="5900" width="20.5703125" style="7" customWidth="1"/>
    <col min="5901" max="5901" width="21.140625" style="7" customWidth="1"/>
    <col min="5902" max="5902" width="9.5703125" style="7" customWidth="1"/>
    <col min="5903" max="5903" width="0.42578125" style="7" customWidth="1"/>
    <col min="5904" max="5910" width="6.42578125" style="7" customWidth="1"/>
    <col min="5911" max="6139" width="11.42578125" style="7"/>
    <col min="6140" max="6140" width="1" style="7" customWidth="1"/>
    <col min="6141" max="6141" width="4.28515625" style="7" customWidth="1"/>
    <col min="6142" max="6142" width="34.7109375" style="7" customWidth="1"/>
    <col min="6143" max="6143" width="0" style="7" hidden="1" customWidth="1"/>
    <col min="6144" max="6144" width="20" style="7" customWidth="1"/>
    <col min="6145" max="6145" width="20.85546875" style="7" customWidth="1"/>
    <col min="6146" max="6146" width="25" style="7" customWidth="1"/>
    <col min="6147" max="6147" width="18.7109375" style="7" customWidth="1"/>
    <col min="6148" max="6148" width="29.7109375" style="7" customWidth="1"/>
    <col min="6149" max="6149" width="13.42578125" style="7" customWidth="1"/>
    <col min="6150" max="6150" width="13.85546875" style="7" customWidth="1"/>
    <col min="6151" max="6155" width="16.5703125" style="7" customWidth="1"/>
    <col min="6156" max="6156" width="20.5703125" style="7" customWidth="1"/>
    <col min="6157" max="6157" width="21.140625" style="7" customWidth="1"/>
    <col min="6158" max="6158" width="9.5703125" style="7" customWidth="1"/>
    <col min="6159" max="6159" width="0.42578125" style="7" customWidth="1"/>
    <col min="6160" max="6166" width="6.42578125" style="7" customWidth="1"/>
    <col min="6167" max="6395" width="11.42578125" style="7"/>
    <col min="6396" max="6396" width="1" style="7" customWidth="1"/>
    <col min="6397" max="6397" width="4.28515625" style="7" customWidth="1"/>
    <col min="6398" max="6398" width="34.7109375" style="7" customWidth="1"/>
    <col min="6399" max="6399" width="0" style="7" hidden="1" customWidth="1"/>
    <col min="6400" max="6400" width="20" style="7" customWidth="1"/>
    <col min="6401" max="6401" width="20.85546875" style="7" customWidth="1"/>
    <col min="6402" max="6402" width="25" style="7" customWidth="1"/>
    <col min="6403" max="6403" width="18.7109375" style="7" customWidth="1"/>
    <col min="6404" max="6404" width="29.7109375" style="7" customWidth="1"/>
    <col min="6405" max="6405" width="13.42578125" style="7" customWidth="1"/>
    <col min="6406" max="6406" width="13.85546875" style="7" customWidth="1"/>
    <col min="6407" max="6411" width="16.5703125" style="7" customWidth="1"/>
    <col min="6412" max="6412" width="20.5703125" style="7" customWidth="1"/>
    <col min="6413" max="6413" width="21.140625" style="7" customWidth="1"/>
    <col min="6414" max="6414" width="9.5703125" style="7" customWidth="1"/>
    <col min="6415" max="6415" width="0.42578125" style="7" customWidth="1"/>
    <col min="6416" max="6422" width="6.42578125" style="7" customWidth="1"/>
    <col min="6423" max="6651" width="11.42578125" style="7"/>
    <col min="6652" max="6652" width="1" style="7" customWidth="1"/>
    <col min="6653" max="6653" width="4.28515625" style="7" customWidth="1"/>
    <col min="6654" max="6654" width="34.7109375" style="7" customWidth="1"/>
    <col min="6655" max="6655" width="0" style="7" hidden="1" customWidth="1"/>
    <col min="6656" max="6656" width="20" style="7" customWidth="1"/>
    <col min="6657" max="6657" width="20.85546875" style="7" customWidth="1"/>
    <col min="6658" max="6658" width="25" style="7" customWidth="1"/>
    <col min="6659" max="6659" width="18.7109375" style="7" customWidth="1"/>
    <col min="6660" max="6660" width="29.7109375" style="7" customWidth="1"/>
    <col min="6661" max="6661" width="13.42578125" style="7" customWidth="1"/>
    <col min="6662" max="6662" width="13.85546875" style="7" customWidth="1"/>
    <col min="6663" max="6667" width="16.5703125" style="7" customWidth="1"/>
    <col min="6668" max="6668" width="20.5703125" style="7" customWidth="1"/>
    <col min="6669" max="6669" width="21.140625" style="7" customWidth="1"/>
    <col min="6670" max="6670" width="9.5703125" style="7" customWidth="1"/>
    <col min="6671" max="6671" width="0.42578125" style="7" customWidth="1"/>
    <col min="6672" max="6678" width="6.42578125" style="7" customWidth="1"/>
    <col min="6679" max="6907" width="11.42578125" style="7"/>
    <col min="6908" max="6908" width="1" style="7" customWidth="1"/>
    <col min="6909" max="6909" width="4.28515625" style="7" customWidth="1"/>
    <col min="6910" max="6910" width="34.7109375" style="7" customWidth="1"/>
    <col min="6911" max="6911" width="0" style="7" hidden="1" customWidth="1"/>
    <col min="6912" max="6912" width="20" style="7" customWidth="1"/>
    <col min="6913" max="6913" width="20.85546875" style="7" customWidth="1"/>
    <col min="6914" max="6914" width="25" style="7" customWidth="1"/>
    <col min="6915" max="6915" width="18.7109375" style="7" customWidth="1"/>
    <col min="6916" max="6916" width="29.7109375" style="7" customWidth="1"/>
    <col min="6917" max="6917" width="13.42578125" style="7" customWidth="1"/>
    <col min="6918" max="6918" width="13.85546875" style="7" customWidth="1"/>
    <col min="6919" max="6923" width="16.5703125" style="7" customWidth="1"/>
    <col min="6924" max="6924" width="20.5703125" style="7" customWidth="1"/>
    <col min="6925" max="6925" width="21.140625" style="7" customWidth="1"/>
    <col min="6926" max="6926" width="9.5703125" style="7" customWidth="1"/>
    <col min="6927" max="6927" width="0.42578125" style="7" customWidth="1"/>
    <col min="6928" max="6934" width="6.42578125" style="7" customWidth="1"/>
    <col min="6935" max="7163" width="11.42578125" style="7"/>
    <col min="7164" max="7164" width="1" style="7" customWidth="1"/>
    <col min="7165" max="7165" width="4.28515625" style="7" customWidth="1"/>
    <col min="7166" max="7166" width="34.7109375" style="7" customWidth="1"/>
    <col min="7167" max="7167" width="0" style="7" hidden="1" customWidth="1"/>
    <col min="7168" max="7168" width="20" style="7" customWidth="1"/>
    <col min="7169" max="7169" width="20.85546875" style="7" customWidth="1"/>
    <col min="7170" max="7170" width="25" style="7" customWidth="1"/>
    <col min="7171" max="7171" width="18.7109375" style="7" customWidth="1"/>
    <col min="7172" max="7172" width="29.7109375" style="7" customWidth="1"/>
    <col min="7173" max="7173" width="13.42578125" style="7" customWidth="1"/>
    <col min="7174" max="7174" width="13.85546875" style="7" customWidth="1"/>
    <col min="7175" max="7179" width="16.5703125" style="7" customWidth="1"/>
    <col min="7180" max="7180" width="20.5703125" style="7" customWidth="1"/>
    <col min="7181" max="7181" width="21.140625" style="7" customWidth="1"/>
    <col min="7182" max="7182" width="9.5703125" style="7" customWidth="1"/>
    <col min="7183" max="7183" width="0.42578125" style="7" customWidth="1"/>
    <col min="7184" max="7190" width="6.42578125" style="7" customWidth="1"/>
    <col min="7191" max="7419" width="11.42578125" style="7"/>
    <col min="7420" max="7420" width="1" style="7" customWidth="1"/>
    <col min="7421" max="7421" width="4.28515625" style="7" customWidth="1"/>
    <col min="7422" max="7422" width="34.7109375" style="7" customWidth="1"/>
    <col min="7423" max="7423" width="0" style="7" hidden="1" customWidth="1"/>
    <col min="7424" max="7424" width="20" style="7" customWidth="1"/>
    <col min="7425" max="7425" width="20.85546875" style="7" customWidth="1"/>
    <col min="7426" max="7426" width="25" style="7" customWidth="1"/>
    <col min="7427" max="7427" width="18.7109375" style="7" customWidth="1"/>
    <col min="7428" max="7428" width="29.7109375" style="7" customWidth="1"/>
    <col min="7429" max="7429" width="13.42578125" style="7" customWidth="1"/>
    <col min="7430" max="7430" width="13.85546875" style="7" customWidth="1"/>
    <col min="7431" max="7435" width="16.5703125" style="7" customWidth="1"/>
    <col min="7436" max="7436" width="20.5703125" style="7" customWidth="1"/>
    <col min="7437" max="7437" width="21.140625" style="7" customWidth="1"/>
    <col min="7438" max="7438" width="9.5703125" style="7" customWidth="1"/>
    <col min="7439" max="7439" width="0.42578125" style="7" customWidth="1"/>
    <col min="7440" max="7446" width="6.42578125" style="7" customWidth="1"/>
    <col min="7447" max="7675" width="11.42578125" style="7"/>
    <col min="7676" max="7676" width="1" style="7" customWidth="1"/>
    <col min="7677" max="7677" width="4.28515625" style="7" customWidth="1"/>
    <col min="7678" max="7678" width="34.7109375" style="7" customWidth="1"/>
    <col min="7679" max="7679" width="0" style="7" hidden="1" customWidth="1"/>
    <col min="7680" max="7680" width="20" style="7" customWidth="1"/>
    <col min="7681" max="7681" width="20.85546875" style="7" customWidth="1"/>
    <col min="7682" max="7682" width="25" style="7" customWidth="1"/>
    <col min="7683" max="7683" width="18.7109375" style="7" customWidth="1"/>
    <col min="7684" max="7684" width="29.7109375" style="7" customWidth="1"/>
    <col min="7685" max="7685" width="13.42578125" style="7" customWidth="1"/>
    <col min="7686" max="7686" width="13.85546875" style="7" customWidth="1"/>
    <col min="7687" max="7691" width="16.5703125" style="7" customWidth="1"/>
    <col min="7692" max="7692" width="20.5703125" style="7" customWidth="1"/>
    <col min="7693" max="7693" width="21.140625" style="7" customWidth="1"/>
    <col min="7694" max="7694" width="9.5703125" style="7" customWidth="1"/>
    <col min="7695" max="7695" width="0.42578125" style="7" customWidth="1"/>
    <col min="7696" max="7702" width="6.42578125" style="7" customWidth="1"/>
    <col min="7703" max="7931" width="11.42578125" style="7"/>
    <col min="7932" max="7932" width="1" style="7" customWidth="1"/>
    <col min="7933" max="7933" width="4.28515625" style="7" customWidth="1"/>
    <col min="7934" max="7934" width="34.7109375" style="7" customWidth="1"/>
    <col min="7935" max="7935" width="0" style="7" hidden="1" customWidth="1"/>
    <col min="7936" max="7936" width="20" style="7" customWidth="1"/>
    <col min="7937" max="7937" width="20.85546875" style="7" customWidth="1"/>
    <col min="7938" max="7938" width="25" style="7" customWidth="1"/>
    <col min="7939" max="7939" width="18.7109375" style="7" customWidth="1"/>
    <col min="7940" max="7940" width="29.7109375" style="7" customWidth="1"/>
    <col min="7941" max="7941" width="13.42578125" style="7" customWidth="1"/>
    <col min="7942" max="7942" width="13.85546875" style="7" customWidth="1"/>
    <col min="7943" max="7947" width="16.5703125" style="7" customWidth="1"/>
    <col min="7948" max="7948" width="20.5703125" style="7" customWidth="1"/>
    <col min="7949" max="7949" width="21.140625" style="7" customWidth="1"/>
    <col min="7950" max="7950" width="9.5703125" style="7" customWidth="1"/>
    <col min="7951" max="7951" width="0.42578125" style="7" customWidth="1"/>
    <col min="7952" max="7958" width="6.42578125" style="7" customWidth="1"/>
    <col min="7959" max="8187" width="11.42578125" style="7"/>
    <col min="8188" max="8188" width="1" style="7" customWidth="1"/>
    <col min="8189" max="8189" width="4.28515625" style="7" customWidth="1"/>
    <col min="8190" max="8190" width="34.7109375" style="7" customWidth="1"/>
    <col min="8191" max="8191" width="0" style="7" hidden="1" customWidth="1"/>
    <col min="8192" max="8192" width="20" style="7" customWidth="1"/>
    <col min="8193" max="8193" width="20.85546875" style="7" customWidth="1"/>
    <col min="8194" max="8194" width="25" style="7" customWidth="1"/>
    <col min="8195" max="8195" width="18.7109375" style="7" customWidth="1"/>
    <col min="8196" max="8196" width="29.7109375" style="7" customWidth="1"/>
    <col min="8197" max="8197" width="13.42578125" style="7" customWidth="1"/>
    <col min="8198" max="8198" width="13.85546875" style="7" customWidth="1"/>
    <col min="8199" max="8203" width="16.5703125" style="7" customWidth="1"/>
    <col min="8204" max="8204" width="20.5703125" style="7" customWidth="1"/>
    <col min="8205" max="8205" width="21.140625" style="7" customWidth="1"/>
    <col min="8206" max="8206" width="9.5703125" style="7" customWidth="1"/>
    <col min="8207" max="8207" width="0.42578125" style="7" customWidth="1"/>
    <col min="8208" max="8214" width="6.42578125" style="7" customWidth="1"/>
    <col min="8215" max="8443" width="11.42578125" style="7"/>
    <col min="8444" max="8444" width="1" style="7" customWidth="1"/>
    <col min="8445" max="8445" width="4.28515625" style="7" customWidth="1"/>
    <col min="8446" max="8446" width="34.7109375" style="7" customWidth="1"/>
    <col min="8447" max="8447" width="0" style="7" hidden="1" customWidth="1"/>
    <col min="8448" max="8448" width="20" style="7" customWidth="1"/>
    <col min="8449" max="8449" width="20.85546875" style="7" customWidth="1"/>
    <col min="8450" max="8450" width="25" style="7" customWidth="1"/>
    <col min="8451" max="8451" width="18.7109375" style="7" customWidth="1"/>
    <col min="8452" max="8452" width="29.7109375" style="7" customWidth="1"/>
    <col min="8453" max="8453" width="13.42578125" style="7" customWidth="1"/>
    <col min="8454" max="8454" width="13.85546875" style="7" customWidth="1"/>
    <col min="8455" max="8459" width="16.5703125" style="7" customWidth="1"/>
    <col min="8460" max="8460" width="20.5703125" style="7" customWidth="1"/>
    <col min="8461" max="8461" width="21.140625" style="7" customWidth="1"/>
    <col min="8462" max="8462" width="9.5703125" style="7" customWidth="1"/>
    <col min="8463" max="8463" width="0.42578125" style="7" customWidth="1"/>
    <col min="8464" max="8470" width="6.42578125" style="7" customWidth="1"/>
    <col min="8471" max="8699" width="11.42578125" style="7"/>
    <col min="8700" max="8700" width="1" style="7" customWidth="1"/>
    <col min="8701" max="8701" width="4.28515625" style="7" customWidth="1"/>
    <col min="8702" max="8702" width="34.7109375" style="7" customWidth="1"/>
    <col min="8703" max="8703" width="0" style="7" hidden="1" customWidth="1"/>
    <col min="8704" max="8704" width="20" style="7" customWidth="1"/>
    <col min="8705" max="8705" width="20.85546875" style="7" customWidth="1"/>
    <col min="8706" max="8706" width="25" style="7" customWidth="1"/>
    <col min="8707" max="8707" width="18.7109375" style="7" customWidth="1"/>
    <col min="8708" max="8708" width="29.7109375" style="7" customWidth="1"/>
    <col min="8709" max="8709" width="13.42578125" style="7" customWidth="1"/>
    <col min="8710" max="8710" width="13.85546875" style="7" customWidth="1"/>
    <col min="8711" max="8715" width="16.5703125" style="7" customWidth="1"/>
    <col min="8716" max="8716" width="20.5703125" style="7" customWidth="1"/>
    <col min="8717" max="8717" width="21.140625" style="7" customWidth="1"/>
    <col min="8718" max="8718" width="9.5703125" style="7" customWidth="1"/>
    <col min="8719" max="8719" width="0.42578125" style="7" customWidth="1"/>
    <col min="8720" max="8726" width="6.42578125" style="7" customWidth="1"/>
    <col min="8727" max="8955" width="11.42578125" style="7"/>
    <col min="8956" max="8956" width="1" style="7" customWidth="1"/>
    <col min="8957" max="8957" width="4.28515625" style="7" customWidth="1"/>
    <col min="8958" max="8958" width="34.7109375" style="7" customWidth="1"/>
    <col min="8959" max="8959" width="0" style="7" hidden="1" customWidth="1"/>
    <col min="8960" max="8960" width="20" style="7" customWidth="1"/>
    <col min="8961" max="8961" width="20.85546875" style="7" customWidth="1"/>
    <col min="8962" max="8962" width="25" style="7" customWidth="1"/>
    <col min="8963" max="8963" width="18.7109375" style="7" customWidth="1"/>
    <col min="8964" max="8964" width="29.7109375" style="7" customWidth="1"/>
    <col min="8965" max="8965" width="13.42578125" style="7" customWidth="1"/>
    <col min="8966" max="8966" width="13.85546875" style="7" customWidth="1"/>
    <col min="8967" max="8971" width="16.5703125" style="7" customWidth="1"/>
    <col min="8972" max="8972" width="20.5703125" style="7" customWidth="1"/>
    <col min="8973" max="8973" width="21.140625" style="7" customWidth="1"/>
    <col min="8974" max="8974" width="9.5703125" style="7" customWidth="1"/>
    <col min="8975" max="8975" width="0.42578125" style="7" customWidth="1"/>
    <col min="8976" max="8982" width="6.42578125" style="7" customWidth="1"/>
    <col min="8983" max="9211" width="11.42578125" style="7"/>
    <col min="9212" max="9212" width="1" style="7" customWidth="1"/>
    <col min="9213" max="9213" width="4.28515625" style="7" customWidth="1"/>
    <col min="9214" max="9214" width="34.7109375" style="7" customWidth="1"/>
    <col min="9215" max="9215" width="0" style="7" hidden="1" customWidth="1"/>
    <col min="9216" max="9216" width="20" style="7" customWidth="1"/>
    <col min="9217" max="9217" width="20.85546875" style="7" customWidth="1"/>
    <col min="9218" max="9218" width="25" style="7" customWidth="1"/>
    <col min="9219" max="9219" width="18.7109375" style="7" customWidth="1"/>
    <col min="9220" max="9220" width="29.7109375" style="7" customWidth="1"/>
    <col min="9221" max="9221" width="13.42578125" style="7" customWidth="1"/>
    <col min="9222" max="9222" width="13.85546875" style="7" customWidth="1"/>
    <col min="9223" max="9227" width="16.5703125" style="7" customWidth="1"/>
    <col min="9228" max="9228" width="20.5703125" style="7" customWidth="1"/>
    <col min="9229" max="9229" width="21.140625" style="7" customWidth="1"/>
    <col min="9230" max="9230" width="9.5703125" style="7" customWidth="1"/>
    <col min="9231" max="9231" width="0.42578125" style="7" customWidth="1"/>
    <col min="9232" max="9238" width="6.42578125" style="7" customWidth="1"/>
    <col min="9239" max="9467" width="11.42578125" style="7"/>
    <col min="9468" max="9468" width="1" style="7" customWidth="1"/>
    <col min="9469" max="9469" width="4.28515625" style="7" customWidth="1"/>
    <col min="9470" max="9470" width="34.7109375" style="7" customWidth="1"/>
    <col min="9471" max="9471" width="0" style="7" hidden="1" customWidth="1"/>
    <col min="9472" max="9472" width="20" style="7" customWidth="1"/>
    <col min="9473" max="9473" width="20.85546875" style="7" customWidth="1"/>
    <col min="9474" max="9474" width="25" style="7" customWidth="1"/>
    <col min="9475" max="9475" width="18.7109375" style="7" customWidth="1"/>
    <col min="9476" max="9476" width="29.7109375" style="7" customWidth="1"/>
    <col min="9477" max="9477" width="13.42578125" style="7" customWidth="1"/>
    <col min="9478" max="9478" width="13.85546875" style="7" customWidth="1"/>
    <col min="9479" max="9483" width="16.5703125" style="7" customWidth="1"/>
    <col min="9484" max="9484" width="20.5703125" style="7" customWidth="1"/>
    <col min="9485" max="9485" width="21.140625" style="7" customWidth="1"/>
    <col min="9486" max="9486" width="9.5703125" style="7" customWidth="1"/>
    <col min="9487" max="9487" width="0.42578125" style="7" customWidth="1"/>
    <col min="9488" max="9494" width="6.42578125" style="7" customWidth="1"/>
    <col min="9495" max="9723" width="11.42578125" style="7"/>
    <col min="9724" max="9724" width="1" style="7" customWidth="1"/>
    <col min="9725" max="9725" width="4.28515625" style="7" customWidth="1"/>
    <col min="9726" max="9726" width="34.7109375" style="7" customWidth="1"/>
    <col min="9727" max="9727" width="0" style="7" hidden="1" customWidth="1"/>
    <col min="9728" max="9728" width="20" style="7" customWidth="1"/>
    <col min="9729" max="9729" width="20.85546875" style="7" customWidth="1"/>
    <col min="9730" max="9730" width="25" style="7" customWidth="1"/>
    <col min="9731" max="9731" width="18.7109375" style="7" customWidth="1"/>
    <col min="9732" max="9732" width="29.7109375" style="7" customWidth="1"/>
    <col min="9733" max="9733" width="13.42578125" style="7" customWidth="1"/>
    <col min="9734" max="9734" width="13.85546875" style="7" customWidth="1"/>
    <col min="9735" max="9739" width="16.5703125" style="7" customWidth="1"/>
    <col min="9740" max="9740" width="20.5703125" style="7" customWidth="1"/>
    <col min="9741" max="9741" width="21.140625" style="7" customWidth="1"/>
    <col min="9742" max="9742" width="9.5703125" style="7" customWidth="1"/>
    <col min="9743" max="9743" width="0.42578125" style="7" customWidth="1"/>
    <col min="9744" max="9750" width="6.42578125" style="7" customWidth="1"/>
    <col min="9751" max="9979" width="11.42578125" style="7"/>
    <col min="9980" max="9980" width="1" style="7" customWidth="1"/>
    <col min="9981" max="9981" width="4.28515625" style="7" customWidth="1"/>
    <col min="9982" max="9982" width="34.7109375" style="7" customWidth="1"/>
    <col min="9983" max="9983" width="0" style="7" hidden="1" customWidth="1"/>
    <col min="9984" max="9984" width="20" style="7" customWidth="1"/>
    <col min="9985" max="9985" width="20.85546875" style="7" customWidth="1"/>
    <col min="9986" max="9986" width="25" style="7" customWidth="1"/>
    <col min="9987" max="9987" width="18.7109375" style="7" customWidth="1"/>
    <col min="9988" max="9988" width="29.7109375" style="7" customWidth="1"/>
    <col min="9989" max="9989" width="13.42578125" style="7" customWidth="1"/>
    <col min="9990" max="9990" width="13.85546875" style="7" customWidth="1"/>
    <col min="9991" max="9995" width="16.5703125" style="7" customWidth="1"/>
    <col min="9996" max="9996" width="20.5703125" style="7" customWidth="1"/>
    <col min="9997" max="9997" width="21.140625" style="7" customWidth="1"/>
    <col min="9998" max="9998" width="9.5703125" style="7" customWidth="1"/>
    <col min="9999" max="9999" width="0.42578125" style="7" customWidth="1"/>
    <col min="10000" max="10006" width="6.42578125" style="7" customWidth="1"/>
    <col min="10007" max="10235" width="11.42578125" style="7"/>
    <col min="10236" max="10236" width="1" style="7" customWidth="1"/>
    <col min="10237" max="10237" width="4.28515625" style="7" customWidth="1"/>
    <col min="10238" max="10238" width="34.7109375" style="7" customWidth="1"/>
    <col min="10239" max="10239" width="0" style="7" hidden="1" customWidth="1"/>
    <col min="10240" max="10240" width="20" style="7" customWidth="1"/>
    <col min="10241" max="10241" width="20.85546875" style="7" customWidth="1"/>
    <col min="10242" max="10242" width="25" style="7" customWidth="1"/>
    <col min="10243" max="10243" width="18.7109375" style="7" customWidth="1"/>
    <col min="10244" max="10244" width="29.7109375" style="7" customWidth="1"/>
    <col min="10245" max="10245" width="13.42578125" style="7" customWidth="1"/>
    <col min="10246" max="10246" width="13.85546875" style="7" customWidth="1"/>
    <col min="10247" max="10251" width="16.5703125" style="7" customWidth="1"/>
    <col min="10252" max="10252" width="20.5703125" style="7" customWidth="1"/>
    <col min="10253" max="10253" width="21.140625" style="7" customWidth="1"/>
    <col min="10254" max="10254" width="9.5703125" style="7" customWidth="1"/>
    <col min="10255" max="10255" width="0.42578125" style="7" customWidth="1"/>
    <col min="10256" max="10262" width="6.42578125" style="7" customWidth="1"/>
    <col min="10263" max="10491" width="11.42578125" style="7"/>
    <col min="10492" max="10492" width="1" style="7" customWidth="1"/>
    <col min="10493" max="10493" width="4.28515625" style="7" customWidth="1"/>
    <col min="10494" max="10494" width="34.7109375" style="7" customWidth="1"/>
    <col min="10495" max="10495" width="0" style="7" hidden="1" customWidth="1"/>
    <col min="10496" max="10496" width="20" style="7" customWidth="1"/>
    <col min="10497" max="10497" width="20.85546875" style="7" customWidth="1"/>
    <col min="10498" max="10498" width="25" style="7" customWidth="1"/>
    <col min="10499" max="10499" width="18.7109375" style="7" customWidth="1"/>
    <col min="10500" max="10500" width="29.7109375" style="7" customWidth="1"/>
    <col min="10501" max="10501" width="13.42578125" style="7" customWidth="1"/>
    <col min="10502" max="10502" width="13.85546875" style="7" customWidth="1"/>
    <col min="10503" max="10507" width="16.5703125" style="7" customWidth="1"/>
    <col min="10508" max="10508" width="20.5703125" style="7" customWidth="1"/>
    <col min="10509" max="10509" width="21.140625" style="7" customWidth="1"/>
    <col min="10510" max="10510" width="9.5703125" style="7" customWidth="1"/>
    <col min="10511" max="10511" width="0.42578125" style="7" customWidth="1"/>
    <col min="10512" max="10518" width="6.42578125" style="7" customWidth="1"/>
    <col min="10519" max="10747" width="11.42578125" style="7"/>
    <col min="10748" max="10748" width="1" style="7" customWidth="1"/>
    <col min="10749" max="10749" width="4.28515625" style="7" customWidth="1"/>
    <col min="10750" max="10750" width="34.7109375" style="7" customWidth="1"/>
    <col min="10751" max="10751" width="0" style="7" hidden="1" customWidth="1"/>
    <col min="10752" max="10752" width="20" style="7" customWidth="1"/>
    <col min="10753" max="10753" width="20.85546875" style="7" customWidth="1"/>
    <col min="10754" max="10754" width="25" style="7" customWidth="1"/>
    <col min="10755" max="10755" width="18.7109375" style="7" customWidth="1"/>
    <col min="10756" max="10756" width="29.7109375" style="7" customWidth="1"/>
    <col min="10757" max="10757" width="13.42578125" style="7" customWidth="1"/>
    <col min="10758" max="10758" width="13.85546875" style="7" customWidth="1"/>
    <col min="10759" max="10763" width="16.5703125" style="7" customWidth="1"/>
    <col min="10764" max="10764" width="20.5703125" style="7" customWidth="1"/>
    <col min="10765" max="10765" width="21.140625" style="7" customWidth="1"/>
    <col min="10766" max="10766" width="9.5703125" style="7" customWidth="1"/>
    <col min="10767" max="10767" width="0.42578125" style="7" customWidth="1"/>
    <col min="10768" max="10774" width="6.42578125" style="7" customWidth="1"/>
    <col min="10775" max="11003" width="11.42578125" style="7"/>
    <col min="11004" max="11004" width="1" style="7" customWidth="1"/>
    <col min="11005" max="11005" width="4.28515625" style="7" customWidth="1"/>
    <col min="11006" max="11006" width="34.7109375" style="7" customWidth="1"/>
    <col min="11007" max="11007" width="0" style="7" hidden="1" customWidth="1"/>
    <col min="11008" max="11008" width="20" style="7" customWidth="1"/>
    <col min="11009" max="11009" width="20.85546875" style="7" customWidth="1"/>
    <col min="11010" max="11010" width="25" style="7" customWidth="1"/>
    <col min="11011" max="11011" width="18.7109375" style="7" customWidth="1"/>
    <col min="11012" max="11012" width="29.7109375" style="7" customWidth="1"/>
    <col min="11013" max="11013" width="13.42578125" style="7" customWidth="1"/>
    <col min="11014" max="11014" width="13.85546875" style="7" customWidth="1"/>
    <col min="11015" max="11019" width="16.5703125" style="7" customWidth="1"/>
    <col min="11020" max="11020" width="20.5703125" style="7" customWidth="1"/>
    <col min="11021" max="11021" width="21.140625" style="7" customWidth="1"/>
    <col min="11022" max="11022" width="9.5703125" style="7" customWidth="1"/>
    <col min="11023" max="11023" width="0.42578125" style="7" customWidth="1"/>
    <col min="11024" max="11030" width="6.42578125" style="7" customWidth="1"/>
    <col min="11031" max="11259" width="11.42578125" style="7"/>
    <col min="11260" max="11260" width="1" style="7" customWidth="1"/>
    <col min="11261" max="11261" width="4.28515625" style="7" customWidth="1"/>
    <col min="11262" max="11262" width="34.7109375" style="7" customWidth="1"/>
    <col min="11263" max="11263" width="0" style="7" hidden="1" customWidth="1"/>
    <col min="11264" max="11264" width="20" style="7" customWidth="1"/>
    <col min="11265" max="11265" width="20.85546875" style="7" customWidth="1"/>
    <col min="11266" max="11266" width="25" style="7" customWidth="1"/>
    <col min="11267" max="11267" width="18.7109375" style="7" customWidth="1"/>
    <col min="11268" max="11268" width="29.7109375" style="7" customWidth="1"/>
    <col min="11269" max="11269" width="13.42578125" style="7" customWidth="1"/>
    <col min="11270" max="11270" width="13.85546875" style="7" customWidth="1"/>
    <col min="11271" max="11275" width="16.5703125" style="7" customWidth="1"/>
    <col min="11276" max="11276" width="20.5703125" style="7" customWidth="1"/>
    <col min="11277" max="11277" width="21.140625" style="7" customWidth="1"/>
    <col min="11278" max="11278" width="9.5703125" style="7" customWidth="1"/>
    <col min="11279" max="11279" width="0.42578125" style="7" customWidth="1"/>
    <col min="11280" max="11286" width="6.42578125" style="7" customWidth="1"/>
    <col min="11287" max="11515" width="11.42578125" style="7"/>
    <col min="11516" max="11516" width="1" style="7" customWidth="1"/>
    <col min="11517" max="11517" width="4.28515625" style="7" customWidth="1"/>
    <col min="11518" max="11518" width="34.7109375" style="7" customWidth="1"/>
    <col min="11519" max="11519" width="0" style="7" hidden="1" customWidth="1"/>
    <col min="11520" max="11520" width="20" style="7" customWidth="1"/>
    <col min="11521" max="11521" width="20.85546875" style="7" customWidth="1"/>
    <col min="11522" max="11522" width="25" style="7" customWidth="1"/>
    <col min="11523" max="11523" width="18.7109375" style="7" customWidth="1"/>
    <col min="11524" max="11524" width="29.7109375" style="7" customWidth="1"/>
    <col min="11525" max="11525" width="13.42578125" style="7" customWidth="1"/>
    <col min="11526" max="11526" width="13.85546875" style="7" customWidth="1"/>
    <col min="11527" max="11531" width="16.5703125" style="7" customWidth="1"/>
    <col min="11532" max="11532" width="20.5703125" style="7" customWidth="1"/>
    <col min="11533" max="11533" width="21.140625" style="7" customWidth="1"/>
    <col min="11534" max="11534" width="9.5703125" style="7" customWidth="1"/>
    <col min="11535" max="11535" width="0.42578125" style="7" customWidth="1"/>
    <col min="11536" max="11542" width="6.42578125" style="7" customWidth="1"/>
    <col min="11543" max="11771" width="11.42578125" style="7"/>
    <col min="11772" max="11772" width="1" style="7" customWidth="1"/>
    <col min="11773" max="11773" width="4.28515625" style="7" customWidth="1"/>
    <col min="11774" max="11774" width="34.7109375" style="7" customWidth="1"/>
    <col min="11775" max="11775" width="0" style="7" hidden="1" customWidth="1"/>
    <col min="11776" max="11776" width="20" style="7" customWidth="1"/>
    <col min="11777" max="11777" width="20.85546875" style="7" customWidth="1"/>
    <col min="11778" max="11778" width="25" style="7" customWidth="1"/>
    <col min="11779" max="11779" width="18.7109375" style="7" customWidth="1"/>
    <col min="11780" max="11780" width="29.7109375" style="7" customWidth="1"/>
    <col min="11781" max="11781" width="13.42578125" style="7" customWidth="1"/>
    <col min="11782" max="11782" width="13.85546875" style="7" customWidth="1"/>
    <col min="11783" max="11787" width="16.5703125" style="7" customWidth="1"/>
    <col min="11788" max="11788" width="20.5703125" style="7" customWidth="1"/>
    <col min="11789" max="11789" width="21.140625" style="7" customWidth="1"/>
    <col min="11790" max="11790" width="9.5703125" style="7" customWidth="1"/>
    <col min="11791" max="11791" width="0.42578125" style="7" customWidth="1"/>
    <col min="11792" max="11798" width="6.42578125" style="7" customWidth="1"/>
    <col min="11799" max="12027" width="11.42578125" style="7"/>
    <col min="12028" max="12028" width="1" style="7" customWidth="1"/>
    <col min="12029" max="12029" width="4.28515625" style="7" customWidth="1"/>
    <col min="12030" max="12030" width="34.7109375" style="7" customWidth="1"/>
    <col min="12031" max="12031" width="0" style="7" hidden="1" customWidth="1"/>
    <col min="12032" max="12032" width="20" style="7" customWidth="1"/>
    <col min="12033" max="12033" width="20.85546875" style="7" customWidth="1"/>
    <col min="12034" max="12034" width="25" style="7" customWidth="1"/>
    <col min="12035" max="12035" width="18.7109375" style="7" customWidth="1"/>
    <col min="12036" max="12036" width="29.7109375" style="7" customWidth="1"/>
    <col min="12037" max="12037" width="13.42578125" style="7" customWidth="1"/>
    <col min="12038" max="12038" width="13.85546875" style="7" customWidth="1"/>
    <col min="12039" max="12043" width="16.5703125" style="7" customWidth="1"/>
    <col min="12044" max="12044" width="20.5703125" style="7" customWidth="1"/>
    <col min="12045" max="12045" width="21.140625" style="7" customWidth="1"/>
    <col min="12046" max="12046" width="9.5703125" style="7" customWidth="1"/>
    <col min="12047" max="12047" width="0.42578125" style="7" customWidth="1"/>
    <col min="12048" max="12054" width="6.42578125" style="7" customWidth="1"/>
    <col min="12055" max="12283" width="11.42578125" style="7"/>
    <col min="12284" max="12284" width="1" style="7" customWidth="1"/>
    <col min="12285" max="12285" width="4.28515625" style="7" customWidth="1"/>
    <col min="12286" max="12286" width="34.7109375" style="7" customWidth="1"/>
    <col min="12287" max="12287" width="0" style="7" hidden="1" customWidth="1"/>
    <col min="12288" max="12288" width="20" style="7" customWidth="1"/>
    <col min="12289" max="12289" width="20.85546875" style="7" customWidth="1"/>
    <col min="12290" max="12290" width="25" style="7" customWidth="1"/>
    <col min="12291" max="12291" width="18.7109375" style="7" customWidth="1"/>
    <col min="12292" max="12292" width="29.7109375" style="7" customWidth="1"/>
    <col min="12293" max="12293" width="13.42578125" style="7" customWidth="1"/>
    <col min="12294" max="12294" width="13.85546875" style="7" customWidth="1"/>
    <col min="12295" max="12299" width="16.5703125" style="7" customWidth="1"/>
    <col min="12300" max="12300" width="20.5703125" style="7" customWidth="1"/>
    <col min="12301" max="12301" width="21.140625" style="7" customWidth="1"/>
    <col min="12302" max="12302" width="9.5703125" style="7" customWidth="1"/>
    <col min="12303" max="12303" width="0.42578125" style="7" customWidth="1"/>
    <col min="12304" max="12310" width="6.42578125" style="7" customWidth="1"/>
    <col min="12311" max="12539" width="11.42578125" style="7"/>
    <col min="12540" max="12540" width="1" style="7" customWidth="1"/>
    <col min="12541" max="12541" width="4.28515625" style="7" customWidth="1"/>
    <col min="12542" max="12542" width="34.7109375" style="7" customWidth="1"/>
    <col min="12543" max="12543" width="0" style="7" hidden="1" customWidth="1"/>
    <col min="12544" max="12544" width="20" style="7" customWidth="1"/>
    <col min="12545" max="12545" width="20.85546875" style="7" customWidth="1"/>
    <col min="12546" max="12546" width="25" style="7" customWidth="1"/>
    <col min="12547" max="12547" width="18.7109375" style="7" customWidth="1"/>
    <col min="12548" max="12548" width="29.7109375" style="7" customWidth="1"/>
    <col min="12549" max="12549" width="13.42578125" style="7" customWidth="1"/>
    <col min="12550" max="12550" width="13.85546875" style="7" customWidth="1"/>
    <col min="12551" max="12555" width="16.5703125" style="7" customWidth="1"/>
    <col min="12556" max="12556" width="20.5703125" style="7" customWidth="1"/>
    <col min="12557" max="12557" width="21.140625" style="7" customWidth="1"/>
    <col min="12558" max="12558" width="9.5703125" style="7" customWidth="1"/>
    <col min="12559" max="12559" width="0.42578125" style="7" customWidth="1"/>
    <col min="12560" max="12566" width="6.42578125" style="7" customWidth="1"/>
    <col min="12567" max="12795" width="11.42578125" style="7"/>
    <col min="12796" max="12796" width="1" style="7" customWidth="1"/>
    <col min="12797" max="12797" width="4.28515625" style="7" customWidth="1"/>
    <col min="12798" max="12798" width="34.7109375" style="7" customWidth="1"/>
    <col min="12799" max="12799" width="0" style="7" hidden="1" customWidth="1"/>
    <col min="12800" max="12800" width="20" style="7" customWidth="1"/>
    <col min="12801" max="12801" width="20.85546875" style="7" customWidth="1"/>
    <col min="12802" max="12802" width="25" style="7" customWidth="1"/>
    <col min="12803" max="12803" width="18.7109375" style="7" customWidth="1"/>
    <col min="12804" max="12804" width="29.7109375" style="7" customWidth="1"/>
    <col min="12805" max="12805" width="13.42578125" style="7" customWidth="1"/>
    <col min="12806" max="12806" width="13.85546875" style="7" customWidth="1"/>
    <col min="12807" max="12811" width="16.5703125" style="7" customWidth="1"/>
    <col min="12812" max="12812" width="20.5703125" style="7" customWidth="1"/>
    <col min="12813" max="12813" width="21.140625" style="7" customWidth="1"/>
    <col min="12814" max="12814" width="9.5703125" style="7" customWidth="1"/>
    <col min="12815" max="12815" width="0.42578125" style="7" customWidth="1"/>
    <col min="12816" max="12822" width="6.42578125" style="7" customWidth="1"/>
    <col min="12823" max="13051" width="11.42578125" style="7"/>
    <col min="13052" max="13052" width="1" style="7" customWidth="1"/>
    <col min="13053" max="13053" width="4.28515625" style="7" customWidth="1"/>
    <col min="13054" max="13054" width="34.7109375" style="7" customWidth="1"/>
    <col min="13055" max="13055" width="0" style="7" hidden="1" customWidth="1"/>
    <col min="13056" max="13056" width="20" style="7" customWidth="1"/>
    <col min="13057" max="13057" width="20.85546875" style="7" customWidth="1"/>
    <col min="13058" max="13058" width="25" style="7" customWidth="1"/>
    <col min="13059" max="13059" width="18.7109375" style="7" customWidth="1"/>
    <col min="13060" max="13060" width="29.7109375" style="7" customWidth="1"/>
    <col min="13061" max="13061" width="13.42578125" style="7" customWidth="1"/>
    <col min="13062" max="13062" width="13.85546875" style="7" customWidth="1"/>
    <col min="13063" max="13067" width="16.5703125" style="7" customWidth="1"/>
    <col min="13068" max="13068" width="20.5703125" style="7" customWidth="1"/>
    <col min="13069" max="13069" width="21.140625" style="7" customWidth="1"/>
    <col min="13070" max="13070" width="9.5703125" style="7" customWidth="1"/>
    <col min="13071" max="13071" width="0.42578125" style="7" customWidth="1"/>
    <col min="13072" max="13078" width="6.42578125" style="7" customWidth="1"/>
    <col min="13079" max="13307" width="11.42578125" style="7"/>
    <col min="13308" max="13308" width="1" style="7" customWidth="1"/>
    <col min="13309" max="13309" width="4.28515625" style="7" customWidth="1"/>
    <col min="13310" max="13310" width="34.7109375" style="7" customWidth="1"/>
    <col min="13311" max="13311" width="0" style="7" hidden="1" customWidth="1"/>
    <col min="13312" max="13312" width="20" style="7" customWidth="1"/>
    <col min="13313" max="13313" width="20.85546875" style="7" customWidth="1"/>
    <col min="13314" max="13314" width="25" style="7" customWidth="1"/>
    <col min="13315" max="13315" width="18.7109375" style="7" customWidth="1"/>
    <col min="13316" max="13316" width="29.7109375" style="7" customWidth="1"/>
    <col min="13317" max="13317" width="13.42578125" style="7" customWidth="1"/>
    <col min="13318" max="13318" width="13.85546875" style="7" customWidth="1"/>
    <col min="13319" max="13323" width="16.5703125" style="7" customWidth="1"/>
    <col min="13324" max="13324" width="20.5703125" style="7" customWidth="1"/>
    <col min="13325" max="13325" width="21.140625" style="7" customWidth="1"/>
    <col min="13326" max="13326" width="9.5703125" style="7" customWidth="1"/>
    <col min="13327" max="13327" width="0.42578125" style="7" customWidth="1"/>
    <col min="13328" max="13334" width="6.42578125" style="7" customWidth="1"/>
    <col min="13335" max="13563" width="11.42578125" style="7"/>
    <col min="13564" max="13564" width="1" style="7" customWidth="1"/>
    <col min="13565" max="13565" width="4.28515625" style="7" customWidth="1"/>
    <col min="13566" max="13566" width="34.7109375" style="7" customWidth="1"/>
    <col min="13567" max="13567" width="0" style="7" hidden="1" customWidth="1"/>
    <col min="13568" max="13568" width="20" style="7" customWidth="1"/>
    <col min="13569" max="13569" width="20.85546875" style="7" customWidth="1"/>
    <col min="13570" max="13570" width="25" style="7" customWidth="1"/>
    <col min="13571" max="13571" width="18.7109375" style="7" customWidth="1"/>
    <col min="13572" max="13572" width="29.7109375" style="7" customWidth="1"/>
    <col min="13573" max="13573" width="13.42578125" style="7" customWidth="1"/>
    <col min="13574" max="13574" width="13.85546875" style="7" customWidth="1"/>
    <col min="13575" max="13579" width="16.5703125" style="7" customWidth="1"/>
    <col min="13580" max="13580" width="20.5703125" style="7" customWidth="1"/>
    <col min="13581" max="13581" width="21.140625" style="7" customWidth="1"/>
    <col min="13582" max="13582" width="9.5703125" style="7" customWidth="1"/>
    <col min="13583" max="13583" width="0.42578125" style="7" customWidth="1"/>
    <col min="13584" max="13590" width="6.42578125" style="7" customWidth="1"/>
    <col min="13591" max="13819" width="11.42578125" style="7"/>
    <col min="13820" max="13820" width="1" style="7" customWidth="1"/>
    <col min="13821" max="13821" width="4.28515625" style="7" customWidth="1"/>
    <col min="13822" max="13822" width="34.7109375" style="7" customWidth="1"/>
    <col min="13823" max="13823" width="0" style="7" hidden="1" customWidth="1"/>
    <col min="13824" max="13824" width="20" style="7" customWidth="1"/>
    <col min="13825" max="13825" width="20.85546875" style="7" customWidth="1"/>
    <col min="13826" max="13826" width="25" style="7" customWidth="1"/>
    <col min="13827" max="13827" width="18.7109375" style="7" customWidth="1"/>
    <col min="13828" max="13828" width="29.7109375" style="7" customWidth="1"/>
    <col min="13829" max="13829" width="13.42578125" style="7" customWidth="1"/>
    <col min="13830" max="13830" width="13.85546875" style="7" customWidth="1"/>
    <col min="13831" max="13835" width="16.5703125" style="7" customWidth="1"/>
    <col min="13836" max="13836" width="20.5703125" style="7" customWidth="1"/>
    <col min="13837" max="13837" width="21.140625" style="7" customWidth="1"/>
    <col min="13838" max="13838" width="9.5703125" style="7" customWidth="1"/>
    <col min="13839" max="13839" width="0.42578125" style="7" customWidth="1"/>
    <col min="13840" max="13846" width="6.42578125" style="7" customWidth="1"/>
    <col min="13847" max="14075" width="11.42578125" style="7"/>
    <col min="14076" max="14076" width="1" style="7" customWidth="1"/>
    <col min="14077" max="14077" width="4.28515625" style="7" customWidth="1"/>
    <col min="14078" max="14078" width="34.7109375" style="7" customWidth="1"/>
    <col min="14079" max="14079" width="0" style="7" hidden="1" customWidth="1"/>
    <col min="14080" max="14080" width="20" style="7" customWidth="1"/>
    <col min="14081" max="14081" width="20.85546875" style="7" customWidth="1"/>
    <col min="14082" max="14082" width="25" style="7" customWidth="1"/>
    <col min="14083" max="14083" width="18.7109375" style="7" customWidth="1"/>
    <col min="14084" max="14084" width="29.7109375" style="7" customWidth="1"/>
    <col min="14085" max="14085" width="13.42578125" style="7" customWidth="1"/>
    <col min="14086" max="14086" width="13.85546875" style="7" customWidth="1"/>
    <col min="14087" max="14091" width="16.5703125" style="7" customWidth="1"/>
    <col min="14092" max="14092" width="20.5703125" style="7" customWidth="1"/>
    <col min="14093" max="14093" width="21.140625" style="7" customWidth="1"/>
    <col min="14094" max="14094" width="9.5703125" style="7" customWidth="1"/>
    <col min="14095" max="14095" width="0.42578125" style="7" customWidth="1"/>
    <col min="14096" max="14102" width="6.42578125" style="7" customWidth="1"/>
    <col min="14103" max="14331" width="11.42578125" style="7"/>
    <col min="14332" max="14332" width="1" style="7" customWidth="1"/>
    <col min="14333" max="14333" width="4.28515625" style="7" customWidth="1"/>
    <col min="14334" max="14334" width="34.7109375" style="7" customWidth="1"/>
    <col min="14335" max="14335" width="0" style="7" hidden="1" customWidth="1"/>
    <col min="14336" max="14336" width="20" style="7" customWidth="1"/>
    <col min="14337" max="14337" width="20.85546875" style="7" customWidth="1"/>
    <col min="14338" max="14338" width="25" style="7" customWidth="1"/>
    <col min="14339" max="14339" width="18.7109375" style="7" customWidth="1"/>
    <col min="14340" max="14340" width="29.7109375" style="7" customWidth="1"/>
    <col min="14341" max="14341" width="13.42578125" style="7" customWidth="1"/>
    <col min="14342" max="14342" width="13.85546875" style="7" customWidth="1"/>
    <col min="14343" max="14347" width="16.5703125" style="7" customWidth="1"/>
    <col min="14348" max="14348" width="20.5703125" style="7" customWidth="1"/>
    <col min="14349" max="14349" width="21.140625" style="7" customWidth="1"/>
    <col min="14350" max="14350" width="9.5703125" style="7" customWidth="1"/>
    <col min="14351" max="14351" width="0.42578125" style="7" customWidth="1"/>
    <col min="14352" max="14358" width="6.42578125" style="7" customWidth="1"/>
    <col min="14359" max="14587" width="11.42578125" style="7"/>
    <col min="14588" max="14588" width="1" style="7" customWidth="1"/>
    <col min="14589" max="14589" width="4.28515625" style="7" customWidth="1"/>
    <col min="14590" max="14590" width="34.7109375" style="7" customWidth="1"/>
    <col min="14591" max="14591" width="0" style="7" hidden="1" customWidth="1"/>
    <col min="14592" max="14592" width="20" style="7" customWidth="1"/>
    <col min="14593" max="14593" width="20.85546875" style="7" customWidth="1"/>
    <col min="14594" max="14594" width="25" style="7" customWidth="1"/>
    <col min="14595" max="14595" width="18.7109375" style="7" customWidth="1"/>
    <col min="14596" max="14596" width="29.7109375" style="7" customWidth="1"/>
    <col min="14597" max="14597" width="13.42578125" style="7" customWidth="1"/>
    <col min="14598" max="14598" width="13.85546875" style="7" customWidth="1"/>
    <col min="14599" max="14603" width="16.5703125" style="7" customWidth="1"/>
    <col min="14604" max="14604" width="20.5703125" style="7" customWidth="1"/>
    <col min="14605" max="14605" width="21.140625" style="7" customWidth="1"/>
    <col min="14606" max="14606" width="9.5703125" style="7" customWidth="1"/>
    <col min="14607" max="14607" width="0.42578125" style="7" customWidth="1"/>
    <col min="14608" max="14614" width="6.42578125" style="7" customWidth="1"/>
    <col min="14615" max="14843" width="11.42578125" style="7"/>
    <col min="14844" max="14844" width="1" style="7" customWidth="1"/>
    <col min="14845" max="14845" width="4.28515625" style="7" customWidth="1"/>
    <col min="14846" max="14846" width="34.7109375" style="7" customWidth="1"/>
    <col min="14847" max="14847" width="0" style="7" hidden="1" customWidth="1"/>
    <col min="14848" max="14848" width="20" style="7" customWidth="1"/>
    <col min="14849" max="14849" width="20.85546875" style="7" customWidth="1"/>
    <col min="14850" max="14850" width="25" style="7" customWidth="1"/>
    <col min="14851" max="14851" width="18.7109375" style="7" customWidth="1"/>
    <col min="14852" max="14852" width="29.7109375" style="7" customWidth="1"/>
    <col min="14853" max="14853" width="13.42578125" style="7" customWidth="1"/>
    <col min="14854" max="14854" width="13.85546875" style="7" customWidth="1"/>
    <col min="14855" max="14859" width="16.5703125" style="7" customWidth="1"/>
    <col min="14860" max="14860" width="20.5703125" style="7" customWidth="1"/>
    <col min="14861" max="14861" width="21.140625" style="7" customWidth="1"/>
    <col min="14862" max="14862" width="9.5703125" style="7" customWidth="1"/>
    <col min="14863" max="14863" width="0.42578125" style="7" customWidth="1"/>
    <col min="14864" max="14870" width="6.42578125" style="7" customWidth="1"/>
    <col min="14871" max="15099" width="11.42578125" style="7"/>
    <col min="15100" max="15100" width="1" style="7" customWidth="1"/>
    <col min="15101" max="15101" width="4.28515625" style="7" customWidth="1"/>
    <col min="15102" max="15102" width="34.7109375" style="7" customWidth="1"/>
    <col min="15103" max="15103" width="0" style="7" hidden="1" customWidth="1"/>
    <col min="15104" max="15104" width="20" style="7" customWidth="1"/>
    <col min="15105" max="15105" width="20.85546875" style="7" customWidth="1"/>
    <col min="15106" max="15106" width="25" style="7" customWidth="1"/>
    <col min="15107" max="15107" width="18.7109375" style="7" customWidth="1"/>
    <col min="15108" max="15108" width="29.7109375" style="7" customWidth="1"/>
    <col min="15109" max="15109" width="13.42578125" style="7" customWidth="1"/>
    <col min="15110" max="15110" width="13.85546875" style="7" customWidth="1"/>
    <col min="15111" max="15115" width="16.5703125" style="7" customWidth="1"/>
    <col min="15116" max="15116" width="20.5703125" style="7" customWidth="1"/>
    <col min="15117" max="15117" width="21.140625" style="7" customWidth="1"/>
    <col min="15118" max="15118" width="9.5703125" style="7" customWidth="1"/>
    <col min="15119" max="15119" width="0.42578125" style="7" customWidth="1"/>
    <col min="15120" max="15126" width="6.42578125" style="7" customWidth="1"/>
    <col min="15127" max="15355" width="11.42578125" style="7"/>
    <col min="15356" max="15356" width="1" style="7" customWidth="1"/>
    <col min="15357" max="15357" width="4.28515625" style="7" customWidth="1"/>
    <col min="15358" max="15358" width="34.7109375" style="7" customWidth="1"/>
    <col min="15359" max="15359" width="0" style="7" hidden="1" customWidth="1"/>
    <col min="15360" max="15360" width="20" style="7" customWidth="1"/>
    <col min="15361" max="15361" width="20.85546875" style="7" customWidth="1"/>
    <col min="15362" max="15362" width="25" style="7" customWidth="1"/>
    <col min="15363" max="15363" width="18.7109375" style="7" customWidth="1"/>
    <col min="15364" max="15364" width="29.7109375" style="7" customWidth="1"/>
    <col min="15365" max="15365" width="13.42578125" style="7" customWidth="1"/>
    <col min="15366" max="15366" width="13.85546875" style="7" customWidth="1"/>
    <col min="15367" max="15371" width="16.5703125" style="7" customWidth="1"/>
    <col min="15372" max="15372" width="20.5703125" style="7" customWidth="1"/>
    <col min="15373" max="15373" width="21.140625" style="7" customWidth="1"/>
    <col min="15374" max="15374" width="9.5703125" style="7" customWidth="1"/>
    <col min="15375" max="15375" width="0.42578125" style="7" customWidth="1"/>
    <col min="15376" max="15382" width="6.42578125" style="7" customWidth="1"/>
    <col min="15383" max="15611" width="11.42578125" style="7"/>
    <col min="15612" max="15612" width="1" style="7" customWidth="1"/>
    <col min="15613" max="15613" width="4.28515625" style="7" customWidth="1"/>
    <col min="15614" max="15614" width="34.7109375" style="7" customWidth="1"/>
    <col min="15615" max="15615" width="0" style="7" hidden="1" customWidth="1"/>
    <col min="15616" max="15616" width="20" style="7" customWidth="1"/>
    <col min="15617" max="15617" width="20.85546875" style="7" customWidth="1"/>
    <col min="15618" max="15618" width="25" style="7" customWidth="1"/>
    <col min="15619" max="15619" width="18.7109375" style="7" customWidth="1"/>
    <col min="15620" max="15620" width="29.7109375" style="7" customWidth="1"/>
    <col min="15621" max="15621" width="13.42578125" style="7" customWidth="1"/>
    <col min="15622" max="15622" width="13.85546875" style="7" customWidth="1"/>
    <col min="15623" max="15627" width="16.5703125" style="7" customWidth="1"/>
    <col min="15628" max="15628" width="20.5703125" style="7" customWidth="1"/>
    <col min="15629" max="15629" width="21.140625" style="7" customWidth="1"/>
    <col min="15630" max="15630" width="9.5703125" style="7" customWidth="1"/>
    <col min="15631" max="15631" width="0.42578125" style="7" customWidth="1"/>
    <col min="15632" max="15638" width="6.42578125" style="7" customWidth="1"/>
    <col min="15639" max="15867" width="11.42578125" style="7"/>
    <col min="15868" max="15868" width="1" style="7" customWidth="1"/>
    <col min="15869" max="15869" width="4.28515625" style="7" customWidth="1"/>
    <col min="15870" max="15870" width="34.7109375" style="7" customWidth="1"/>
    <col min="15871" max="15871" width="0" style="7" hidden="1" customWidth="1"/>
    <col min="15872" max="15872" width="20" style="7" customWidth="1"/>
    <col min="15873" max="15873" width="20.85546875" style="7" customWidth="1"/>
    <col min="15874" max="15874" width="25" style="7" customWidth="1"/>
    <col min="15875" max="15875" width="18.7109375" style="7" customWidth="1"/>
    <col min="15876" max="15876" width="29.7109375" style="7" customWidth="1"/>
    <col min="15877" max="15877" width="13.42578125" style="7" customWidth="1"/>
    <col min="15878" max="15878" width="13.85546875" style="7" customWidth="1"/>
    <col min="15879" max="15883" width="16.5703125" style="7" customWidth="1"/>
    <col min="15884" max="15884" width="20.5703125" style="7" customWidth="1"/>
    <col min="15885" max="15885" width="21.140625" style="7" customWidth="1"/>
    <col min="15886" max="15886" width="9.5703125" style="7" customWidth="1"/>
    <col min="15887" max="15887" width="0.42578125" style="7" customWidth="1"/>
    <col min="15888" max="15894" width="6.42578125" style="7" customWidth="1"/>
    <col min="15895" max="16123" width="11.42578125" style="7"/>
    <col min="16124" max="16124" width="1" style="7" customWidth="1"/>
    <col min="16125" max="16125" width="4.28515625" style="7" customWidth="1"/>
    <col min="16126" max="16126" width="34.7109375" style="7" customWidth="1"/>
    <col min="16127" max="16127" width="0" style="7" hidden="1" customWidth="1"/>
    <col min="16128" max="16128" width="20" style="7" customWidth="1"/>
    <col min="16129" max="16129" width="20.85546875" style="7" customWidth="1"/>
    <col min="16130" max="16130" width="25" style="7" customWidth="1"/>
    <col min="16131" max="16131" width="18.7109375" style="7" customWidth="1"/>
    <col min="16132" max="16132" width="29.7109375" style="7" customWidth="1"/>
    <col min="16133" max="16133" width="13.42578125" style="7" customWidth="1"/>
    <col min="16134" max="16134" width="13.85546875" style="7" customWidth="1"/>
    <col min="16135" max="16139" width="16.5703125" style="7" customWidth="1"/>
    <col min="16140" max="16140" width="20.5703125" style="7" customWidth="1"/>
    <col min="16141" max="16141" width="21.140625" style="7" customWidth="1"/>
    <col min="16142" max="16142" width="9.5703125" style="7" customWidth="1"/>
    <col min="16143" max="16143" width="0.42578125" style="7" customWidth="1"/>
    <col min="16144" max="16150" width="6.42578125" style="7" customWidth="1"/>
    <col min="16151" max="16371" width="11.42578125" style="7"/>
    <col min="16372" max="16384" width="11.42578125" style="7" customWidth="1"/>
  </cols>
  <sheetData>
    <row r="2" spans="2:16" ht="26.25" x14ac:dyDescent="0.25">
      <c r="B2" s="220" t="s">
        <v>63</v>
      </c>
      <c r="C2" s="221"/>
      <c r="D2" s="221"/>
      <c r="E2" s="221"/>
      <c r="F2" s="221"/>
      <c r="G2" s="221"/>
      <c r="H2" s="221"/>
      <c r="I2" s="221"/>
      <c r="J2" s="221"/>
      <c r="K2" s="221"/>
      <c r="L2" s="221"/>
      <c r="M2" s="221"/>
      <c r="N2" s="221"/>
      <c r="O2" s="221"/>
      <c r="P2" s="221"/>
    </row>
    <row r="4" spans="2:16" ht="26.25" x14ac:dyDescent="0.25">
      <c r="B4" s="220" t="s">
        <v>48</v>
      </c>
      <c r="C4" s="221"/>
      <c r="D4" s="221"/>
      <c r="E4" s="221"/>
      <c r="F4" s="221"/>
      <c r="G4" s="221"/>
      <c r="H4" s="221"/>
      <c r="I4" s="221"/>
      <c r="J4" s="221"/>
      <c r="K4" s="221"/>
      <c r="L4" s="221"/>
      <c r="M4" s="221"/>
      <c r="N4" s="221"/>
      <c r="O4" s="221"/>
      <c r="P4" s="221"/>
    </row>
    <row r="5" spans="2:16" ht="15.75" thickBot="1" x14ac:dyDescent="0.3"/>
    <row r="6" spans="2:16" ht="21.75" thickBot="1" x14ac:dyDescent="0.3">
      <c r="B6" s="9" t="s">
        <v>4</v>
      </c>
      <c r="C6" s="234" t="s">
        <v>161</v>
      </c>
      <c r="D6" s="235"/>
      <c r="E6" s="235"/>
      <c r="F6" s="235"/>
      <c r="G6" s="235"/>
      <c r="H6" s="235"/>
      <c r="I6" s="235"/>
      <c r="J6" s="235"/>
      <c r="K6" s="235"/>
      <c r="L6" s="235"/>
      <c r="M6" s="235"/>
      <c r="N6" s="236"/>
    </row>
    <row r="7" spans="2:16" ht="16.5" thickBot="1" x14ac:dyDescent="0.3">
      <c r="B7" s="10" t="s">
        <v>5</v>
      </c>
      <c r="C7" s="234"/>
      <c r="D7" s="235"/>
      <c r="E7" s="235"/>
      <c r="F7" s="235"/>
      <c r="G7" s="235"/>
      <c r="H7" s="235"/>
      <c r="I7" s="235"/>
      <c r="J7" s="235"/>
      <c r="K7" s="235"/>
      <c r="L7" s="235"/>
      <c r="M7" s="235"/>
      <c r="N7" s="236"/>
    </row>
    <row r="8" spans="2:16" ht="16.5" thickBot="1" x14ac:dyDescent="0.3">
      <c r="B8" s="10" t="s">
        <v>6</v>
      </c>
      <c r="C8" s="234"/>
      <c r="D8" s="235"/>
      <c r="E8" s="235"/>
      <c r="F8" s="235"/>
      <c r="G8" s="235"/>
      <c r="H8" s="235"/>
      <c r="I8" s="235"/>
      <c r="J8" s="235"/>
      <c r="K8" s="235"/>
      <c r="L8" s="235"/>
      <c r="M8" s="235"/>
      <c r="N8" s="236"/>
    </row>
    <row r="9" spans="2:16" ht="16.5" thickBot="1" x14ac:dyDescent="0.3">
      <c r="B9" s="10" t="s">
        <v>7</v>
      </c>
      <c r="C9" s="234"/>
      <c r="D9" s="235"/>
      <c r="E9" s="235"/>
      <c r="F9" s="235"/>
      <c r="G9" s="235"/>
      <c r="H9" s="235"/>
      <c r="I9" s="235"/>
      <c r="J9" s="235"/>
      <c r="K9" s="235"/>
      <c r="L9" s="235"/>
      <c r="M9" s="235"/>
      <c r="N9" s="236"/>
    </row>
    <row r="10" spans="2:16" ht="16.5" thickBot="1" x14ac:dyDescent="0.3">
      <c r="B10" s="10" t="s">
        <v>8</v>
      </c>
      <c r="C10" s="237"/>
      <c r="D10" s="238"/>
      <c r="E10" s="238"/>
      <c r="F10" s="28"/>
      <c r="G10" s="28"/>
      <c r="H10" s="28"/>
      <c r="I10" s="28"/>
      <c r="J10" s="28"/>
      <c r="K10" s="28"/>
      <c r="L10" s="28"/>
      <c r="M10" s="28"/>
      <c r="N10" s="29"/>
    </row>
    <row r="11" spans="2:16" ht="16.5" thickBot="1" x14ac:dyDescent="0.3">
      <c r="B11" s="12" t="s">
        <v>9</v>
      </c>
      <c r="C11" s="13">
        <v>41975</v>
      </c>
      <c r="D11" s="14"/>
      <c r="E11" s="14"/>
      <c r="F11" s="14"/>
      <c r="G11" s="14"/>
      <c r="H11" s="14"/>
      <c r="I11" s="14"/>
      <c r="J11" s="14"/>
      <c r="K11" s="14"/>
      <c r="L11" s="14"/>
      <c r="M11" s="14"/>
      <c r="N11" s="15"/>
    </row>
    <row r="12" spans="2:16" ht="15.75" x14ac:dyDescent="0.25">
      <c r="B12" s="11"/>
      <c r="C12" s="16"/>
      <c r="D12" s="17"/>
      <c r="E12" s="17"/>
      <c r="F12" s="17"/>
      <c r="G12" s="17"/>
      <c r="H12" s="17"/>
      <c r="I12" s="87"/>
      <c r="J12" s="87"/>
      <c r="K12" s="87"/>
      <c r="L12" s="87"/>
      <c r="M12" s="87"/>
      <c r="N12" s="17"/>
    </row>
    <row r="13" spans="2:16" x14ac:dyDescent="0.25">
      <c r="I13" s="87"/>
      <c r="J13" s="87"/>
      <c r="K13" s="87"/>
      <c r="L13" s="87"/>
      <c r="M13" s="87"/>
      <c r="N13" s="88"/>
    </row>
    <row r="14" spans="2:16" ht="45.75" customHeight="1" x14ac:dyDescent="0.25">
      <c r="B14" s="239" t="s">
        <v>100</v>
      </c>
      <c r="C14" s="240"/>
      <c r="D14" s="154" t="s">
        <v>12</v>
      </c>
      <c r="E14" s="154" t="s">
        <v>13</v>
      </c>
      <c r="F14" s="154" t="s">
        <v>29</v>
      </c>
      <c r="G14" s="72"/>
      <c r="I14" s="32"/>
      <c r="J14" s="32"/>
      <c r="K14" s="32"/>
      <c r="L14" s="32"/>
      <c r="M14" s="32"/>
      <c r="N14" s="88"/>
    </row>
    <row r="15" spans="2:16" x14ac:dyDescent="0.25">
      <c r="B15" s="241"/>
      <c r="C15" s="242"/>
      <c r="D15" s="154">
        <v>13</v>
      </c>
      <c r="E15" s="30">
        <v>1469601634</v>
      </c>
      <c r="F15" s="156">
        <f>550+118</f>
        <v>668</v>
      </c>
      <c r="G15" s="73"/>
      <c r="I15" s="33"/>
      <c r="J15" s="33"/>
      <c r="K15" s="33"/>
      <c r="L15" s="33"/>
      <c r="M15" s="33"/>
      <c r="N15" s="88"/>
    </row>
    <row r="16" spans="2:16" x14ac:dyDescent="0.25">
      <c r="B16" s="241"/>
      <c r="C16" s="242"/>
      <c r="D16" s="154"/>
      <c r="E16" s="30"/>
      <c r="F16" s="30"/>
      <c r="G16" s="73"/>
      <c r="I16" s="33"/>
      <c r="J16" s="33"/>
      <c r="K16" s="33"/>
      <c r="L16" s="33"/>
      <c r="M16" s="33"/>
      <c r="N16" s="88"/>
    </row>
    <row r="17" spans="1:14" x14ac:dyDescent="0.25">
      <c r="B17" s="241"/>
      <c r="C17" s="242"/>
      <c r="D17" s="154"/>
      <c r="E17" s="30"/>
      <c r="F17" s="30"/>
      <c r="G17" s="73"/>
      <c r="I17" s="33"/>
      <c r="J17" s="33"/>
      <c r="K17" s="33"/>
      <c r="L17" s="33"/>
      <c r="M17" s="33"/>
      <c r="N17" s="88"/>
    </row>
    <row r="18" spans="1:14" x14ac:dyDescent="0.25">
      <c r="B18" s="241"/>
      <c r="C18" s="242"/>
      <c r="D18" s="154"/>
      <c r="E18" s="31"/>
      <c r="F18" s="30"/>
      <c r="G18" s="73"/>
      <c r="H18" s="19"/>
      <c r="I18" s="33"/>
      <c r="J18" s="33"/>
      <c r="K18" s="33"/>
      <c r="L18" s="33"/>
      <c r="M18" s="33"/>
      <c r="N18" s="18"/>
    </row>
    <row r="19" spans="1:14" x14ac:dyDescent="0.25">
      <c r="B19" s="241"/>
      <c r="C19" s="242"/>
      <c r="D19" s="154"/>
      <c r="E19" s="31"/>
      <c r="F19" s="30"/>
      <c r="G19" s="73"/>
      <c r="H19" s="19"/>
      <c r="I19" s="35"/>
      <c r="J19" s="35"/>
      <c r="K19" s="35"/>
      <c r="L19" s="35"/>
      <c r="M19" s="35"/>
      <c r="N19" s="18"/>
    </row>
    <row r="20" spans="1:14" x14ac:dyDescent="0.25">
      <c r="B20" s="241"/>
      <c r="C20" s="242"/>
      <c r="D20" s="154"/>
      <c r="E20" s="31"/>
      <c r="F20" s="30"/>
      <c r="G20" s="73"/>
      <c r="H20" s="19"/>
      <c r="I20" s="87"/>
      <c r="J20" s="87"/>
      <c r="K20" s="87"/>
      <c r="L20" s="87"/>
      <c r="M20" s="87"/>
      <c r="N20" s="18"/>
    </row>
    <row r="21" spans="1:14" x14ac:dyDescent="0.25">
      <c r="B21" s="243"/>
      <c r="C21" s="244"/>
      <c r="D21" s="154"/>
      <c r="E21" s="31"/>
      <c r="F21" s="30"/>
      <c r="G21" s="73"/>
      <c r="H21" s="19"/>
      <c r="I21" s="87"/>
      <c r="J21" s="87"/>
      <c r="K21" s="87"/>
      <c r="L21" s="87"/>
      <c r="M21" s="87"/>
      <c r="N21" s="18"/>
    </row>
    <row r="22" spans="1:14" ht="15.75" thickBot="1" x14ac:dyDescent="0.3">
      <c r="B22" s="232" t="s">
        <v>14</v>
      </c>
      <c r="C22" s="233"/>
      <c r="D22" s="154"/>
      <c r="E22" s="49"/>
      <c r="F22" s="30"/>
      <c r="G22" s="73"/>
      <c r="H22" s="19"/>
      <c r="I22" s="87"/>
      <c r="J22" s="87"/>
      <c r="K22" s="87"/>
      <c r="L22" s="87"/>
      <c r="M22" s="87"/>
      <c r="N22" s="18"/>
    </row>
    <row r="23" spans="1:14" ht="45.75" thickBot="1" x14ac:dyDescent="0.3">
      <c r="A23" s="37"/>
      <c r="B23" s="43" t="s">
        <v>15</v>
      </c>
      <c r="C23" s="43" t="s">
        <v>101</v>
      </c>
      <c r="E23" s="32"/>
      <c r="F23" s="32"/>
      <c r="G23" s="32"/>
      <c r="H23" s="32"/>
      <c r="I23" s="8"/>
      <c r="J23" s="8"/>
      <c r="K23" s="8"/>
      <c r="L23" s="8"/>
      <c r="M23" s="8"/>
    </row>
    <row r="24" spans="1:14" ht="15.75" thickBot="1" x14ac:dyDescent="0.3">
      <c r="A24" s="38">
        <v>1</v>
      </c>
      <c r="C24" s="178">
        <f>F15*80%</f>
        <v>534.4</v>
      </c>
      <c r="D24" s="36"/>
      <c r="E24" s="179">
        <f>E15</f>
        <v>1469601634</v>
      </c>
      <c r="F24" s="34"/>
      <c r="G24" s="34"/>
      <c r="H24" s="34"/>
      <c r="I24" s="20"/>
      <c r="J24" s="20"/>
      <c r="K24" s="20"/>
      <c r="L24" s="20"/>
      <c r="M24" s="20"/>
    </row>
    <row r="25" spans="1:14" x14ac:dyDescent="0.25">
      <c r="A25" s="79"/>
      <c r="C25" s="80"/>
      <c r="D25" s="33"/>
      <c r="E25" s="81"/>
      <c r="F25" s="34"/>
      <c r="G25" s="34"/>
      <c r="H25" s="34"/>
      <c r="I25" s="20"/>
      <c r="J25" s="20"/>
      <c r="K25" s="20"/>
      <c r="L25" s="20"/>
      <c r="M25" s="20"/>
    </row>
    <row r="26" spans="1:14" x14ac:dyDescent="0.25">
      <c r="A26" s="79"/>
      <c r="C26" s="80"/>
      <c r="D26" s="33"/>
      <c r="E26" s="81"/>
      <c r="F26" s="34"/>
      <c r="G26" s="34"/>
      <c r="H26" s="34"/>
      <c r="I26" s="20"/>
      <c r="J26" s="20"/>
      <c r="K26" s="20"/>
      <c r="L26" s="20"/>
      <c r="M26" s="20"/>
    </row>
    <row r="27" spans="1:14" x14ac:dyDescent="0.25">
      <c r="A27" s="79"/>
      <c r="B27" s="102" t="s">
        <v>138</v>
      </c>
      <c r="C27" s="84"/>
      <c r="D27" s="84"/>
      <c r="E27" s="84"/>
      <c r="F27" s="84"/>
      <c r="G27" s="84"/>
      <c r="H27" s="84"/>
      <c r="I27" s="87"/>
      <c r="J27" s="87"/>
      <c r="K27" s="87"/>
      <c r="L27" s="87"/>
      <c r="M27" s="87"/>
      <c r="N27" s="88"/>
    </row>
    <row r="28" spans="1:14" x14ac:dyDescent="0.25">
      <c r="A28" s="79"/>
      <c r="B28" s="84"/>
      <c r="C28" s="84"/>
      <c r="D28" s="84"/>
      <c r="E28" s="84"/>
      <c r="F28" s="84"/>
      <c r="G28" s="84" t="s">
        <v>232</v>
      </c>
      <c r="H28" s="84"/>
      <c r="I28" s="87"/>
      <c r="J28" s="87"/>
      <c r="K28" s="87"/>
      <c r="L28" s="87"/>
      <c r="M28" s="87"/>
      <c r="N28" s="88"/>
    </row>
    <row r="29" spans="1:14" x14ac:dyDescent="0.25">
      <c r="A29" s="79"/>
      <c r="B29" s="104" t="s">
        <v>33</v>
      </c>
      <c r="C29" s="104" t="s">
        <v>139</v>
      </c>
      <c r="D29" s="104" t="s">
        <v>140</v>
      </c>
      <c r="E29" s="84"/>
      <c r="F29" s="84"/>
      <c r="G29" s="84"/>
      <c r="H29" s="84"/>
      <c r="I29" s="87"/>
      <c r="J29" s="87"/>
      <c r="K29" s="87"/>
      <c r="L29" s="87"/>
      <c r="M29" s="87"/>
      <c r="N29" s="88"/>
    </row>
    <row r="30" spans="1:14" x14ac:dyDescent="0.25">
      <c r="A30" s="79"/>
      <c r="B30" s="101" t="s">
        <v>141</v>
      </c>
      <c r="C30" s="44"/>
      <c r="D30" s="176" t="s">
        <v>194</v>
      </c>
      <c r="E30" s="84"/>
      <c r="F30" s="84"/>
      <c r="G30" s="84"/>
      <c r="H30" s="84"/>
      <c r="I30" s="87"/>
      <c r="J30" s="87"/>
      <c r="K30" s="87"/>
      <c r="L30" s="87"/>
      <c r="M30" s="87"/>
      <c r="N30" s="88"/>
    </row>
    <row r="31" spans="1:14" x14ac:dyDescent="0.25">
      <c r="A31" s="79"/>
      <c r="B31" s="101" t="s">
        <v>142</v>
      </c>
      <c r="C31" s="44" t="s">
        <v>194</v>
      </c>
      <c r="D31" s="176"/>
      <c r="E31" s="84"/>
      <c r="F31" s="84"/>
      <c r="G31" s="84"/>
      <c r="H31" s="84"/>
      <c r="I31" s="87"/>
      <c r="J31" s="87"/>
      <c r="K31" s="87"/>
      <c r="L31" s="87"/>
      <c r="M31" s="87"/>
      <c r="N31" s="88"/>
    </row>
    <row r="32" spans="1:14" x14ac:dyDescent="0.25">
      <c r="A32" s="79"/>
      <c r="B32" s="101" t="s">
        <v>143</v>
      </c>
      <c r="C32" s="176"/>
      <c r="D32" s="176" t="s">
        <v>194</v>
      </c>
      <c r="E32" s="84"/>
      <c r="F32" s="84"/>
      <c r="G32" s="84"/>
      <c r="H32" s="84"/>
      <c r="I32" s="87"/>
      <c r="J32" s="87"/>
      <c r="K32" s="87"/>
      <c r="L32" s="87"/>
      <c r="M32" s="87"/>
      <c r="N32" s="88"/>
    </row>
    <row r="33" spans="1:17" x14ac:dyDescent="0.25">
      <c r="A33" s="79"/>
      <c r="B33" s="101" t="s">
        <v>144</v>
      </c>
      <c r="C33" s="176"/>
      <c r="D33" s="176" t="s">
        <v>194</v>
      </c>
      <c r="E33" s="84"/>
      <c r="F33" s="84"/>
      <c r="G33" s="84"/>
      <c r="H33" s="84"/>
      <c r="I33" s="87"/>
      <c r="J33" s="87"/>
      <c r="K33" s="87"/>
      <c r="L33" s="87"/>
      <c r="M33" s="87"/>
      <c r="N33" s="88"/>
    </row>
    <row r="34" spans="1:17" x14ac:dyDescent="0.25">
      <c r="A34" s="79"/>
      <c r="B34" s="84"/>
      <c r="C34" s="84"/>
      <c r="D34" s="84"/>
      <c r="E34" s="84"/>
      <c r="F34" s="84"/>
      <c r="G34" s="84"/>
      <c r="H34" s="84"/>
      <c r="I34" s="87"/>
      <c r="J34" s="87"/>
      <c r="K34" s="87"/>
      <c r="L34" s="87"/>
      <c r="M34" s="87"/>
      <c r="N34" s="88"/>
    </row>
    <row r="35" spans="1:17" x14ac:dyDescent="0.25">
      <c r="A35" s="79"/>
      <c r="B35" s="84"/>
      <c r="C35" s="84"/>
      <c r="D35" s="84"/>
      <c r="E35" s="84"/>
      <c r="F35" s="84"/>
      <c r="G35" s="84"/>
      <c r="H35" s="84"/>
      <c r="I35" s="87"/>
      <c r="J35" s="87"/>
      <c r="K35" s="87"/>
      <c r="L35" s="87"/>
      <c r="M35" s="87"/>
      <c r="N35" s="88"/>
    </row>
    <row r="36" spans="1:17" x14ac:dyDescent="0.25">
      <c r="A36" s="79"/>
      <c r="B36" s="102" t="s">
        <v>145</v>
      </c>
      <c r="C36" s="84"/>
      <c r="D36" s="84"/>
      <c r="E36" s="84"/>
      <c r="F36" s="84"/>
      <c r="G36" s="84"/>
      <c r="H36" s="84"/>
      <c r="I36" s="87"/>
      <c r="J36" s="87"/>
      <c r="K36" s="87"/>
      <c r="L36" s="87"/>
      <c r="M36" s="87"/>
      <c r="N36" s="88"/>
    </row>
    <row r="37" spans="1:17" x14ac:dyDescent="0.25">
      <c r="A37" s="79"/>
      <c r="B37" s="84"/>
      <c r="C37" s="84"/>
      <c r="D37" s="84"/>
      <c r="E37" s="84"/>
      <c r="F37" s="84"/>
      <c r="G37" s="84"/>
      <c r="H37" s="84"/>
      <c r="I37" s="87"/>
      <c r="J37" s="87"/>
      <c r="K37" s="87"/>
      <c r="L37" s="87"/>
      <c r="M37" s="87"/>
      <c r="N37" s="88"/>
    </row>
    <row r="38" spans="1:17" x14ac:dyDescent="0.25">
      <c r="A38" s="79"/>
      <c r="B38" s="84"/>
      <c r="C38" s="84"/>
      <c r="D38" s="84"/>
      <c r="E38" s="84"/>
      <c r="F38" s="84"/>
      <c r="G38" s="84"/>
      <c r="H38" s="84"/>
      <c r="I38" s="87"/>
      <c r="J38" s="87"/>
      <c r="K38" s="87"/>
      <c r="L38" s="87"/>
      <c r="M38" s="87"/>
      <c r="N38" s="88"/>
    </row>
    <row r="39" spans="1:17" x14ac:dyDescent="0.25">
      <c r="A39" s="79"/>
      <c r="B39" s="104" t="s">
        <v>33</v>
      </c>
      <c r="C39" s="104" t="s">
        <v>58</v>
      </c>
      <c r="D39" s="103" t="s">
        <v>51</v>
      </c>
      <c r="E39" s="103" t="s">
        <v>16</v>
      </c>
      <c r="F39" s="84"/>
      <c r="G39" s="84"/>
      <c r="H39" s="84"/>
      <c r="I39" s="87"/>
      <c r="J39" s="87"/>
      <c r="K39" s="87"/>
      <c r="L39" s="87"/>
      <c r="M39" s="87"/>
      <c r="N39" s="88"/>
    </row>
    <row r="40" spans="1:17" ht="42.75" x14ac:dyDescent="0.25">
      <c r="A40" s="79"/>
      <c r="B40" s="85" t="s">
        <v>146</v>
      </c>
      <c r="C40" s="86">
        <v>40</v>
      </c>
      <c r="D40" s="151">
        <v>0</v>
      </c>
      <c r="E40" s="211">
        <f>+D40+D41</f>
        <v>0</v>
      </c>
      <c r="F40" s="84"/>
      <c r="G40" s="84"/>
      <c r="H40" s="84"/>
      <c r="I40" s="87"/>
      <c r="J40" s="87"/>
      <c r="K40" s="87"/>
      <c r="L40" s="87"/>
      <c r="M40" s="87"/>
      <c r="N40" s="88"/>
    </row>
    <row r="41" spans="1:17" ht="71.25" x14ac:dyDescent="0.25">
      <c r="A41" s="79"/>
      <c r="B41" s="85" t="s">
        <v>147</v>
      </c>
      <c r="C41" s="86">
        <v>60</v>
      </c>
      <c r="D41" s="44">
        <f>+F159</f>
        <v>0</v>
      </c>
      <c r="E41" s="212"/>
      <c r="F41" s="84"/>
      <c r="G41" s="84"/>
      <c r="H41" s="84"/>
      <c r="I41" s="87"/>
      <c r="J41" s="87"/>
      <c r="K41" s="87"/>
      <c r="L41" s="87"/>
      <c r="M41" s="87"/>
      <c r="N41" s="88"/>
    </row>
    <row r="42" spans="1:17" x14ac:dyDescent="0.25">
      <c r="A42" s="79"/>
      <c r="C42" s="80"/>
      <c r="D42" s="33"/>
      <c r="E42" s="81"/>
      <c r="F42" s="34"/>
      <c r="G42" s="34"/>
      <c r="H42" s="34"/>
      <c r="I42" s="20"/>
      <c r="J42" s="20"/>
      <c r="K42" s="20"/>
      <c r="L42" s="20"/>
      <c r="M42" s="20"/>
    </row>
    <row r="43" spans="1:17" x14ac:dyDescent="0.25">
      <c r="A43" s="79"/>
      <c r="C43" s="80"/>
      <c r="D43" s="33"/>
      <c r="E43" s="81"/>
      <c r="F43" s="34"/>
      <c r="G43" s="34"/>
      <c r="H43" s="34"/>
      <c r="I43" s="20"/>
      <c r="J43" s="20"/>
      <c r="K43" s="20"/>
      <c r="L43" s="20"/>
      <c r="M43" s="20"/>
    </row>
    <row r="44" spans="1:17" x14ac:dyDescent="0.25">
      <c r="A44" s="79"/>
      <c r="C44" s="80"/>
      <c r="D44" s="33"/>
      <c r="E44" s="81"/>
      <c r="F44" s="34"/>
      <c r="G44" s="34"/>
      <c r="H44" s="34"/>
      <c r="I44" s="20"/>
      <c r="J44" s="20"/>
      <c r="K44" s="20"/>
      <c r="L44" s="20"/>
      <c r="M44" s="20"/>
    </row>
    <row r="45" spans="1:17" ht="15.75" customHeight="1" thickBot="1" x14ac:dyDescent="0.3">
      <c r="M45" s="231" t="s">
        <v>35</v>
      </c>
      <c r="N45" s="231"/>
    </row>
    <row r="46" spans="1:17" x14ac:dyDescent="0.25">
      <c r="B46" s="102" t="s">
        <v>30</v>
      </c>
      <c r="M46" s="50"/>
      <c r="N46" s="50"/>
    </row>
    <row r="47" spans="1:17" ht="15.75" thickBot="1" x14ac:dyDescent="0.3">
      <c r="M47" s="50"/>
      <c r="N47" s="50"/>
    </row>
    <row r="48" spans="1:17" s="6" customFormat="1" ht="109.5" customHeight="1" x14ac:dyDescent="0.25">
      <c r="B48" s="98" t="s">
        <v>148</v>
      </c>
      <c r="C48" s="98" t="s">
        <v>149</v>
      </c>
      <c r="D48" s="98" t="s">
        <v>150</v>
      </c>
      <c r="E48" s="98" t="s">
        <v>45</v>
      </c>
      <c r="F48" s="98" t="s">
        <v>22</v>
      </c>
      <c r="G48" s="98" t="s">
        <v>102</v>
      </c>
      <c r="H48" s="98" t="s">
        <v>17</v>
      </c>
      <c r="I48" s="98" t="s">
        <v>10</v>
      </c>
      <c r="J48" s="98" t="s">
        <v>31</v>
      </c>
      <c r="K48" s="98" t="s">
        <v>61</v>
      </c>
      <c r="L48" s="98" t="s">
        <v>20</v>
      </c>
      <c r="M48" s="83" t="s">
        <v>26</v>
      </c>
      <c r="N48" s="98" t="s">
        <v>151</v>
      </c>
      <c r="O48" s="98" t="s">
        <v>36</v>
      </c>
      <c r="P48" s="99" t="s">
        <v>11</v>
      </c>
      <c r="Q48" s="99" t="s">
        <v>19</v>
      </c>
    </row>
    <row r="49" spans="1:26" s="23" customFormat="1" ht="30" x14ac:dyDescent="0.25">
      <c r="A49" s="41">
        <v>1</v>
      </c>
      <c r="B49" s="94" t="s">
        <v>161</v>
      </c>
      <c r="C49" s="95" t="s">
        <v>161</v>
      </c>
      <c r="D49" s="94" t="s">
        <v>215</v>
      </c>
      <c r="E49" s="89" t="s">
        <v>216</v>
      </c>
      <c r="F49" s="90" t="s">
        <v>139</v>
      </c>
      <c r="G49" s="131"/>
      <c r="H49" s="97">
        <v>40940</v>
      </c>
      <c r="I49" s="91">
        <v>41090</v>
      </c>
      <c r="J49" s="91"/>
      <c r="K49" s="91" t="s">
        <v>217</v>
      </c>
      <c r="L49" s="91" t="s">
        <v>218</v>
      </c>
      <c r="M49" s="82">
        <v>420</v>
      </c>
      <c r="N49" s="82">
        <v>420</v>
      </c>
      <c r="O49" s="21"/>
      <c r="P49" s="21">
        <v>55</v>
      </c>
      <c r="Q49" s="132"/>
      <c r="R49" s="162" t="s">
        <v>219</v>
      </c>
      <c r="S49" s="22"/>
      <c r="T49" s="22"/>
      <c r="U49" s="22"/>
      <c r="V49" s="22"/>
      <c r="W49" s="22"/>
      <c r="X49" s="22"/>
      <c r="Y49" s="22"/>
      <c r="Z49" s="22"/>
    </row>
    <row r="50" spans="1:26" s="23" customFormat="1" ht="30" x14ac:dyDescent="0.25">
      <c r="A50" s="41">
        <f>+A49+1</f>
        <v>2</v>
      </c>
      <c r="B50" s="94" t="s">
        <v>161</v>
      </c>
      <c r="C50" s="95" t="s">
        <v>161</v>
      </c>
      <c r="D50" s="94" t="s">
        <v>215</v>
      </c>
      <c r="E50" s="89" t="s">
        <v>220</v>
      </c>
      <c r="F50" s="90" t="s">
        <v>139</v>
      </c>
      <c r="G50" s="90"/>
      <c r="H50" s="97">
        <v>41306</v>
      </c>
      <c r="I50" s="91">
        <v>41639</v>
      </c>
      <c r="J50" s="91"/>
      <c r="K50" s="91" t="s">
        <v>221</v>
      </c>
      <c r="L50" s="91" t="s">
        <v>218</v>
      </c>
      <c r="M50" s="82">
        <v>3144</v>
      </c>
      <c r="N50" s="82">
        <v>3144</v>
      </c>
      <c r="O50" s="21"/>
      <c r="P50" s="21">
        <v>55</v>
      </c>
      <c r="Q50" s="132"/>
      <c r="R50" s="162" t="s">
        <v>219</v>
      </c>
      <c r="S50" s="22"/>
      <c r="T50" s="22"/>
      <c r="U50" s="22"/>
      <c r="V50" s="22"/>
      <c r="W50" s="22"/>
      <c r="X50" s="22"/>
      <c r="Y50" s="22"/>
      <c r="Z50" s="22"/>
    </row>
    <row r="51" spans="1:26" s="23" customFormat="1" ht="30" x14ac:dyDescent="0.25">
      <c r="A51" s="41">
        <f t="shared" ref="A51:A56" si="0">+A50+1</f>
        <v>3</v>
      </c>
      <c r="B51" s="94" t="s">
        <v>161</v>
      </c>
      <c r="C51" s="95" t="s">
        <v>161</v>
      </c>
      <c r="D51" s="94" t="s">
        <v>215</v>
      </c>
      <c r="E51" s="89" t="s">
        <v>222</v>
      </c>
      <c r="F51" s="90" t="s">
        <v>139</v>
      </c>
      <c r="G51" s="90"/>
      <c r="H51" s="97">
        <v>41091</v>
      </c>
      <c r="I51" s="91">
        <v>41274</v>
      </c>
      <c r="J51" s="91"/>
      <c r="K51" s="91" t="s">
        <v>228</v>
      </c>
      <c r="L51" s="91" t="s">
        <v>218</v>
      </c>
      <c r="M51" s="82">
        <v>620</v>
      </c>
      <c r="N51" s="82">
        <v>620</v>
      </c>
      <c r="O51" s="21"/>
      <c r="P51" s="21">
        <v>55</v>
      </c>
      <c r="Q51" s="132"/>
      <c r="R51" s="162" t="s">
        <v>219</v>
      </c>
      <c r="S51" s="22"/>
      <c r="T51" s="22"/>
      <c r="U51" s="22"/>
      <c r="V51" s="22"/>
      <c r="W51" s="22"/>
      <c r="X51" s="22"/>
      <c r="Y51" s="22"/>
      <c r="Z51" s="22"/>
    </row>
    <row r="52" spans="1:26" s="23" customFormat="1" ht="30" x14ac:dyDescent="0.25">
      <c r="A52" s="41">
        <f t="shared" si="0"/>
        <v>4</v>
      </c>
      <c r="B52" s="94" t="s">
        <v>161</v>
      </c>
      <c r="C52" s="95" t="s">
        <v>161</v>
      </c>
      <c r="D52" s="94" t="s">
        <v>215</v>
      </c>
      <c r="E52" s="89" t="s">
        <v>223</v>
      </c>
      <c r="F52" s="97" t="s">
        <v>139</v>
      </c>
      <c r="G52" s="90"/>
      <c r="H52" s="97">
        <v>40940</v>
      </c>
      <c r="I52" s="91">
        <v>41273</v>
      </c>
      <c r="J52" s="91"/>
      <c r="K52" s="91" t="s">
        <v>218</v>
      </c>
      <c r="L52" s="91" t="s">
        <v>221</v>
      </c>
      <c r="M52" s="82">
        <v>3336</v>
      </c>
      <c r="N52" s="82">
        <v>3336</v>
      </c>
      <c r="O52" s="21"/>
      <c r="P52" s="21">
        <v>55</v>
      </c>
      <c r="Q52" s="132"/>
      <c r="R52" s="162" t="s">
        <v>219</v>
      </c>
      <c r="S52" s="22"/>
      <c r="T52" s="22"/>
      <c r="U52" s="22"/>
      <c r="V52" s="22"/>
      <c r="W52" s="22"/>
      <c r="X52" s="22"/>
      <c r="Y52" s="22"/>
      <c r="Z52" s="22"/>
    </row>
    <row r="53" spans="1:26" s="23" customFormat="1" ht="45" customHeight="1" x14ac:dyDescent="0.25">
      <c r="A53" s="41">
        <f t="shared" si="0"/>
        <v>5</v>
      </c>
      <c r="B53" s="94" t="s">
        <v>161</v>
      </c>
      <c r="C53" s="95" t="s">
        <v>161</v>
      </c>
      <c r="D53" s="94" t="s">
        <v>215</v>
      </c>
      <c r="E53" s="89" t="s">
        <v>224</v>
      </c>
      <c r="F53" s="97" t="s">
        <v>139</v>
      </c>
      <c r="G53" s="90"/>
      <c r="H53" s="97">
        <v>41289</v>
      </c>
      <c r="I53" s="91">
        <v>41912</v>
      </c>
      <c r="J53" s="91"/>
      <c r="K53" s="91" t="s">
        <v>229</v>
      </c>
      <c r="L53" s="91" t="s">
        <v>221</v>
      </c>
      <c r="M53" s="82">
        <v>1292</v>
      </c>
      <c r="N53" s="82">
        <v>1292</v>
      </c>
      <c r="O53" s="21"/>
      <c r="P53" s="21">
        <v>55</v>
      </c>
      <c r="Q53" s="161" t="s">
        <v>401</v>
      </c>
      <c r="R53" s="22"/>
      <c r="S53" s="22"/>
      <c r="T53" s="22"/>
      <c r="U53" s="22"/>
      <c r="V53" s="22"/>
      <c r="W53" s="22"/>
      <c r="X53" s="22"/>
      <c r="Y53" s="22"/>
      <c r="Z53" s="22"/>
    </row>
    <row r="54" spans="1:26" s="23" customFormat="1" ht="52.5" customHeight="1" x14ac:dyDescent="0.25">
      <c r="A54" s="41">
        <f t="shared" si="0"/>
        <v>6</v>
      </c>
      <c r="B54" s="94" t="s">
        <v>161</v>
      </c>
      <c r="C54" s="95" t="s">
        <v>161</v>
      </c>
      <c r="D54" s="94" t="s">
        <v>215</v>
      </c>
      <c r="E54" s="89" t="s">
        <v>225</v>
      </c>
      <c r="F54" s="97" t="s">
        <v>139</v>
      </c>
      <c r="G54" s="90"/>
      <c r="H54" s="97">
        <v>41530</v>
      </c>
      <c r="I54" s="91">
        <v>41912</v>
      </c>
      <c r="J54" s="91"/>
      <c r="K54" s="91" t="s">
        <v>218</v>
      </c>
      <c r="L54" s="91" t="s">
        <v>230</v>
      </c>
      <c r="M54" s="82">
        <v>494</v>
      </c>
      <c r="N54" s="82">
        <v>494</v>
      </c>
      <c r="O54" s="21"/>
      <c r="P54" s="21">
        <v>55</v>
      </c>
      <c r="Q54" s="161" t="s">
        <v>401</v>
      </c>
      <c r="R54" s="22"/>
      <c r="S54" s="22"/>
      <c r="T54" s="22"/>
      <c r="U54" s="22"/>
      <c r="V54" s="22"/>
      <c r="W54" s="22"/>
      <c r="X54" s="22"/>
      <c r="Y54" s="22"/>
      <c r="Z54" s="22"/>
    </row>
    <row r="55" spans="1:26" s="23" customFormat="1" ht="45" x14ac:dyDescent="0.25">
      <c r="A55" s="41">
        <f t="shared" si="0"/>
        <v>7</v>
      </c>
      <c r="B55" s="94" t="s">
        <v>161</v>
      </c>
      <c r="C55" s="95" t="s">
        <v>161</v>
      </c>
      <c r="D55" s="94" t="s">
        <v>215</v>
      </c>
      <c r="E55" s="89" t="s">
        <v>226</v>
      </c>
      <c r="F55" s="97" t="s">
        <v>139</v>
      </c>
      <c r="G55" s="90"/>
      <c r="H55" s="97">
        <v>41530</v>
      </c>
      <c r="I55" s="91">
        <v>41912</v>
      </c>
      <c r="J55" s="91"/>
      <c r="K55" s="91" t="s">
        <v>218</v>
      </c>
      <c r="L55" s="91" t="s">
        <v>230</v>
      </c>
      <c r="M55" s="82">
        <v>700</v>
      </c>
      <c r="N55" s="82">
        <v>700</v>
      </c>
      <c r="O55" s="21"/>
      <c r="P55" s="21">
        <v>55</v>
      </c>
      <c r="Q55" s="161" t="s">
        <v>401</v>
      </c>
      <c r="R55" s="22"/>
      <c r="S55" s="22"/>
      <c r="T55" s="22"/>
      <c r="U55" s="22"/>
      <c r="V55" s="22"/>
      <c r="W55" s="22"/>
      <c r="X55" s="22"/>
      <c r="Y55" s="22"/>
      <c r="Z55" s="22"/>
    </row>
    <row r="56" spans="1:26" s="23" customFormat="1" ht="30" x14ac:dyDescent="0.25">
      <c r="A56" s="41">
        <f t="shared" si="0"/>
        <v>8</v>
      </c>
      <c r="B56" s="94" t="s">
        <v>161</v>
      </c>
      <c r="C56" s="95" t="s">
        <v>161</v>
      </c>
      <c r="D56" s="94" t="s">
        <v>215</v>
      </c>
      <c r="E56" s="89" t="s">
        <v>227</v>
      </c>
      <c r="F56" s="90" t="s">
        <v>139</v>
      </c>
      <c r="G56" s="90"/>
      <c r="H56" s="97">
        <v>40939</v>
      </c>
      <c r="I56" s="91">
        <v>41274</v>
      </c>
      <c r="J56" s="91"/>
      <c r="K56" s="91" t="s">
        <v>218</v>
      </c>
      <c r="L56" s="91" t="s">
        <v>221</v>
      </c>
      <c r="M56" s="82">
        <v>110</v>
      </c>
      <c r="N56" s="82">
        <v>110</v>
      </c>
      <c r="O56" s="21"/>
      <c r="P56" s="21">
        <v>55</v>
      </c>
      <c r="Q56" s="132"/>
      <c r="R56" s="162" t="s">
        <v>219</v>
      </c>
      <c r="S56" s="22"/>
      <c r="T56" s="22"/>
      <c r="U56" s="22"/>
      <c r="V56" s="22"/>
      <c r="W56" s="22"/>
      <c r="X56" s="22"/>
      <c r="Y56" s="22"/>
      <c r="Z56" s="22"/>
    </row>
    <row r="57" spans="1:26" s="23" customFormat="1" ht="30.75" customHeight="1" x14ac:dyDescent="0.25">
      <c r="A57" s="41"/>
      <c r="B57" s="42" t="s">
        <v>16</v>
      </c>
      <c r="C57" s="95"/>
      <c r="D57" s="94"/>
      <c r="E57" s="89"/>
      <c r="F57" s="90"/>
      <c r="G57" s="90"/>
      <c r="H57" s="90"/>
      <c r="I57" s="91"/>
      <c r="J57" s="91"/>
      <c r="K57" s="96" t="s">
        <v>400</v>
      </c>
      <c r="L57" s="96">
        <f t="shared" ref="L57" si="1">SUM(L49:L56)</f>
        <v>0</v>
      </c>
      <c r="M57" s="130">
        <v>4066</v>
      </c>
      <c r="N57" s="96" t="s">
        <v>231</v>
      </c>
      <c r="O57" s="21"/>
      <c r="P57" s="21"/>
      <c r="Q57" s="133"/>
    </row>
    <row r="58" spans="1:26" s="24" customFormat="1" x14ac:dyDescent="0.25">
      <c r="E58" s="25"/>
    </row>
    <row r="59" spans="1:26" s="24" customFormat="1" x14ac:dyDescent="0.25">
      <c r="B59" s="208" t="s">
        <v>28</v>
      </c>
      <c r="C59" s="208" t="s">
        <v>27</v>
      </c>
      <c r="D59" s="229" t="s">
        <v>34</v>
      </c>
      <c r="E59" s="230"/>
    </row>
    <row r="60" spans="1:26" s="24" customFormat="1" x14ac:dyDescent="0.25">
      <c r="B60" s="210"/>
      <c r="C60" s="210"/>
      <c r="D60" s="155" t="s">
        <v>23</v>
      </c>
      <c r="E60" s="48" t="s">
        <v>24</v>
      </c>
    </row>
    <row r="61" spans="1:26" s="24" customFormat="1" ht="30.6" customHeight="1" x14ac:dyDescent="0.25">
      <c r="B61" s="46" t="s">
        <v>21</v>
      </c>
      <c r="C61" s="47" t="str">
        <f>+K57</f>
        <v>22 meses</v>
      </c>
      <c r="D61" s="44"/>
      <c r="E61" s="45" t="s">
        <v>194</v>
      </c>
      <c r="F61" s="26"/>
      <c r="G61" s="26"/>
      <c r="H61" s="26"/>
      <c r="I61" s="26"/>
      <c r="J61" s="26"/>
      <c r="K61" s="26"/>
      <c r="L61" s="26"/>
      <c r="M61" s="26"/>
    </row>
    <row r="62" spans="1:26" s="24" customFormat="1" ht="30" customHeight="1" x14ac:dyDescent="0.25">
      <c r="B62" s="46" t="s">
        <v>25</v>
      </c>
      <c r="C62" s="47">
        <f>+M57</f>
        <v>4066</v>
      </c>
      <c r="D62" s="44" t="s">
        <v>194</v>
      </c>
      <c r="E62" s="45"/>
    </row>
    <row r="63" spans="1:26" s="24" customFormat="1" x14ac:dyDescent="0.25">
      <c r="B63" s="27"/>
      <c r="C63" s="228"/>
      <c r="D63" s="228"/>
      <c r="E63" s="228"/>
      <c r="F63" s="228"/>
      <c r="G63" s="228"/>
      <c r="H63" s="228"/>
      <c r="I63" s="228"/>
      <c r="J63" s="228"/>
      <c r="K63" s="228"/>
      <c r="L63" s="228"/>
      <c r="M63" s="228"/>
      <c r="N63" s="228"/>
    </row>
    <row r="64" spans="1:26" ht="28.15" customHeight="1" thickBot="1" x14ac:dyDescent="0.3"/>
    <row r="65" spans="2:17" ht="27" thickBot="1" x14ac:dyDescent="0.3">
      <c r="B65" s="222" t="s">
        <v>103</v>
      </c>
      <c r="C65" s="223"/>
      <c r="D65" s="223"/>
      <c r="E65" s="223"/>
      <c r="F65" s="223"/>
      <c r="G65" s="223"/>
      <c r="H65" s="223"/>
      <c r="I65" s="223"/>
      <c r="J65" s="223"/>
      <c r="K65" s="223"/>
      <c r="L65" s="223"/>
      <c r="M65" s="223"/>
      <c r="N65" s="224"/>
    </row>
    <row r="68" spans="2:17" ht="109.5" customHeight="1" x14ac:dyDescent="0.25">
      <c r="B68" s="100" t="s">
        <v>152</v>
      </c>
      <c r="C68" s="52" t="s">
        <v>2</v>
      </c>
      <c r="D68" s="52" t="s">
        <v>105</v>
      </c>
      <c r="E68" s="52" t="s">
        <v>104</v>
      </c>
      <c r="F68" s="52" t="s">
        <v>106</v>
      </c>
      <c r="G68" s="52" t="s">
        <v>107</v>
      </c>
      <c r="H68" s="52" t="s">
        <v>108</v>
      </c>
      <c r="I68" s="52" t="s">
        <v>109</v>
      </c>
      <c r="J68" s="52" t="s">
        <v>110</v>
      </c>
      <c r="K68" s="52" t="s">
        <v>111</v>
      </c>
      <c r="L68" s="52" t="s">
        <v>112</v>
      </c>
      <c r="M68" s="76" t="s">
        <v>113</v>
      </c>
      <c r="N68" s="76" t="s">
        <v>114</v>
      </c>
      <c r="O68" s="215" t="s">
        <v>3</v>
      </c>
      <c r="P68" s="217"/>
      <c r="Q68" s="52" t="s">
        <v>18</v>
      </c>
    </row>
    <row r="69" spans="2:17" x14ac:dyDescent="0.25">
      <c r="B69" s="148" t="s">
        <v>180</v>
      </c>
      <c r="C69" s="148" t="s">
        <v>190</v>
      </c>
      <c r="D69" s="148" t="s">
        <v>192</v>
      </c>
      <c r="E69" s="149">
        <v>48</v>
      </c>
      <c r="F69" s="3"/>
      <c r="G69" s="3"/>
      <c r="H69" s="3" t="s">
        <v>139</v>
      </c>
      <c r="I69" s="77"/>
      <c r="J69" s="77" t="s">
        <v>139</v>
      </c>
      <c r="K69" s="77" t="s">
        <v>139</v>
      </c>
      <c r="L69" s="77" t="s">
        <v>139</v>
      </c>
      <c r="M69" s="77" t="s">
        <v>139</v>
      </c>
      <c r="N69" s="77" t="s">
        <v>139</v>
      </c>
      <c r="O69" s="213"/>
      <c r="P69" s="214"/>
      <c r="Q69" s="101" t="s">
        <v>139</v>
      </c>
    </row>
    <row r="70" spans="2:17" x14ac:dyDescent="0.25">
      <c r="B70" s="148" t="s">
        <v>180</v>
      </c>
      <c r="C70" s="148" t="s">
        <v>191</v>
      </c>
      <c r="D70" s="148" t="s">
        <v>193</v>
      </c>
      <c r="E70" s="149">
        <v>70</v>
      </c>
      <c r="F70" s="3"/>
      <c r="G70" s="3"/>
      <c r="H70" s="3" t="s">
        <v>139</v>
      </c>
      <c r="I70" s="77"/>
      <c r="J70" s="77" t="s">
        <v>139</v>
      </c>
      <c r="K70" s="77" t="s">
        <v>139</v>
      </c>
      <c r="L70" s="77" t="s">
        <v>139</v>
      </c>
      <c r="M70" s="77" t="s">
        <v>139</v>
      </c>
      <c r="N70" s="77" t="s">
        <v>139</v>
      </c>
      <c r="O70" s="213"/>
      <c r="P70" s="214"/>
      <c r="Q70" s="101" t="s">
        <v>139</v>
      </c>
    </row>
    <row r="71" spans="2:17" x14ac:dyDescent="0.25">
      <c r="B71" s="148"/>
      <c r="C71" s="148"/>
      <c r="D71" s="148"/>
      <c r="E71" s="149"/>
      <c r="F71" s="3"/>
      <c r="G71" s="3"/>
      <c r="H71" s="3"/>
      <c r="I71" s="77"/>
      <c r="J71" s="77"/>
      <c r="K71" s="77"/>
      <c r="L71" s="77"/>
      <c r="M71" s="77"/>
      <c r="N71" s="77"/>
      <c r="O71" s="213"/>
      <c r="P71" s="214"/>
      <c r="Q71" s="101"/>
    </row>
    <row r="72" spans="2:17" x14ac:dyDescent="0.25">
      <c r="B72" s="148"/>
      <c r="C72" s="148"/>
      <c r="D72" s="148"/>
      <c r="E72" s="149"/>
      <c r="F72" s="3"/>
      <c r="G72" s="3"/>
      <c r="H72" s="3"/>
      <c r="I72" s="77"/>
      <c r="J72" s="77"/>
      <c r="K72" s="77"/>
      <c r="L72" s="77"/>
      <c r="M72" s="77"/>
      <c r="N72" s="77"/>
      <c r="O72" s="213"/>
      <c r="P72" s="214"/>
      <c r="Q72" s="101"/>
    </row>
    <row r="73" spans="2:17" x14ac:dyDescent="0.25">
      <c r="B73" s="148"/>
      <c r="C73" s="148"/>
      <c r="D73" s="148"/>
      <c r="E73" s="149"/>
      <c r="F73" s="3"/>
      <c r="G73" s="3"/>
      <c r="H73" s="3"/>
      <c r="I73" s="77"/>
      <c r="J73" s="77"/>
      <c r="K73" s="77"/>
      <c r="L73" s="77"/>
      <c r="M73" s="77"/>
      <c r="N73" s="77"/>
      <c r="O73" s="152"/>
      <c r="P73" s="153"/>
      <c r="Q73" s="101"/>
    </row>
    <row r="74" spans="2:17" x14ac:dyDescent="0.25">
      <c r="B74" s="148"/>
      <c r="C74" s="148"/>
      <c r="D74" s="148"/>
      <c r="E74" s="149"/>
      <c r="F74" s="3"/>
      <c r="G74" s="3"/>
      <c r="H74" s="3"/>
      <c r="I74" s="77"/>
      <c r="J74" s="77"/>
      <c r="K74" s="77"/>
      <c r="L74" s="77"/>
      <c r="M74" s="77"/>
      <c r="N74" s="77"/>
      <c r="O74" s="152"/>
      <c r="P74" s="153"/>
      <c r="Q74" s="101"/>
    </row>
    <row r="75" spans="2:17" x14ac:dyDescent="0.25">
      <c r="B75" s="148"/>
      <c r="C75" s="148"/>
      <c r="D75" s="148"/>
      <c r="E75" s="149"/>
      <c r="F75" s="3"/>
      <c r="G75" s="3"/>
      <c r="H75" s="3"/>
      <c r="I75" s="77"/>
      <c r="J75" s="77"/>
      <c r="K75" s="77"/>
      <c r="L75" s="77"/>
      <c r="M75" s="77"/>
      <c r="N75" s="77"/>
      <c r="O75" s="152"/>
      <c r="P75" s="153"/>
      <c r="Q75" s="101"/>
    </row>
    <row r="76" spans="2:17" x14ac:dyDescent="0.25">
      <c r="B76" s="148"/>
      <c r="C76" s="148"/>
      <c r="D76" s="148"/>
      <c r="E76" s="149"/>
      <c r="F76" s="3"/>
      <c r="G76" s="3"/>
      <c r="H76" s="3"/>
      <c r="I76" s="77"/>
      <c r="J76" s="77"/>
      <c r="K76" s="77"/>
      <c r="L76" s="77"/>
      <c r="M76" s="77"/>
      <c r="N76" s="77"/>
      <c r="O76" s="152"/>
      <c r="P76" s="153"/>
      <c r="Q76" s="101"/>
    </row>
    <row r="77" spans="2:17" x14ac:dyDescent="0.25">
      <c r="B77" s="2"/>
      <c r="C77" s="2"/>
      <c r="D77" s="4"/>
      <c r="E77" s="4"/>
      <c r="F77" s="3"/>
      <c r="G77" s="3"/>
      <c r="H77" s="3"/>
      <c r="I77" s="77"/>
      <c r="J77" s="77"/>
      <c r="K77" s="101"/>
      <c r="L77" s="101"/>
      <c r="M77" s="101"/>
      <c r="N77" s="101"/>
      <c r="O77" s="213"/>
      <c r="P77" s="214"/>
      <c r="Q77" s="101"/>
    </row>
    <row r="78" spans="2:17" x14ac:dyDescent="0.25">
      <c r="B78" s="2"/>
      <c r="C78" s="2"/>
      <c r="D78" s="4"/>
      <c r="E78" s="4"/>
      <c r="F78" s="3"/>
      <c r="G78" s="3"/>
      <c r="H78" s="3"/>
      <c r="I78" s="77"/>
      <c r="J78" s="77"/>
      <c r="K78" s="101"/>
      <c r="L78" s="101"/>
      <c r="M78" s="101"/>
      <c r="N78" s="101"/>
      <c r="O78" s="213"/>
      <c r="P78" s="214"/>
      <c r="Q78" s="101"/>
    </row>
    <row r="79" spans="2:17" x14ac:dyDescent="0.25">
      <c r="B79" s="101"/>
      <c r="C79" s="101"/>
      <c r="D79" s="101"/>
      <c r="E79" s="101"/>
      <c r="F79" s="101"/>
      <c r="G79" s="101"/>
      <c r="H79" s="101"/>
      <c r="I79" s="101"/>
      <c r="J79" s="101"/>
      <c r="K79" s="101"/>
      <c r="L79" s="101"/>
      <c r="M79" s="101"/>
      <c r="N79" s="101"/>
      <c r="O79" s="213"/>
      <c r="P79" s="214"/>
      <c r="Q79" s="101"/>
    </row>
    <row r="80" spans="2:17" x14ac:dyDescent="0.25">
      <c r="B80" s="7" t="s">
        <v>1</v>
      </c>
    </row>
    <row r="81" spans="2:17" x14ac:dyDescent="0.25">
      <c r="B81" s="7" t="s">
        <v>37</v>
      </c>
    </row>
    <row r="82" spans="2:17" x14ac:dyDescent="0.25">
      <c r="B82" s="7" t="s">
        <v>62</v>
      </c>
    </row>
    <row r="84" spans="2:17" ht="15.75" thickBot="1" x14ac:dyDescent="0.3"/>
    <row r="85" spans="2:17" ht="27" thickBot="1" x14ac:dyDescent="0.3">
      <c r="B85" s="222" t="s">
        <v>38</v>
      </c>
      <c r="C85" s="223"/>
      <c r="D85" s="223"/>
      <c r="E85" s="223"/>
      <c r="F85" s="223"/>
      <c r="G85" s="223"/>
      <c r="H85" s="223"/>
      <c r="I85" s="223"/>
      <c r="J85" s="223"/>
      <c r="K85" s="223"/>
      <c r="L85" s="223"/>
      <c r="M85" s="223"/>
      <c r="N85" s="224"/>
    </row>
    <row r="90" spans="2:17" ht="76.5" customHeight="1" x14ac:dyDescent="0.25">
      <c r="B90" s="100" t="s">
        <v>0</v>
      </c>
      <c r="C90" s="100" t="s">
        <v>39</v>
      </c>
      <c r="D90" s="100" t="s">
        <v>40</v>
      </c>
      <c r="E90" s="100" t="s">
        <v>115</v>
      </c>
      <c r="F90" s="100" t="s">
        <v>117</v>
      </c>
      <c r="G90" s="100" t="s">
        <v>118</v>
      </c>
      <c r="H90" s="100" t="s">
        <v>119</v>
      </c>
      <c r="I90" s="100" t="s">
        <v>116</v>
      </c>
      <c r="J90" s="215" t="s">
        <v>120</v>
      </c>
      <c r="K90" s="216"/>
      <c r="L90" s="217"/>
      <c r="M90" s="100" t="s">
        <v>124</v>
      </c>
      <c r="N90" s="100" t="s">
        <v>41</v>
      </c>
      <c r="O90" s="100" t="s">
        <v>42</v>
      </c>
      <c r="P90" s="215" t="s">
        <v>3</v>
      </c>
      <c r="Q90" s="217"/>
    </row>
    <row r="91" spans="2:17" ht="60.75" customHeight="1" x14ac:dyDescent="0.25">
      <c r="B91" s="150" t="s">
        <v>43</v>
      </c>
      <c r="C91" s="172">
        <f>(118/200)+550/300</f>
        <v>2.4233333333333333</v>
      </c>
      <c r="D91" s="2" t="s">
        <v>285</v>
      </c>
      <c r="E91" s="2">
        <v>12930520</v>
      </c>
      <c r="F91" s="2" t="s">
        <v>286</v>
      </c>
      <c r="G91" s="2" t="s">
        <v>289</v>
      </c>
      <c r="H91" s="165">
        <v>41623</v>
      </c>
      <c r="I91" s="4" t="s">
        <v>140</v>
      </c>
      <c r="J91" s="4" t="s">
        <v>161</v>
      </c>
      <c r="K91" s="78" t="s">
        <v>288</v>
      </c>
      <c r="L91" s="77" t="s">
        <v>287</v>
      </c>
      <c r="M91" s="101" t="s">
        <v>139</v>
      </c>
      <c r="N91" s="101" t="s">
        <v>139</v>
      </c>
      <c r="O91" s="101" t="s">
        <v>139</v>
      </c>
      <c r="P91" s="213" t="s">
        <v>290</v>
      </c>
      <c r="Q91" s="214"/>
    </row>
    <row r="92" spans="2:17" ht="60.75" customHeight="1" x14ac:dyDescent="0.25">
      <c r="B92" s="157" t="s">
        <v>43</v>
      </c>
      <c r="C92" s="172">
        <f t="shared" ref="C92:C94" si="2">(118/200)+550/300</f>
        <v>2.4233333333333333</v>
      </c>
      <c r="D92" s="2" t="s">
        <v>291</v>
      </c>
      <c r="E92" s="2">
        <v>59675923</v>
      </c>
      <c r="F92" s="2" t="s">
        <v>292</v>
      </c>
      <c r="G92" s="2" t="s">
        <v>293</v>
      </c>
      <c r="H92" s="165">
        <v>39100</v>
      </c>
      <c r="I92" s="4" t="s">
        <v>140</v>
      </c>
      <c r="J92" s="4" t="s">
        <v>161</v>
      </c>
      <c r="K92" s="78" t="s">
        <v>294</v>
      </c>
      <c r="L92" s="77" t="s">
        <v>287</v>
      </c>
      <c r="M92" s="101" t="s">
        <v>139</v>
      </c>
      <c r="N92" s="101" t="s">
        <v>140</v>
      </c>
      <c r="O92" s="101" t="s">
        <v>139</v>
      </c>
      <c r="P92" s="173" t="s">
        <v>392</v>
      </c>
      <c r="Q92" s="170"/>
    </row>
    <row r="93" spans="2:17" ht="60.75" customHeight="1" x14ac:dyDescent="0.25">
      <c r="B93" s="157" t="s">
        <v>43</v>
      </c>
      <c r="C93" s="172">
        <f t="shared" si="2"/>
        <v>2.4233333333333333</v>
      </c>
      <c r="D93" s="2" t="s">
        <v>319</v>
      </c>
      <c r="E93" s="2">
        <v>27502633</v>
      </c>
      <c r="F93" s="2" t="s">
        <v>320</v>
      </c>
      <c r="G93" s="2" t="s">
        <v>305</v>
      </c>
      <c r="H93" s="165">
        <v>32598</v>
      </c>
      <c r="I93" s="4" t="s">
        <v>139</v>
      </c>
      <c r="J93" s="4" t="s">
        <v>321</v>
      </c>
      <c r="K93" s="78" t="s">
        <v>323</v>
      </c>
      <c r="L93" s="77" t="s">
        <v>322</v>
      </c>
      <c r="M93" s="101" t="s">
        <v>139</v>
      </c>
      <c r="N93" s="101" t="s">
        <v>140</v>
      </c>
      <c r="O93" s="101" t="s">
        <v>139</v>
      </c>
      <c r="P93" s="173" t="s">
        <v>392</v>
      </c>
      <c r="Q93" s="159"/>
    </row>
    <row r="94" spans="2:17" ht="60.75" customHeight="1" x14ac:dyDescent="0.25">
      <c r="B94" s="157" t="s">
        <v>43</v>
      </c>
      <c r="C94" s="172">
        <f t="shared" si="2"/>
        <v>2.4233333333333333</v>
      </c>
      <c r="D94" s="2" t="s">
        <v>319</v>
      </c>
      <c r="E94" s="2">
        <v>27502633</v>
      </c>
      <c r="F94" s="2" t="s">
        <v>320</v>
      </c>
      <c r="G94" s="2" t="s">
        <v>305</v>
      </c>
      <c r="H94" s="165">
        <v>32598</v>
      </c>
      <c r="I94" s="4" t="s">
        <v>139</v>
      </c>
      <c r="J94" s="4" t="s">
        <v>326</v>
      </c>
      <c r="K94" s="78" t="s">
        <v>325</v>
      </c>
      <c r="L94" s="77" t="s">
        <v>324</v>
      </c>
      <c r="M94" s="101" t="s">
        <v>139</v>
      </c>
      <c r="N94" s="101" t="s">
        <v>140</v>
      </c>
      <c r="O94" s="101" t="s">
        <v>139</v>
      </c>
      <c r="P94" s="173" t="s">
        <v>392</v>
      </c>
      <c r="Q94" s="159"/>
    </row>
    <row r="95" spans="2:17" ht="60.75" customHeight="1" x14ac:dyDescent="0.25">
      <c r="B95" s="157" t="s">
        <v>44</v>
      </c>
      <c r="C95" s="172">
        <f>(118/200)+550/300*2</f>
        <v>4.2566666666666668</v>
      </c>
      <c r="D95" s="2" t="s">
        <v>295</v>
      </c>
      <c r="E95" s="2">
        <v>59683837</v>
      </c>
      <c r="F95" s="2" t="s">
        <v>234</v>
      </c>
      <c r="G95" s="2" t="s">
        <v>296</v>
      </c>
      <c r="H95" s="165">
        <v>40417</v>
      </c>
      <c r="I95" s="4" t="s">
        <v>139</v>
      </c>
      <c r="J95" s="4" t="s">
        <v>297</v>
      </c>
      <c r="K95" s="78" t="s">
        <v>299</v>
      </c>
      <c r="L95" s="77" t="s">
        <v>298</v>
      </c>
      <c r="M95" s="101" t="s">
        <v>139</v>
      </c>
      <c r="N95" s="101" t="s">
        <v>139</v>
      </c>
      <c r="O95" s="101" t="s">
        <v>139</v>
      </c>
      <c r="P95" s="158"/>
      <c r="Q95" s="159"/>
    </row>
    <row r="96" spans="2:17" ht="60.75" customHeight="1" x14ac:dyDescent="0.25">
      <c r="B96" s="157" t="s">
        <v>44</v>
      </c>
      <c r="C96" s="172">
        <f t="shared" ref="C96:C101" si="3">(118/200)+550/300*2</f>
        <v>4.2566666666666668</v>
      </c>
      <c r="D96" s="2" t="s">
        <v>300</v>
      </c>
      <c r="E96" s="2">
        <v>1130657277</v>
      </c>
      <c r="F96" s="2" t="s">
        <v>234</v>
      </c>
      <c r="G96" s="2" t="s">
        <v>282</v>
      </c>
      <c r="H96" s="2" t="s">
        <v>301</v>
      </c>
      <c r="I96" s="4" t="s">
        <v>139</v>
      </c>
      <c r="J96" s="4" t="s">
        <v>161</v>
      </c>
      <c r="K96" s="78" t="s">
        <v>303</v>
      </c>
      <c r="L96" s="77" t="s">
        <v>302</v>
      </c>
      <c r="M96" s="101" t="s">
        <v>139</v>
      </c>
      <c r="N96" s="101" t="s">
        <v>139</v>
      </c>
      <c r="O96" s="101" t="s">
        <v>139</v>
      </c>
      <c r="P96" s="158"/>
      <c r="Q96" s="159"/>
    </row>
    <row r="97" spans="2:17" ht="60.75" customHeight="1" x14ac:dyDescent="0.25">
      <c r="B97" s="157" t="s">
        <v>44</v>
      </c>
      <c r="C97" s="172">
        <f t="shared" si="3"/>
        <v>4.2566666666666668</v>
      </c>
      <c r="D97" s="2" t="s">
        <v>304</v>
      </c>
      <c r="E97" s="2">
        <v>59677667</v>
      </c>
      <c r="F97" s="2" t="s">
        <v>252</v>
      </c>
      <c r="G97" s="2" t="s">
        <v>305</v>
      </c>
      <c r="H97" s="165">
        <v>39682</v>
      </c>
      <c r="I97" s="4" t="s">
        <v>140</v>
      </c>
      <c r="J97" s="1" t="s">
        <v>306</v>
      </c>
      <c r="K97" s="78" t="s">
        <v>307</v>
      </c>
      <c r="L97" s="77" t="s">
        <v>44</v>
      </c>
      <c r="M97" s="101" t="s">
        <v>139</v>
      </c>
      <c r="N97" s="101" t="s">
        <v>139</v>
      </c>
      <c r="O97" s="101" t="s">
        <v>139</v>
      </c>
      <c r="P97" s="158" t="s">
        <v>240</v>
      </c>
      <c r="Q97" s="159"/>
    </row>
    <row r="98" spans="2:17" ht="60.75" customHeight="1" x14ac:dyDescent="0.25">
      <c r="B98" s="157" t="s">
        <v>44</v>
      </c>
      <c r="C98" s="172">
        <f t="shared" si="3"/>
        <v>4.2566666666666668</v>
      </c>
      <c r="D98" s="2" t="s">
        <v>304</v>
      </c>
      <c r="E98" s="2">
        <v>59677667</v>
      </c>
      <c r="F98" s="2" t="s">
        <v>252</v>
      </c>
      <c r="G98" s="2" t="s">
        <v>305</v>
      </c>
      <c r="H98" s="165">
        <v>39682</v>
      </c>
      <c r="I98" s="4" t="s">
        <v>140</v>
      </c>
      <c r="J98" s="1" t="s">
        <v>306</v>
      </c>
      <c r="K98" s="78" t="s">
        <v>308</v>
      </c>
      <c r="L98" s="77" t="s">
        <v>44</v>
      </c>
      <c r="M98" s="101" t="s">
        <v>139</v>
      </c>
      <c r="N98" s="101" t="s">
        <v>139</v>
      </c>
      <c r="O98" s="101" t="s">
        <v>139</v>
      </c>
      <c r="P98" s="158" t="s">
        <v>240</v>
      </c>
      <c r="Q98" s="159"/>
    </row>
    <row r="99" spans="2:17" ht="60.75" customHeight="1" x14ac:dyDescent="0.25">
      <c r="B99" s="157" t="s">
        <v>44</v>
      </c>
      <c r="C99" s="172">
        <f t="shared" si="3"/>
        <v>4.2566666666666668</v>
      </c>
      <c r="D99" s="2" t="s">
        <v>304</v>
      </c>
      <c r="E99" s="2">
        <v>59677667</v>
      </c>
      <c r="F99" s="2" t="s">
        <v>252</v>
      </c>
      <c r="G99" s="2" t="s">
        <v>305</v>
      </c>
      <c r="H99" s="165">
        <v>39682</v>
      </c>
      <c r="I99" s="4" t="s">
        <v>140</v>
      </c>
      <c r="J99" s="1" t="s">
        <v>306</v>
      </c>
      <c r="K99" s="78" t="s">
        <v>309</v>
      </c>
      <c r="L99" s="77" t="s">
        <v>44</v>
      </c>
      <c r="M99" s="101" t="s">
        <v>139</v>
      </c>
      <c r="N99" s="101" t="s">
        <v>139</v>
      </c>
      <c r="O99" s="101" t="s">
        <v>139</v>
      </c>
      <c r="P99" s="158" t="s">
        <v>240</v>
      </c>
      <c r="Q99" s="159"/>
    </row>
    <row r="100" spans="2:17" ht="60.75" customHeight="1" x14ac:dyDescent="0.25">
      <c r="B100" s="157" t="s">
        <v>44</v>
      </c>
      <c r="C100" s="172">
        <f t="shared" si="3"/>
        <v>4.2566666666666668</v>
      </c>
      <c r="D100" s="2" t="s">
        <v>310</v>
      </c>
      <c r="E100" s="2">
        <v>1087192078</v>
      </c>
      <c r="F100" s="2" t="s">
        <v>312</v>
      </c>
      <c r="G100" s="2" t="s">
        <v>311</v>
      </c>
      <c r="H100" s="165">
        <v>40886</v>
      </c>
      <c r="I100" s="4" t="s">
        <v>140</v>
      </c>
      <c r="J100" s="4" t="s">
        <v>161</v>
      </c>
      <c r="K100" s="78" t="s">
        <v>313</v>
      </c>
      <c r="L100" s="77" t="s">
        <v>302</v>
      </c>
      <c r="M100" s="101" t="s">
        <v>139</v>
      </c>
      <c r="N100" s="101" t="s">
        <v>140</v>
      </c>
      <c r="O100" s="101" t="s">
        <v>139</v>
      </c>
      <c r="P100" s="169" t="s">
        <v>391</v>
      </c>
      <c r="Q100" s="159"/>
    </row>
    <row r="101" spans="2:17" ht="60.75" customHeight="1" x14ac:dyDescent="0.25">
      <c r="B101" s="157" t="s">
        <v>44</v>
      </c>
      <c r="C101" s="172">
        <f t="shared" si="3"/>
        <v>4.2566666666666668</v>
      </c>
      <c r="D101" s="2" t="s">
        <v>314</v>
      </c>
      <c r="E101" s="1">
        <v>59662749</v>
      </c>
      <c r="F101" s="2" t="s">
        <v>315</v>
      </c>
      <c r="G101" s="2" t="s">
        <v>305</v>
      </c>
      <c r="H101" s="165">
        <v>32598</v>
      </c>
      <c r="I101" s="4" t="s">
        <v>140</v>
      </c>
      <c r="J101" s="1" t="s">
        <v>316</v>
      </c>
      <c r="K101" s="78" t="s">
        <v>317</v>
      </c>
      <c r="L101" s="77" t="s">
        <v>252</v>
      </c>
      <c r="M101" s="101" t="s">
        <v>139</v>
      </c>
      <c r="N101" s="101" t="s">
        <v>139</v>
      </c>
      <c r="O101" s="101" t="s">
        <v>139</v>
      </c>
      <c r="P101" s="158" t="s">
        <v>240</v>
      </c>
      <c r="Q101" s="159"/>
    </row>
    <row r="103" spans="2:17" ht="15.75" thickBot="1" x14ac:dyDescent="0.3"/>
    <row r="104" spans="2:17" ht="27" thickBot="1" x14ac:dyDescent="0.3">
      <c r="B104" s="222" t="s">
        <v>46</v>
      </c>
      <c r="C104" s="223"/>
      <c r="D104" s="223"/>
      <c r="E104" s="223"/>
      <c r="F104" s="223"/>
      <c r="G104" s="223"/>
      <c r="H104" s="223"/>
      <c r="I104" s="223"/>
      <c r="J104" s="223"/>
      <c r="K104" s="223"/>
      <c r="L104" s="223"/>
      <c r="M104" s="223"/>
      <c r="N104" s="224"/>
    </row>
    <row r="107" spans="2:17" ht="46.15" customHeight="1" x14ac:dyDescent="0.25">
      <c r="B107" s="52" t="s">
        <v>33</v>
      </c>
      <c r="C107" s="52" t="s">
        <v>47</v>
      </c>
      <c r="D107" s="215" t="s">
        <v>3</v>
      </c>
      <c r="E107" s="217"/>
    </row>
    <row r="108" spans="2:17" ht="46.9" customHeight="1" x14ac:dyDescent="0.25">
      <c r="B108" s="53" t="s">
        <v>125</v>
      </c>
      <c r="C108" s="151" t="s">
        <v>139</v>
      </c>
      <c r="D108" s="213"/>
      <c r="E108" s="214"/>
    </row>
    <row r="111" spans="2:17" ht="26.25" x14ac:dyDescent="0.25">
      <c r="B111" s="220" t="s">
        <v>64</v>
      </c>
      <c r="C111" s="221"/>
      <c r="D111" s="221"/>
      <c r="E111" s="221"/>
      <c r="F111" s="221"/>
      <c r="G111" s="221"/>
      <c r="H111" s="221"/>
      <c r="I111" s="221"/>
      <c r="J111" s="221"/>
      <c r="K111" s="221"/>
      <c r="L111" s="221"/>
      <c r="M111" s="221"/>
      <c r="N111" s="221"/>
      <c r="O111" s="221"/>
      <c r="P111" s="221"/>
    </row>
    <row r="113" spans="1:26" ht="15.75" thickBot="1" x14ac:dyDescent="0.3"/>
    <row r="114" spans="1:26" ht="27" thickBot="1" x14ac:dyDescent="0.3">
      <c r="B114" s="222" t="s">
        <v>54</v>
      </c>
      <c r="C114" s="223"/>
      <c r="D114" s="223"/>
      <c r="E114" s="223"/>
      <c r="F114" s="223"/>
      <c r="G114" s="223"/>
      <c r="H114" s="223"/>
      <c r="I114" s="223"/>
      <c r="J114" s="223"/>
      <c r="K114" s="223"/>
      <c r="L114" s="223"/>
      <c r="M114" s="223"/>
      <c r="N114" s="224"/>
    </row>
    <row r="116" spans="1:26" ht="15.75" thickBot="1" x14ac:dyDescent="0.3">
      <c r="M116" s="50"/>
      <c r="N116" s="50"/>
    </row>
    <row r="117" spans="1:26" s="87" customFormat="1" ht="109.5" customHeight="1" x14ac:dyDescent="0.25">
      <c r="B117" s="98" t="s">
        <v>148</v>
      </c>
      <c r="C117" s="98" t="s">
        <v>149</v>
      </c>
      <c r="D117" s="98" t="s">
        <v>150</v>
      </c>
      <c r="E117" s="98" t="s">
        <v>45</v>
      </c>
      <c r="F117" s="98" t="s">
        <v>22</v>
      </c>
      <c r="G117" s="98" t="s">
        <v>102</v>
      </c>
      <c r="H117" s="98" t="s">
        <v>17</v>
      </c>
      <c r="I117" s="98" t="s">
        <v>10</v>
      </c>
      <c r="J117" s="98" t="s">
        <v>31</v>
      </c>
      <c r="K117" s="98" t="s">
        <v>61</v>
      </c>
      <c r="L117" s="98" t="s">
        <v>20</v>
      </c>
      <c r="M117" s="83" t="s">
        <v>26</v>
      </c>
      <c r="N117" s="98" t="s">
        <v>151</v>
      </c>
      <c r="O117" s="98" t="s">
        <v>36</v>
      </c>
      <c r="P117" s="99" t="s">
        <v>11</v>
      </c>
      <c r="Q117" s="99" t="s">
        <v>19</v>
      </c>
    </row>
    <row r="118" spans="1:26" s="93" customFormat="1" x14ac:dyDescent="0.25">
      <c r="A118" s="41">
        <v>1</v>
      </c>
      <c r="B118" s="94"/>
      <c r="C118" s="95"/>
      <c r="D118" s="94"/>
      <c r="E118" s="89"/>
      <c r="F118" s="90"/>
      <c r="G118" s="131"/>
      <c r="H118" s="97"/>
      <c r="I118" s="91"/>
      <c r="J118" s="91"/>
      <c r="K118" s="91"/>
      <c r="L118" s="91"/>
      <c r="M118" s="82"/>
      <c r="N118" s="82">
        <f>+M118*G118</f>
        <v>0</v>
      </c>
      <c r="O118" s="21"/>
      <c r="P118" s="21"/>
      <c r="Q118" s="132"/>
      <c r="R118" s="92"/>
      <c r="S118" s="92"/>
      <c r="T118" s="92"/>
      <c r="U118" s="92"/>
      <c r="V118" s="92"/>
      <c r="W118" s="92"/>
      <c r="X118" s="92"/>
      <c r="Y118" s="92"/>
      <c r="Z118" s="92"/>
    </row>
    <row r="119" spans="1:26" s="93" customFormat="1" x14ac:dyDescent="0.25">
      <c r="A119" s="41">
        <f>+A118+1</f>
        <v>2</v>
      </c>
      <c r="B119" s="94"/>
      <c r="C119" s="95"/>
      <c r="D119" s="94"/>
      <c r="E119" s="89"/>
      <c r="F119" s="90"/>
      <c r="G119" s="90"/>
      <c r="H119" s="90"/>
      <c r="I119" s="91"/>
      <c r="J119" s="91"/>
      <c r="K119" s="91"/>
      <c r="L119" s="91"/>
      <c r="M119" s="82"/>
      <c r="N119" s="82"/>
      <c r="O119" s="21"/>
      <c r="P119" s="21"/>
      <c r="Q119" s="132"/>
      <c r="R119" s="92"/>
      <c r="S119" s="92"/>
      <c r="T119" s="92"/>
      <c r="U119" s="92"/>
      <c r="V119" s="92"/>
      <c r="W119" s="92"/>
      <c r="X119" s="92"/>
      <c r="Y119" s="92"/>
      <c r="Z119" s="92"/>
    </row>
    <row r="120" spans="1:26" s="93" customFormat="1" x14ac:dyDescent="0.25">
      <c r="A120" s="41">
        <f t="shared" ref="A120:A125" si="4">+A119+1</f>
        <v>3</v>
      </c>
      <c r="B120" s="94"/>
      <c r="C120" s="95"/>
      <c r="D120" s="94"/>
      <c r="E120" s="89"/>
      <c r="F120" s="90"/>
      <c r="G120" s="90"/>
      <c r="H120" s="90"/>
      <c r="I120" s="91"/>
      <c r="J120" s="91"/>
      <c r="K120" s="91"/>
      <c r="L120" s="91"/>
      <c r="M120" s="82"/>
      <c r="N120" s="82"/>
      <c r="O120" s="21"/>
      <c r="P120" s="21"/>
      <c r="Q120" s="132"/>
      <c r="R120" s="92"/>
      <c r="S120" s="92"/>
      <c r="T120" s="92"/>
      <c r="U120" s="92"/>
      <c r="V120" s="92"/>
      <c r="W120" s="92"/>
      <c r="X120" s="92"/>
      <c r="Y120" s="92"/>
      <c r="Z120" s="92"/>
    </row>
    <row r="121" spans="1:26" s="93" customFormat="1" x14ac:dyDescent="0.25">
      <c r="A121" s="41">
        <f t="shared" si="4"/>
        <v>4</v>
      </c>
      <c r="B121" s="94"/>
      <c r="C121" s="95"/>
      <c r="D121" s="94"/>
      <c r="E121" s="89"/>
      <c r="F121" s="90"/>
      <c r="G121" s="90"/>
      <c r="H121" s="90"/>
      <c r="I121" s="91"/>
      <c r="J121" s="91"/>
      <c r="K121" s="91"/>
      <c r="L121" s="91"/>
      <c r="M121" s="82"/>
      <c r="N121" s="82"/>
      <c r="O121" s="21"/>
      <c r="P121" s="21"/>
      <c r="Q121" s="132"/>
      <c r="R121" s="92"/>
      <c r="S121" s="92"/>
      <c r="T121" s="92"/>
      <c r="U121" s="92"/>
      <c r="V121" s="92"/>
      <c r="W121" s="92"/>
      <c r="X121" s="92"/>
      <c r="Y121" s="92"/>
      <c r="Z121" s="92"/>
    </row>
    <row r="122" spans="1:26" s="93" customFormat="1" x14ac:dyDescent="0.25">
      <c r="A122" s="41">
        <f t="shared" si="4"/>
        <v>5</v>
      </c>
      <c r="B122" s="94"/>
      <c r="C122" s="95"/>
      <c r="D122" s="94"/>
      <c r="E122" s="89"/>
      <c r="F122" s="90"/>
      <c r="G122" s="90"/>
      <c r="H122" s="90"/>
      <c r="I122" s="91"/>
      <c r="J122" s="91"/>
      <c r="K122" s="91"/>
      <c r="L122" s="91"/>
      <c r="M122" s="82"/>
      <c r="N122" s="82"/>
      <c r="O122" s="21"/>
      <c r="P122" s="21"/>
      <c r="Q122" s="132"/>
      <c r="R122" s="92"/>
      <c r="S122" s="92"/>
      <c r="T122" s="92"/>
      <c r="U122" s="92"/>
      <c r="V122" s="92"/>
      <c r="W122" s="92"/>
      <c r="X122" s="92"/>
      <c r="Y122" s="92"/>
      <c r="Z122" s="92"/>
    </row>
    <row r="123" spans="1:26" s="93" customFormat="1" x14ac:dyDescent="0.25">
      <c r="A123" s="41">
        <f t="shared" si="4"/>
        <v>6</v>
      </c>
      <c r="B123" s="94"/>
      <c r="C123" s="95"/>
      <c r="D123" s="94"/>
      <c r="E123" s="89"/>
      <c r="F123" s="90"/>
      <c r="G123" s="90"/>
      <c r="H123" s="90"/>
      <c r="I123" s="91"/>
      <c r="J123" s="91"/>
      <c r="K123" s="91"/>
      <c r="L123" s="91"/>
      <c r="M123" s="82"/>
      <c r="N123" s="82"/>
      <c r="O123" s="21"/>
      <c r="P123" s="21"/>
      <c r="Q123" s="132"/>
      <c r="R123" s="92"/>
      <c r="S123" s="92"/>
      <c r="T123" s="92"/>
      <c r="U123" s="92"/>
      <c r="V123" s="92"/>
      <c r="W123" s="92"/>
      <c r="X123" s="92"/>
      <c r="Y123" s="92"/>
      <c r="Z123" s="92"/>
    </row>
    <row r="124" spans="1:26" s="93" customFormat="1" x14ac:dyDescent="0.25">
      <c r="A124" s="41">
        <f t="shared" si="4"/>
        <v>7</v>
      </c>
      <c r="B124" s="94"/>
      <c r="C124" s="95"/>
      <c r="D124" s="94"/>
      <c r="E124" s="89"/>
      <c r="F124" s="90"/>
      <c r="G124" s="90"/>
      <c r="H124" s="90"/>
      <c r="I124" s="91"/>
      <c r="J124" s="91"/>
      <c r="K124" s="91"/>
      <c r="L124" s="91"/>
      <c r="M124" s="82"/>
      <c r="N124" s="82"/>
      <c r="O124" s="21"/>
      <c r="P124" s="21"/>
      <c r="Q124" s="132"/>
      <c r="R124" s="92"/>
      <c r="S124" s="92"/>
      <c r="T124" s="92"/>
      <c r="U124" s="92"/>
      <c r="V124" s="92"/>
      <c r="W124" s="92"/>
      <c r="X124" s="92"/>
      <c r="Y124" s="92"/>
      <c r="Z124" s="92"/>
    </row>
    <row r="125" spans="1:26" s="93" customFormat="1" x14ac:dyDescent="0.25">
      <c r="A125" s="41">
        <f t="shared" si="4"/>
        <v>8</v>
      </c>
      <c r="B125" s="94"/>
      <c r="C125" s="95"/>
      <c r="D125" s="94"/>
      <c r="E125" s="89"/>
      <c r="F125" s="90"/>
      <c r="G125" s="90"/>
      <c r="H125" s="90"/>
      <c r="I125" s="91"/>
      <c r="J125" s="91"/>
      <c r="K125" s="91"/>
      <c r="L125" s="91"/>
      <c r="M125" s="82"/>
      <c r="N125" s="82"/>
      <c r="O125" s="21"/>
      <c r="P125" s="21"/>
      <c r="Q125" s="132"/>
      <c r="R125" s="92"/>
      <c r="S125" s="92"/>
      <c r="T125" s="92"/>
      <c r="U125" s="92"/>
      <c r="V125" s="92"/>
      <c r="W125" s="92"/>
      <c r="X125" s="92"/>
      <c r="Y125" s="92"/>
      <c r="Z125" s="92"/>
    </row>
    <row r="126" spans="1:26" s="93" customFormat="1" x14ac:dyDescent="0.25">
      <c r="A126" s="41"/>
      <c r="B126" s="42" t="s">
        <v>16</v>
      </c>
      <c r="C126" s="95"/>
      <c r="D126" s="94"/>
      <c r="E126" s="89"/>
      <c r="F126" s="90"/>
      <c r="G126" s="90"/>
      <c r="H126" s="90"/>
      <c r="I126" s="91"/>
      <c r="J126" s="91"/>
      <c r="K126" s="96">
        <f t="shared" ref="K126" si="5">SUM(K118:K125)</f>
        <v>0</v>
      </c>
      <c r="L126" s="96">
        <f t="shared" ref="L126:N126" si="6">SUM(L118:L125)</f>
        <v>0</v>
      </c>
      <c r="M126" s="130">
        <f t="shared" si="6"/>
        <v>0</v>
      </c>
      <c r="N126" s="96">
        <f t="shared" si="6"/>
        <v>0</v>
      </c>
      <c r="O126" s="21"/>
      <c r="P126" s="21"/>
      <c r="Q126" s="133"/>
    </row>
    <row r="127" spans="1:26" x14ac:dyDescent="0.25">
      <c r="B127" s="24"/>
      <c r="C127" s="24"/>
      <c r="D127" s="24"/>
      <c r="E127" s="25"/>
      <c r="F127" s="24"/>
      <c r="G127" s="24"/>
      <c r="H127" s="24"/>
      <c r="I127" s="24"/>
      <c r="J127" s="24"/>
      <c r="K127" s="24"/>
      <c r="L127" s="24"/>
      <c r="M127" s="24"/>
      <c r="N127" s="24"/>
      <c r="O127" s="24"/>
      <c r="P127" s="24"/>
    </row>
    <row r="128" spans="1:26" ht="18.75" x14ac:dyDescent="0.25">
      <c r="B128" s="46" t="s">
        <v>32</v>
      </c>
      <c r="C128" s="56">
        <f>+K126</f>
        <v>0</v>
      </c>
      <c r="H128" s="26"/>
      <c r="I128" s="26"/>
      <c r="J128" s="26"/>
      <c r="K128" s="26"/>
      <c r="L128" s="26"/>
      <c r="M128" s="26"/>
      <c r="N128" s="24"/>
      <c r="O128" s="24"/>
      <c r="P128" s="24"/>
    </row>
    <row r="130" spans="2:17" ht="15.75" thickBot="1" x14ac:dyDescent="0.3"/>
    <row r="131" spans="2:17" ht="37.15" customHeight="1" thickBot="1" x14ac:dyDescent="0.3">
      <c r="B131" s="58" t="s">
        <v>49</v>
      </c>
      <c r="C131" s="59" t="s">
        <v>50</v>
      </c>
      <c r="D131" s="58" t="s">
        <v>51</v>
      </c>
      <c r="E131" s="59" t="s">
        <v>55</v>
      </c>
    </row>
    <row r="132" spans="2:17" ht="41.45" customHeight="1" x14ac:dyDescent="0.25">
      <c r="B132" s="51" t="s">
        <v>126</v>
      </c>
      <c r="C132" s="54">
        <v>20</v>
      </c>
      <c r="D132" s="54"/>
      <c r="E132" s="225">
        <f>+D132+D133+D134</f>
        <v>0</v>
      </c>
    </row>
    <row r="133" spans="2:17" x14ac:dyDescent="0.25">
      <c r="B133" s="51" t="s">
        <v>127</v>
      </c>
      <c r="C133" s="44">
        <v>30</v>
      </c>
      <c r="D133" s="151">
        <v>0</v>
      </c>
      <c r="E133" s="226"/>
    </row>
    <row r="134" spans="2:17" ht="15.75" thickBot="1" x14ac:dyDescent="0.3">
      <c r="B134" s="51" t="s">
        <v>128</v>
      </c>
      <c r="C134" s="55">
        <v>40</v>
      </c>
      <c r="D134" s="55">
        <v>0</v>
      </c>
      <c r="E134" s="227"/>
    </row>
    <row r="136" spans="2:17" ht="15.75" thickBot="1" x14ac:dyDescent="0.3"/>
    <row r="137" spans="2:17" ht="27" thickBot="1" x14ac:dyDescent="0.3">
      <c r="B137" s="222" t="s">
        <v>52</v>
      </c>
      <c r="C137" s="223"/>
      <c r="D137" s="223"/>
      <c r="E137" s="223"/>
      <c r="F137" s="223"/>
      <c r="G137" s="223"/>
      <c r="H137" s="223"/>
      <c r="I137" s="223"/>
      <c r="J137" s="223"/>
      <c r="K137" s="223"/>
      <c r="L137" s="223"/>
      <c r="M137" s="223"/>
      <c r="N137" s="224"/>
    </row>
    <row r="139" spans="2:17" ht="76.5" customHeight="1" x14ac:dyDescent="0.25">
      <c r="B139" s="100" t="s">
        <v>0</v>
      </c>
      <c r="C139" s="100" t="s">
        <v>39</v>
      </c>
      <c r="D139" s="100" t="s">
        <v>40</v>
      </c>
      <c r="E139" s="100" t="s">
        <v>115</v>
      </c>
      <c r="F139" s="100" t="s">
        <v>117</v>
      </c>
      <c r="G139" s="100" t="s">
        <v>118</v>
      </c>
      <c r="H139" s="100" t="s">
        <v>119</v>
      </c>
      <c r="I139" s="100" t="s">
        <v>116</v>
      </c>
      <c r="J139" s="215" t="s">
        <v>120</v>
      </c>
      <c r="K139" s="216"/>
      <c r="L139" s="217"/>
      <c r="M139" s="100" t="s">
        <v>124</v>
      </c>
      <c r="N139" s="100" t="s">
        <v>41</v>
      </c>
      <c r="O139" s="100" t="s">
        <v>42</v>
      </c>
      <c r="P139" s="215" t="s">
        <v>3</v>
      </c>
      <c r="Q139" s="217"/>
    </row>
    <row r="140" spans="2:17" ht="60.75" customHeight="1" x14ac:dyDescent="0.25">
      <c r="B140" s="150" t="s">
        <v>132</v>
      </c>
      <c r="C140" s="157">
        <f>(118+550)/1000</f>
        <v>0.66800000000000004</v>
      </c>
      <c r="D140" s="2" t="s">
        <v>365</v>
      </c>
      <c r="E140" s="2">
        <v>59666650</v>
      </c>
      <c r="F140" s="2" t="s">
        <v>366</v>
      </c>
      <c r="G140" s="2" t="s">
        <v>367</v>
      </c>
      <c r="H140" s="165">
        <v>40445</v>
      </c>
      <c r="I140" s="4" t="s">
        <v>139</v>
      </c>
      <c r="J140" s="1" t="s">
        <v>368</v>
      </c>
      <c r="K140" s="78" t="s">
        <v>369</v>
      </c>
      <c r="L140" s="77" t="s">
        <v>328</v>
      </c>
      <c r="M140" s="101" t="s">
        <v>140</v>
      </c>
      <c r="N140" s="101" t="s">
        <v>140</v>
      </c>
      <c r="O140" s="101" t="s">
        <v>139</v>
      </c>
      <c r="P140" s="218" t="s">
        <v>393</v>
      </c>
      <c r="Q140" s="219"/>
    </row>
    <row r="141" spans="2:17" ht="60.75" customHeight="1" x14ac:dyDescent="0.25">
      <c r="B141" s="157" t="s">
        <v>132</v>
      </c>
      <c r="C141" s="175">
        <f t="shared" ref="C141:C144" si="7">(118+550)/1000</f>
        <v>0.66800000000000004</v>
      </c>
      <c r="D141" s="2" t="s">
        <v>365</v>
      </c>
      <c r="E141" s="2">
        <v>59660650</v>
      </c>
      <c r="F141" s="2" t="s">
        <v>366</v>
      </c>
      <c r="G141" s="2" t="s">
        <v>367</v>
      </c>
      <c r="H141" s="165">
        <v>40445</v>
      </c>
      <c r="I141" s="4" t="s">
        <v>139</v>
      </c>
      <c r="J141" s="1" t="s">
        <v>321</v>
      </c>
      <c r="K141" s="78" t="s">
        <v>370</v>
      </c>
      <c r="L141" s="77" t="s">
        <v>371</v>
      </c>
      <c r="M141" s="101" t="s">
        <v>140</v>
      </c>
      <c r="N141" s="101" t="s">
        <v>140</v>
      </c>
      <c r="O141" s="101" t="s">
        <v>139</v>
      </c>
      <c r="P141" s="218" t="s">
        <v>393</v>
      </c>
      <c r="Q141" s="219"/>
    </row>
    <row r="142" spans="2:17" ht="60.75" customHeight="1" x14ac:dyDescent="0.25">
      <c r="B142" s="157" t="s">
        <v>132</v>
      </c>
      <c r="C142" s="175">
        <f t="shared" si="7"/>
        <v>0.66800000000000004</v>
      </c>
      <c r="D142" s="2" t="s">
        <v>372</v>
      </c>
      <c r="E142" s="2">
        <v>59662695</v>
      </c>
      <c r="F142" s="2" t="s">
        <v>315</v>
      </c>
      <c r="G142" s="2" t="s">
        <v>305</v>
      </c>
      <c r="H142" s="165">
        <v>32598</v>
      </c>
      <c r="I142" s="4" t="s">
        <v>140</v>
      </c>
      <c r="J142" s="1" t="s">
        <v>368</v>
      </c>
      <c r="K142" s="78" t="s">
        <v>373</v>
      </c>
      <c r="L142" s="77" t="s">
        <v>328</v>
      </c>
      <c r="M142" s="101" t="s">
        <v>140</v>
      </c>
      <c r="N142" s="101" t="s">
        <v>139</v>
      </c>
      <c r="O142" s="101" t="s">
        <v>139</v>
      </c>
      <c r="P142" s="218" t="s">
        <v>394</v>
      </c>
      <c r="Q142" s="219"/>
    </row>
    <row r="143" spans="2:17" ht="60.75" customHeight="1" x14ac:dyDescent="0.25">
      <c r="B143" s="157" t="s">
        <v>132</v>
      </c>
      <c r="C143" s="175">
        <f t="shared" si="7"/>
        <v>0.66800000000000004</v>
      </c>
      <c r="D143" s="2" t="s">
        <v>374</v>
      </c>
      <c r="E143" s="174">
        <v>16687953</v>
      </c>
      <c r="F143" s="2" t="s">
        <v>375</v>
      </c>
      <c r="G143" s="2" t="s">
        <v>376</v>
      </c>
      <c r="H143" s="165">
        <v>40445</v>
      </c>
      <c r="I143" s="4" t="s">
        <v>140</v>
      </c>
      <c r="J143" s="1" t="s">
        <v>368</v>
      </c>
      <c r="K143" s="78" t="s">
        <v>373</v>
      </c>
      <c r="L143" s="77" t="s">
        <v>403</v>
      </c>
      <c r="M143" s="101" t="s">
        <v>140</v>
      </c>
      <c r="N143" s="101" t="s">
        <v>139</v>
      </c>
      <c r="O143" s="101" t="s">
        <v>139</v>
      </c>
      <c r="P143" s="57" t="s">
        <v>395</v>
      </c>
      <c r="Q143" s="57"/>
    </row>
    <row r="144" spans="2:17" ht="60.75" customHeight="1" x14ac:dyDescent="0.25">
      <c r="B144" s="157" t="s">
        <v>132</v>
      </c>
      <c r="C144" s="175">
        <f t="shared" si="7"/>
        <v>0.66800000000000004</v>
      </c>
      <c r="D144" s="2" t="s">
        <v>377</v>
      </c>
      <c r="E144" s="2">
        <v>1144132579</v>
      </c>
      <c r="F144" s="2" t="s">
        <v>234</v>
      </c>
      <c r="G144" s="2" t="s">
        <v>279</v>
      </c>
      <c r="H144" s="165">
        <v>41144</v>
      </c>
      <c r="I144" s="4" t="s">
        <v>139</v>
      </c>
      <c r="J144" s="1" t="s">
        <v>368</v>
      </c>
      <c r="K144" s="77" t="s">
        <v>379</v>
      </c>
      <c r="L144" s="77" t="s">
        <v>378</v>
      </c>
      <c r="M144" s="101" t="s">
        <v>140</v>
      </c>
      <c r="N144" s="101" t="s">
        <v>140</v>
      </c>
      <c r="O144" s="101" t="s">
        <v>139</v>
      </c>
      <c r="P144" s="218" t="s">
        <v>393</v>
      </c>
      <c r="Q144" s="219"/>
    </row>
    <row r="147" spans="2:10" ht="15.75" thickBot="1" x14ac:dyDescent="0.3"/>
    <row r="148" spans="2:10" ht="54" customHeight="1" x14ac:dyDescent="0.2">
      <c r="B148" s="103" t="s">
        <v>33</v>
      </c>
      <c r="C148" s="103" t="s">
        <v>49</v>
      </c>
      <c r="D148" s="100" t="s">
        <v>50</v>
      </c>
      <c r="E148" s="103" t="s">
        <v>51</v>
      </c>
      <c r="F148" s="59" t="s">
        <v>56</v>
      </c>
      <c r="G148" s="74"/>
      <c r="J148" s="174"/>
    </row>
    <row r="149" spans="2:10" ht="120.75" customHeight="1" x14ac:dyDescent="0.2">
      <c r="B149" s="205" t="s">
        <v>53</v>
      </c>
      <c r="C149" s="5" t="s">
        <v>129</v>
      </c>
      <c r="D149" s="151">
        <v>25</v>
      </c>
      <c r="E149" s="151">
        <v>0</v>
      </c>
      <c r="F149" s="208">
        <f>+E149+E150+E151</f>
        <v>0</v>
      </c>
      <c r="G149" s="75"/>
    </row>
    <row r="150" spans="2:10" ht="76.150000000000006" customHeight="1" x14ac:dyDescent="0.2">
      <c r="B150" s="206"/>
      <c r="C150" s="5" t="s">
        <v>130</v>
      </c>
      <c r="D150" s="57">
        <v>25</v>
      </c>
      <c r="E150" s="151">
        <v>0</v>
      </c>
      <c r="F150" s="209"/>
      <c r="G150" s="75"/>
    </row>
    <row r="151" spans="2:10" ht="69" customHeight="1" x14ac:dyDescent="0.2">
      <c r="B151" s="207"/>
      <c r="C151" s="5" t="s">
        <v>131</v>
      </c>
      <c r="D151" s="151">
        <v>10</v>
      </c>
      <c r="E151" s="151">
        <v>0</v>
      </c>
      <c r="F151" s="210"/>
      <c r="G151" s="75"/>
    </row>
    <row r="152" spans="2:10" x14ac:dyDescent="0.25">
      <c r="C152" s="84"/>
    </row>
    <row r="155" spans="2:10" x14ac:dyDescent="0.25">
      <c r="B155" s="102" t="s">
        <v>57</v>
      </c>
    </row>
    <row r="158" spans="2:10" x14ac:dyDescent="0.25">
      <c r="B158" s="104" t="s">
        <v>33</v>
      </c>
      <c r="C158" s="104" t="s">
        <v>58</v>
      </c>
      <c r="D158" s="103" t="s">
        <v>51</v>
      </c>
      <c r="E158" s="103" t="s">
        <v>16</v>
      </c>
    </row>
    <row r="159" spans="2:10" ht="42.75" x14ac:dyDescent="0.25">
      <c r="B159" s="85" t="s">
        <v>59</v>
      </c>
      <c r="C159" s="86">
        <v>40</v>
      </c>
      <c r="D159" s="151">
        <f>+E132</f>
        <v>0</v>
      </c>
      <c r="E159" s="211">
        <f>+D159+D160</f>
        <v>0</v>
      </c>
    </row>
    <row r="160" spans="2:10" ht="71.25" x14ac:dyDescent="0.25">
      <c r="B160" s="85" t="s">
        <v>60</v>
      </c>
      <c r="C160" s="86">
        <v>60</v>
      </c>
      <c r="D160" s="151">
        <f>+F149</f>
        <v>0</v>
      </c>
      <c r="E160" s="212"/>
    </row>
  </sheetData>
  <mergeCells count="44">
    <mergeCell ref="M45:N45"/>
    <mergeCell ref="B59:B60"/>
    <mergeCell ref="C59:C60"/>
    <mergeCell ref="P142:Q142"/>
    <mergeCell ref="B4:P4"/>
    <mergeCell ref="B22:C22"/>
    <mergeCell ref="C6:N6"/>
    <mergeCell ref="C7:N7"/>
    <mergeCell ref="C8:N8"/>
    <mergeCell ref="C9:N9"/>
    <mergeCell ref="C10:E10"/>
    <mergeCell ref="B14:C21"/>
    <mergeCell ref="B2:P2"/>
    <mergeCell ref="B111:P111"/>
    <mergeCell ref="B137:N137"/>
    <mergeCell ref="E132:E134"/>
    <mergeCell ref="B104:N104"/>
    <mergeCell ref="D107:E107"/>
    <mergeCell ref="D108:E108"/>
    <mergeCell ref="B114:N114"/>
    <mergeCell ref="P90:Q90"/>
    <mergeCell ref="B85:N85"/>
    <mergeCell ref="E40:E41"/>
    <mergeCell ref="O68:P68"/>
    <mergeCell ref="B65:N65"/>
    <mergeCell ref="C63:N63"/>
    <mergeCell ref="O69:P69"/>
    <mergeCell ref="D59:E59"/>
    <mergeCell ref="B149:B151"/>
    <mergeCell ref="F149:F151"/>
    <mergeCell ref="E159:E160"/>
    <mergeCell ref="O79:P79"/>
    <mergeCell ref="O70:P70"/>
    <mergeCell ref="O71:P71"/>
    <mergeCell ref="O72:P72"/>
    <mergeCell ref="O77:P77"/>
    <mergeCell ref="O78:P78"/>
    <mergeCell ref="J139:L139"/>
    <mergeCell ref="P139:Q139"/>
    <mergeCell ref="P140:Q140"/>
    <mergeCell ref="J90:L90"/>
    <mergeCell ref="P91:Q91"/>
    <mergeCell ref="P141:Q141"/>
    <mergeCell ref="P144:Q144"/>
  </mergeCells>
  <conditionalFormatting sqref="E95">
    <cfRule type="duplicateValues" dxfId="8" priority="7"/>
  </conditionalFormatting>
  <conditionalFormatting sqref="E101">
    <cfRule type="duplicateValues" dxfId="7" priority="5"/>
  </conditionalFormatting>
  <conditionalFormatting sqref="E101">
    <cfRule type="duplicateValues" dxfId="6" priority="6"/>
  </conditionalFormatting>
  <conditionalFormatting sqref="J148">
    <cfRule type="duplicateValues" dxfId="5" priority="4"/>
  </conditionalFormatting>
  <conditionalFormatting sqref="J148">
    <cfRule type="duplicateValues" dxfId="4" priority="3"/>
  </conditionalFormatting>
  <conditionalFormatting sqref="E143">
    <cfRule type="duplicateValues" dxfId="3" priority="2"/>
  </conditionalFormatting>
  <conditionalFormatting sqref="E143">
    <cfRule type="duplicateValues" dxfId="2" priority="1"/>
  </conditionalFormatting>
  <dataValidations disablePrompts="1" count="2">
    <dataValidation type="decimal" allowBlank="1" showInputMessage="1" showErrorMessage="1" sqref="WVH983076 WLL983076 C65572 IV65572 SR65572 ACN65572 AMJ65572 AWF65572 BGB65572 BPX65572 BZT65572 CJP65572 CTL65572 DDH65572 DND65572 DWZ65572 EGV65572 EQR65572 FAN65572 FKJ65572 FUF65572 GEB65572 GNX65572 GXT65572 HHP65572 HRL65572 IBH65572 ILD65572 IUZ65572 JEV65572 JOR65572 JYN65572 KIJ65572 KSF65572 LCB65572 LLX65572 LVT65572 MFP65572 MPL65572 MZH65572 NJD65572 NSZ65572 OCV65572 OMR65572 OWN65572 PGJ65572 PQF65572 QAB65572 QJX65572 QTT65572 RDP65572 RNL65572 RXH65572 SHD65572 SQZ65572 TAV65572 TKR65572 TUN65572 UEJ65572 UOF65572 UYB65572 VHX65572 VRT65572 WBP65572 WLL65572 WVH65572 C131108 IV131108 SR131108 ACN131108 AMJ131108 AWF131108 BGB131108 BPX131108 BZT131108 CJP131108 CTL131108 DDH131108 DND131108 DWZ131108 EGV131108 EQR131108 FAN131108 FKJ131108 FUF131108 GEB131108 GNX131108 GXT131108 HHP131108 HRL131108 IBH131108 ILD131108 IUZ131108 JEV131108 JOR131108 JYN131108 KIJ131108 KSF131108 LCB131108 LLX131108 LVT131108 MFP131108 MPL131108 MZH131108 NJD131108 NSZ131108 OCV131108 OMR131108 OWN131108 PGJ131108 PQF131108 QAB131108 QJX131108 QTT131108 RDP131108 RNL131108 RXH131108 SHD131108 SQZ131108 TAV131108 TKR131108 TUN131108 UEJ131108 UOF131108 UYB131108 VHX131108 VRT131108 WBP131108 WLL131108 WVH131108 C196644 IV196644 SR196644 ACN196644 AMJ196644 AWF196644 BGB196644 BPX196644 BZT196644 CJP196644 CTL196644 DDH196644 DND196644 DWZ196644 EGV196644 EQR196644 FAN196644 FKJ196644 FUF196644 GEB196644 GNX196644 GXT196644 HHP196644 HRL196644 IBH196644 ILD196644 IUZ196644 JEV196644 JOR196644 JYN196644 KIJ196644 KSF196644 LCB196644 LLX196644 LVT196644 MFP196644 MPL196644 MZH196644 NJD196644 NSZ196644 OCV196644 OMR196644 OWN196644 PGJ196644 PQF196644 QAB196644 QJX196644 QTT196644 RDP196644 RNL196644 RXH196644 SHD196644 SQZ196644 TAV196644 TKR196644 TUN196644 UEJ196644 UOF196644 UYB196644 VHX196644 VRT196644 WBP196644 WLL196644 WVH196644 C262180 IV262180 SR262180 ACN262180 AMJ262180 AWF262180 BGB262180 BPX262180 BZT262180 CJP262180 CTL262180 DDH262180 DND262180 DWZ262180 EGV262180 EQR262180 FAN262180 FKJ262180 FUF262180 GEB262180 GNX262180 GXT262180 HHP262180 HRL262180 IBH262180 ILD262180 IUZ262180 JEV262180 JOR262180 JYN262180 KIJ262180 KSF262180 LCB262180 LLX262180 LVT262180 MFP262180 MPL262180 MZH262180 NJD262180 NSZ262180 OCV262180 OMR262180 OWN262180 PGJ262180 PQF262180 QAB262180 QJX262180 QTT262180 RDP262180 RNL262180 RXH262180 SHD262180 SQZ262180 TAV262180 TKR262180 TUN262180 UEJ262180 UOF262180 UYB262180 VHX262180 VRT262180 WBP262180 WLL262180 WVH262180 C327716 IV327716 SR327716 ACN327716 AMJ327716 AWF327716 BGB327716 BPX327716 BZT327716 CJP327716 CTL327716 DDH327716 DND327716 DWZ327716 EGV327716 EQR327716 FAN327716 FKJ327716 FUF327716 GEB327716 GNX327716 GXT327716 HHP327716 HRL327716 IBH327716 ILD327716 IUZ327716 JEV327716 JOR327716 JYN327716 KIJ327716 KSF327716 LCB327716 LLX327716 LVT327716 MFP327716 MPL327716 MZH327716 NJD327716 NSZ327716 OCV327716 OMR327716 OWN327716 PGJ327716 PQF327716 QAB327716 QJX327716 QTT327716 RDP327716 RNL327716 RXH327716 SHD327716 SQZ327716 TAV327716 TKR327716 TUN327716 UEJ327716 UOF327716 UYB327716 VHX327716 VRT327716 WBP327716 WLL327716 WVH327716 C393252 IV393252 SR393252 ACN393252 AMJ393252 AWF393252 BGB393252 BPX393252 BZT393252 CJP393252 CTL393252 DDH393252 DND393252 DWZ393252 EGV393252 EQR393252 FAN393252 FKJ393252 FUF393252 GEB393252 GNX393252 GXT393252 HHP393252 HRL393252 IBH393252 ILD393252 IUZ393252 JEV393252 JOR393252 JYN393252 KIJ393252 KSF393252 LCB393252 LLX393252 LVT393252 MFP393252 MPL393252 MZH393252 NJD393252 NSZ393252 OCV393252 OMR393252 OWN393252 PGJ393252 PQF393252 QAB393252 QJX393252 QTT393252 RDP393252 RNL393252 RXH393252 SHD393252 SQZ393252 TAV393252 TKR393252 TUN393252 UEJ393252 UOF393252 UYB393252 VHX393252 VRT393252 WBP393252 WLL393252 WVH393252 C458788 IV458788 SR458788 ACN458788 AMJ458788 AWF458788 BGB458788 BPX458788 BZT458788 CJP458788 CTL458788 DDH458788 DND458788 DWZ458788 EGV458788 EQR458788 FAN458788 FKJ458788 FUF458788 GEB458788 GNX458788 GXT458788 HHP458788 HRL458788 IBH458788 ILD458788 IUZ458788 JEV458788 JOR458788 JYN458788 KIJ458788 KSF458788 LCB458788 LLX458788 LVT458788 MFP458788 MPL458788 MZH458788 NJD458788 NSZ458788 OCV458788 OMR458788 OWN458788 PGJ458788 PQF458788 QAB458788 QJX458788 QTT458788 RDP458788 RNL458788 RXH458788 SHD458788 SQZ458788 TAV458788 TKR458788 TUN458788 UEJ458788 UOF458788 UYB458788 VHX458788 VRT458788 WBP458788 WLL458788 WVH458788 C524324 IV524324 SR524324 ACN524324 AMJ524324 AWF524324 BGB524324 BPX524324 BZT524324 CJP524324 CTL524324 DDH524324 DND524324 DWZ524324 EGV524324 EQR524324 FAN524324 FKJ524324 FUF524324 GEB524324 GNX524324 GXT524324 HHP524324 HRL524324 IBH524324 ILD524324 IUZ524324 JEV524324 JOR524324 JYN524324 KIJ524324 KSF524324 LCB524324 LLX524324 LVT524324 MFP524324 MPL524324 MZH524324 NJD524324 NSZ524324 OCV524324 OMR524324 OWN524324 PGJ524324 PQF524324 QAB524324 QJX524324 QTT524324 RDP524324 RNL524324 RXH524324 SHD524324 SQZ524324 TAV524324 TKR524324 TUN524324 UEJ524324 UOF524324 UYB524324 VHX524324 VRT524324 WBP524324 WLL524324 WVH524324 C589860 IV589860 SR589860 ACN589860 AMJ589860 AWF589860 BGB589860 BPX589860 BZT589860 CJP589860 CTL589860 DDH589860 DND589860 DWZ589860 EGV589860 EQR589860 FAN589860 FKJ589860 FUF589860 GEB589860 GNX589860 GXT589860 HHP589860 HRL589860 IBH589860 ILD589860 IUZ589860 JEV589860 JOR589860 JYN589860 KIJ589860 KSF589860 LCB589860 LLX589860 LVT589860 MFP589860 MPL589860 MZH589860 NJD589860 NSZ589860 OCV589860 OMR589860 OWN589860 PGJ589860 PQF589860 QAB589860 QJX589860 QTT589860 RDP589860 RNL589860 RXH589860 SHD589860 SQZ589860 TAV589860 TKR589860 TUN589860 UEJ589860 UOF589860 UYB589860 VHX589860 VRT589860 WBP589860 WLL589860 WVH589860 C655396 IV655396 SR655396 ACN655396 AMJ655396 AWF655396 BGB655396 BPX655396 BZT655396 CJP655396 CTL655396 DDH655396 DND655396 DWZ655396 EGV655396 EQR655396 FAN655396 FKJ655396 FUF655396 GEB655396 GNX655396 GXT655396 HHP655396 HRL655396 IBH655396 ILD655396 IUZ655396 JEV655396 JOR655396 JYN655396 KIJ655396 KSF655396 LCB655396 LLX655396 LVT655396 MFP655396 MPL655396 MZH655396 NJD655396 NSZ655396 OCV655396 OMR655396 OWN655396 PGJ655396 PQF655396 QAB655396 QJX655396 QTT655396 RDP655396 RNL655396 RXH655396 SHD655396 SQZ655396 TAV655396 TKR655396 TUN655396 UEJ655396 UOF655396 UYB655396 VHX655396 VRT655396 WBP655396 WLL655396 WVH655396 C720932 IV720932 SR720932 ACN720932 AMJ720932 AWF720932 BGB720932 BPX720932 BZT720932 CJP720932 CTL720932 DDH720932 DND720932 DWZ720932 EGV720932 EQR720932 FAN720932 FKJ720932 FUF720932 GEB720932 GNX720932 GXT720932 HHP720932 HRL720932 IBH720932 ILD720932 IUZ720932 JEV720932 JOR720932 JYN720932 KIJ720932 KSF720932 LCB720932 LLX720932 LVT720932 MFP720932 MPL720932 MZH720932 NJD720932 NSZ720932 OCV720932 OMR720932 OWN720932 PGJ720932 PQF720932 QAB720932 QJX720932 QTT720932 RDP720932 RNL720932 RXH720932 SHD720932 SQZ720932 TAV720932 TKR720932 TUN720932 UEJ720932 UOF720932 UYB720932 VHX720932 VRT720932 WBP720932 WLL720932 WVH720932 C786468 IV786468 SR786468 ACN786468 AMJ786468 AWF786468 BGB786468 BPX786468 BZT786468 CJP786468 CTL786468 DDH786468 DND786468 DWZ786468 EGV786468 EQR786468 FAN786468 FKJ786468 FUF786468 GEB786468 GNX786468 GXT786468 HHP786468 HRL786468 IBH786468 ILD786468 IUZ786468 JEV786468 JOR786468 JYN786468 KIJ786468 KSF786468 LCB786468 LLX786468 LVT786468 MFP786468 MPL786468 MZH786468 NJD786468 NSZ786468 OCV786468 OMR786468 OWN786468 PGJ786468 PQF786468 QAB786468 QJX786468 QTT786468 RDP786468 RNL786468 RXH786468 SHD786468 SQZ786468 TAV786468 TKR786468 TUN786468 UEJ786468 UOF786468 UYB786468 VHX786468 VRT786468 WBP786468 WLL786468 WVH786468 C852004 IV852004 SR852004 ACN852004 AMJ852004 AWF852004 BGB852004 BPX852004 BZT852004 CJP852004 CTL852004 DDH852004 DND852004 DWZ852004 EGV852004 EQR852004 FAN852004 FKJ852004 FUF852004 GEB852004 GNX852004 GXT852004 HHP852004 HRL852004 IBH852004 ILD852004 IUZ852004 JEV852004 JOR852004 JYN852004 KIJ852004 KSF852004 LCB852004 LLX852004 LVT852004 MFP852004 MPL852004 MZH852004 NJD852004 NSZ852004 OCV852004 OMR852004 OWN852004 PGJ852004 PQF852004 QAB852004 QJX852004 QTT852004 RDP852004 RNL852004 RXH852004 SHD852004 SQZ852004 TAV852004 TKR852004 TUN852004 UEJ852004 UOF852004 UYB852004 VHX852004 VRT852004 WBP852004 WLL852004 WVH852004 C917540 IV917540 SR917540 ACN917540 AMJ917540 AWF917540 BGB917540 BPX917540 BZT917540 CJP917540 CTL917540 DDH917540 DND917540 DWZ917540 EGV917540 EQR917540 FAN917540 FKJ917540 FUF917540 GEB917540 GNX917540 GXT917540 HHP917540 HRL917540 IBH917540 ILD917540 IUZ917540 JEV917540 JOR917540 JYN917540 KIJ917540 KSF917540 LCB917540 LLX917540 LVT917540 MFP917540 MPL917540 MZH917540 NJD917540 NSZ917540 OCV917540 OMR917540 OWN917540 PGJ917540 PQF917540 QAB917540 QJX917540 QTT917540 RDP917540 RNL917540 RXH917540 SHD917540 SQZ917540 TAV917540 TKR917540 TUN917540 UEJ917540 UOF917540 UYB917540 VHX917540 VRT917540 WBP917540 WLL917540 WVH917540 C983076 IV983076 SR983076 ACN983076 AMJ983076 AWF983076 BGB983076 BPX983076 BZT983076 CJP983076 CTL983076 DDH983076 DND983076 DWZ983076 EGV983076 EQR983076 FAN983076 FKJ983076 FUF983076 GEB983076 GNX983076 GXT983076 HHP983076 HRL983076 IBH983076 ILD983076 IUZ983076 JEV983076 JOR983076 JYN983076 KIJ983076 KSF983076 LCB983076 LLX983076 LVT983076 MFP983076 MPL983076 MZH983076 NJD983076 NSZ983076 OCV983076 OMR983076 OWN983076 PGJ983076 PQF983076 QAB983076 QJX983076 QTT983076 RDP983076 RNL983076 RXH983076 SHD983076 SQZ983076 TAV983076 TKR983076 TUN983076 UEJ983076 UOF983076 UYB983076 VHX983076 VRT983076 WBP98307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6 A65572 IS65572 SO65572 ACK65572 AMG65572 AWC65572 BFY65572 BPU65572 BZQ65572 CJM65572 CTI65572 DDE65572 DNA65572 DWW65572 EGS65572 EQO65572 FAK65572 FKG65572 FUC65572 GDY65572 GNU65572 GXQ65572 HHM65572 HRI65572 IBE65572 ILA65572 IUW65572 JES65572 JOO65572 JYK65572 KIG65572 KSC65572 LBY65572 LLU65572 LVQ65572 MFM65572 MPI65572 MZE65572 NJA65572 NSW65572 OCS65572 OMO65572 OWK65572 PGG65572 PQC65572 PZY65572 QJU65572 QTQ65572 RDM65572 RNI65572 RXE65572 SHA65572 SQW65572 TAS65572 TKO65572 TUK65572 UEG65572 UOC65572 UXY65572 VHU65572 VRQ65572 WBM65572 WLI65572 WVE65572 A131108 IS131108 SO131108 ACK131108 AMG131108 AWC131108 BFY131108 BPU131108 BZQ131108 CJM131108 CTI131108 DDE131108 DNA131108 DWW131108 EGS131108 EQO131108 FAK131108 FKG131108 FUC131108 GDY131108 GNU131108 GXQ131108 HHM131108 HRI131108 IBE131108 ILA131108 IUW131108 JES131108 JOO131108 JYK131108 KIG131108 KSC131108 LBY131108 LLU131108 LVQ131108 MFM131108 MPI131108 MZE131108 NJA131108 NSW131108 OCS131108 OMO131108 OWK131108 PGG131108 PQC131108 PZY131108 QJU131108 QTQ131108 RDM131108 RNI131108 RXE131108 SHA131108 SQW131108 TAS131108 TKO131108 TUK131108 UEG131108 UOC131108 UXY131108 VHU131108 VRQ131108 WBM131108 WLI131108 WVE131108 A196644 IS196644 SO196644 ACK196644 AMG196644 AWC196644 BFY196644 BPU196644 BZQ196644 CJM196644 CTI196644 DDE196644 DNA196644 DWW196644 EGS196644 EQO196644 FAK196644 FKG196644 FUC196644 GDY196644 GNU196644 GXQ196644 HHM196644 HRI196644 IBE196644 ILA196644 IUW196644 JES196644 JOO196644 JYK196644 KIG196644 KSC196644 LBY196644 LLU196644 LVQ196644 MFM196644 MPI196644 MZE196644 NJA196644 NSW196644 OCS196644 OMO196644 OWK196644 PGG196644 PQC196644 PZY196644 QJU196644 QTQ196644 RDM196644 RNI196644 RXE196644 SHA196644 SQW196644 TAS196644 TKO196644 TUK196644 UEG196644 UOC196644 UXY196644 VHU196644 VRQ196644 WBM196644 WLI196644 WVE196644 A262180 IS262180 SO262180 ACK262180 AMG262180 AWC262180 BFY262180 BPU262180 BZQ262180 CJM262180 CTI262180 DDE262180 DNA262180 DWW262180 EGS262180 EQO262180 FAK262180 FKG262180 FUC262180 GDY262180 GNU262180 GXQ262180 HHM262180 HRI262180 IBE262180 ILA262180 IUW262180 JES262180 JOO262180 JYK262180 KIG262180 KSC262180 LBY262180 LLU262180 LVQ262180 MFM262180 MPI262180 MZE262180 NJA262180 NSW262180 OCS262180 OMO262180 OWK262180 PGG262180 PQC262180 PZY262180 QJU262180 QTQ262180 RDM262180 RNI262180 RXE262180 SHA262180 SQW262180 TAS262180 TKO262180 TUK262180 UEG262180 UOC262180 UXY262180 VHU262180 VRQ262180 WBM262180 WLI262180 WVE262180 A327716 IS327716 SO327716 ACK327716 AMG327716 AWC327716 BFY327716 BPU327716 BZQ327716 CJM327716 CTI327716 DDE327716 DNA327716 DWW327716 EGS327716 EQO327716 FAK327716 FKG327716 FUC327716 GDY327716 GNU327716 GXQ327716 HHM327716 HRI327716 IBE327716 ILA327716 IUW327716 JES327716 JOO327716 JYK327716 KIG327716 KSC327716 LBY327716 LLU327716 LVQ327716 MFM327716 MPI327716 MZE327716 NJA327716 NSW327716 OCS327716 OMO327716 OWK327716 PGG327716 PQC327716 PZY327716 QJU327716 QTQ327716 RDM327716 RNI327716 RXE327716 SHA327716 SQW327716 TAS327716 TKO327716 TUK327716 UEG327716 UOC327716 UXY327716 VHU327716 VRQ327716 WBM327716 WLI327716 WVE327716 A393252 IS393252 SO393252 ACK393252 AMG393252 AWC393252 BFY393252 BPU393252 BZQ393252 CJM393252 CTI393252 DDE393252 DNA393252 DWW393252 EGS393252 EQO393252 FAK393252 FKG393252 FUC393252 GDY393252 GNU393252 GXQ393252 HHM393252 HRI393252 IBE393252 ILA393252 IUW393252 JES393252 JOO393252 JYK393252 KIG393252 KSC393252 LBY393252 LLU393252 LVQ393252 MFM393252 MPI393252 MZE393252 NJA393252 NSW393252 OCS393252 OMO393252 OWK393252 PGG393252 PQC393252 PZY393252 QJU393252 QTQ393252 RDM393252 RNI393252 RXE393252 SHA393252 SQW393252 TAS393252 TKO393252 TUK393252 UEG393252 UOC393252 UXY393252 VHU393252 VRQ393252 WBM393252 WLI393252 WVE393252 A458788 IS458788 SO458788 ACK458788 AMG458788 AWC458788 BFY458788 BPU458788 BZQ458788 CJM458788 CTI458788 DDE458788 DNA458788 DWW458788 EGS458788 EQO458788 FAK458788 FKG458788 FUC458788 GDY458788 GNU458788 GXQ458788 HHM458788 HRI458788 IBE458788 ILA458788 IUW458788 JES458788 JOO458788 JYK458788 KIG458788 KSC458788 LBY458788 LLU458788 LVQ458788 MFM458788 MPI458788 MZE458788 NJA458788 NSW458788 OCS458788 OMO458788 OWK458788 PGG458788 PQC458788 PZY458788 QJU458788 QTQ458788 RDM458788 RNI458788 RXE458788 SHA458788 SQW458788 TAS458788 TKO458788 TUK458788 UEG458788 UOC458788 UXY458788 VHU458788 VRQ458788 WBM458788 WLI458788 WVE458788 A524324 IS524324 SO524324 ACK524324 AMG524324 AWC524324 BFY524324 BPU524324 BZQ524324 CJM524324 CTI524324 DDE524324 DNA524324 DWW524324 EGS524324 EQO524324 FAK524324 FKG524324 FUC524324 GDY524324 GNU524324 GXQ524324 HHM524324 HRI524324 IBE524324 ILA524324 IUW524324 JES524324 JOO524324 JYK524324 KIG524324 KSC524324 LBY524324 LLU524324 LVQ524324 MFM524324 MPI524324 MZE524324 NJA524324 NSW524324 OCS524324 OMO524324 OWK524324 PGG524324 PQC524324 PZY524324 QJU524324 QTQ524324 RDM524324 RNI524324 RXE524324 SHA524324 SQW524324 TAS524324 TKO524324 TUK524324 UEG524324 UOC524324 UXY524324 VHU524324 VRQ524324 WBM524324 WLI524324 WVE524324 A589860 IS589860 SO589860 ACK589860 AMG589860 AWC589860 BFY589860 BPU589860 BZQ589860 CJM589860 CTI589860 DDE589860 DNA589860 DWW589860 EGS589860 EQO589860 FAK589860 FKG589860 FUC589860 GDY589860 GNU589860 GXQ589860 HHM589860 HRI589860 IBE589860 ILA589860 IUW589860 JES589860 JOO589860 JYK589860 KIG589860 KSC589860 LBY589860 LLU589860 LVQ589860 MFM589860 MPI589860 MZE589860 NJA589860 NSW589860 OCS589860 OMO589860 OWK589860 PGG589860 PQC589860 PZY589860 QJU589860 QTQ589860 RDM589860 RNI589860 RXE589860 SHA589860 SQW589860 TAS589860 TKO589860 TUK589860 UEG589860 UOC589860 UXY589860 VHU589860 VRQ589860 WBM589860 WLI589860 WVE589860 A655396 IS655396 SO655396 ACK655396 AMG655396 AWC655396 BFY655396 BPU655396 BZQ655396 CJM655396 CTI655396 DDE655396 DNA655396 DWW655396 EGS655396 EQO655396 FAK655396 FKG655396 FUC655396 GDY655396 GNU655396 GXQ655396 HHM655396 HRI655396 IBE655396 ILA655396 IUW655396 JES655396 JOO655396 JYK655396 KIG655396 KSC655396 LBY655396 LLU655396 LVQ655396 MFM655396 MPI655396 MZE655396 NJA655396 NSW655396 OCS655396 OMO655396 OWK655396 PGG655396 PQC655396 PZY655396 QJU655396 QTQ655396 RDM655396 RNI655396 RXE655396 SHA655396 SQW655396 TAS655396 TKO655396 TUK655396 UEG655396 UOC655396 UXY655396 VHU655396 VRQ655396 WBM655396 WLI655396 WVE655396 A720932 IS720932 SO720932 ACK720932 AMG720932 AWC720932 BFY720932 BPU720932 BZQ720932 CJM720932 CTI720932 DDE720932 DNA720932 DWW720932 EGS720932 EQO720932 FAK720932 FKG720932 FUC720932 GDY720932 GNU720932 GXQ720932 HHM720932 HRI720932 IBE720932 ILA720932 IUW720932 JES720932 JOO720932 JYK720932 KIG720932 KSC720932 LBY720932 LLU720932 LVQ720932 MFM720932 MPI720932 MZE720932 NJA720932 NSW720932 OCS720932 OMO720932 OWK720932 PGG720932 PQC720932 PZY720932 QJU720932 QTQ720932 RDM720932 RNI720932 RXE720932 SHA720932 SQW720932 TAS720932 TKO720932 TUK720932 UEG720932 UOC720932 UXY720932 VHU720932 VRQ720932 WBM720932 WLI720932 WVE720932 A786468 IS786468 SO786468 ACK786468 AMG786468 AWC786468 BFY786468 BPU786468 BZQ786468 CJM786468 CTI786468 DDE786468 DNA786468 DWW786468 EGS786468 EQO786468 FAK786468 FKG786468 FUC786468 GDY786468 GNU786468 GXQ786468 HHM786468 HRI786468 IBE786468 ILA786468 IUW786468 JES786468 JOO786468 JYK786468 KIG786468 KSC786468 LBY786468 LLU786468 LVQ786468 MFM786468 MPI786468 MZE786468 NJA786468 NSW786468 OCS786468 OMO786468 OWK786468 PGG786468 PQC786468 PZY786468 QJU786468 QTQ786468 RDM786468 RNI786468 RXE786468 SHA786468 SQW786468 TAS786468 TKO786468 TUK786468 UEG786468 UOC786468 UXY786468 VHU786468 VRQ786468 WBM786468 WLI786468 WVE786468 A852004 IS852004 SO852004 ACK852004 AMG852004 AWC852004 BFY852004 BPU852004 BZQ852004 CJM852004 CTI852004 DDE852004 DNA852004 DWW852004 EGS852004 EQO852004 FAK852004 FKG852004 FUC852004 GDY852004 GNU852004 GXQ852004 HHM852004 HRI852004 IBE852004 ILA852004 IUW852004 JES852004 JOO852004 JYK852004 KIG852004 KSC852004 LBY852004 LLU852004 LVQ852004 MFM852004 MPI852004 MZE852004 NJA852004 NSW852004 OCS852004 OMO852004 OWK852004 PGG852004 PQC852004 PZY852004 QJU852004 QTQ852004 RDM852004 RNI852004 RXE852004 SHA852004 SQW852004 TAS852004 TKO852004 TUK852004 UEG852004 UOC852004 UXY852004 VHU852004 VRQ852004 WBM852004 WLI852004 WVE852004 A917540 IS917540 SO917540 ACK917540 AMG917540 AWC917540 BFY917540 BPU917540 BZQ917540 CJM917540 CTI917540 DDE917540 DNA917540 DWW917540 EGS917540 EQO917540 FAK917540 FKG917540 FUC917540 GDY917540 GNU917540 GXQ917540 HHM917540 HRI917540 IBE917540 ILA917540 IUW917540 JES917540 JOO917540 JYK917540 KIG917540 KSC917540 LBY917540 LLU917540 LVQ917540 MFM917540 MPI917540 MZE917540 NJA917540 NSW917540 OCS917540 OMO917540 OWK917540 PGG917540 PQC917540 PZY917540 QJU917540 QTQ917540 RDM917540 RNI917540 RXE917540 SHA917540 SQW917540 TAS917540 TKO917540 TUK917540 UEG917540 UOC917540 UXY917540 VHU917540 VRQ917540 WBM917540 WLI917540 WVE917540 A983076 IS983076 SO983076 ACK983076 AMG983076 AWC983076 BFY983076 BPU983076 BZQ983076 CJM983076 CTI983076 DDE983076 DNA983076 DWW983076 EGS983076 EQO983076 FAK983076 FKG983076 FUC983076 GDY983076 GNU983076 GXQ983076 HHM983076 HRI983076 IBE983076 ILA983076 IUW983076 JES983076 JOO983076 JYK983076 KIG983076 KSC983076 LBY983076 LLU983076 LVQ983076 MFM983076 MPI983076 MZE983076 NJA983076 NSW983076 OCS983076 OMO983076 OWK983076 PGG983076 PQC983076 PZY983076 QJU983076 QTQ983076 RDM983076 RNI983076 RXE983076 SHA983076 SQW983076 TAS983076 TKO983076 TUK983076 UEG983076 UOC983076 UXY983076 VHU983076 VRQ983076 WBM983076 WLI98307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3"/>
  <sheetViews>
    <sheetView topLeftCell="A130" zoomScale="70" zoomScaleNormal="70" workbookViewId="0">
      <selection activeCell="F37" sqref="F37"/>
    </sheetView>
  </sheetViews>
  <sheetFormatPr baseColWidth="10" defaultRowHeight="15" x14ac:dyDescent="0.25"/>
  <cols>
    <col min="1" max="1" width="3.140625" style="7" bestFit="1" customWidth="1"/>
    <col min="2" max="2" width="64.85546875" style="7" customWidth="1"/>
    <col min="3" max="3" width="31.140625" style="7" customWidth="1"/>
    <col min="4" max="4" width="26.7109375" style="7" customWidth="1"/>
    <col min="5" max="5" width="25" style="7" customWidth="1"/>
    <col min="6" max="7" width="29.7109375" style="7" customWidth="1"/>
    <col min="8" max="8" width="24.5703125" style="7" customWidth="1"/>
    <col min="9" max="9" width="24" style="7" customWidth="1"/>
    <col min="10" max="10" width="20.28515625" style="7" customWidth="1"/>
    <col min="11" max="11" width="14.7109375" style="7" bestFit="1" customWidth="1"/>
    <col min="12" max="13" width="18.7109375" style="7" customWidth="1"/>
    <col min="14" max="14" width="22.140625" style="7" customWidth="1"/>
    <col min="15" max="15" width="26.140625" style="7" customWidth="1"/>
    <col min="16" max="16" width="106.85546875" style="7" customWidth="1"/>
    <col min="17" max="17" width="44.140625" style="7" customWidth="1"/>
    <col min="18" max="18" width="24.85546875" style="7" customWidth="1"/>
    <col min="19" max="22" width="6.42578125" style="7" customWidth="1"/>
    <col min="23" max="251" width="11.42578125" style="7"/>
    <col min="252" max="252" width="1" style="7" customWidth="1"/>
    <col min="253" max="253" width="4.28515625" style="7" customWidth="1"/>
    <col min="254" max="254" width="34.7109375" style="7" customWidth="1"/>
    <col min="255" max="255" width="0" style="7" hidden="1" customWidth="1"/>
    <col min="256" max="256" width="20" style="7" customWidth="1"/>
    <col min="257" max="257" width="20.85546875" style="7" customWidth="1"/>
    <col min="258" max="258" width="25" style="7" customWidth="1"/>
    <col min="259" max="259" width="18.7109375" style="7" customWidth="1"/>
    <col min="260" max="260" width="29.7109375" style="7" customWidth="1"/>
    <col min="261" max="261" width="13.42578125" style="7" customWidth="1"/>
    <col min="262" max="262" width="13.85546875" style="7" customWidth="1"/>
    <col min="263" max="267" width="16.5703125" style="7" customWidth="1"/>
    <col min="268" max="268" width="20.5703125" style="7" customWidth="1"/>
    <col min="269" max="269" width="21.140625" style="7" customWidth="1"/>
    <col min="270" max="270" width="9.5703125" style="7" customWidth="1"/>
    <col min="271" max="271" width="0.42578125" style="7" customWidth="1"/>
    <col min="272" max="278" width="6.42578125" style="7" customWidth="1"/>
    <col min="279" max="507" width="11.42578125" style="7"/>
    <col min="508" max="508" width="1" style="7" customWidth="1"/>
    <col min="509" max="509" width="4.28515625" style="7" customWidth="1"/>
    <col min="510" max="510" width="34.7109375" style="7" customWidth="1"/>
    <col min="511" max="511" width="0" style="7" hidden="1" customWidth="1"/>
    <col min="512" max="512" width="20" style="7" customWidth="1"/>
    <col min="513" max="513" width="20.85546875" style="7" customWidth="1"/>
    <col min="514" max="514" width="25" style="7" customWidth="1"/>
    <col min="515" max="515" width="18.7109375" style="7" customWidth="1"/>
    <col min="516" max="516" width="29.7109375" style="7" customWidth="1"/>
    <col min="517" max="517" width="13.42578125" style="7" customWidth="1"/>
    <col min="518" max="518" width="13.85546875" style="7" customWidth="1"/>
    <col min="519" max="523" width="16.5703125" style="7" customWidth="1"/>
    <col min="524" max="524" width="20.5703125" style="7" customWidth="1"/>
    <col min="525" max="525" width="21.140625" style="7" customWidth="1"/>
    <col min="526" max="526" width="9.5703125" style="7" customWidth="1"/>
    <col min="527" max="527" width="0.42578125" style="7" customWidth="1"/>
    <col min="528" max="534" width="6.42578125" style="7" customWidth="1"/>
    <col min="535" max="763" width="11.42578125" style="7"/>
    <col min="764" max="764" width="1" style="7" customWidth="1"/>
    <col min="765" max="765" width="4.28515625" style="7" customWidth="1"/>
    <col min="766" max="766" width="34.7109375" style="7" customWidth="1"/>
    <col min="767" max="767" width="0" style="7" hidden="1" customWidth="1"/>
    <col min="768" max="768" width="20" style="7" customWidth="1"/>
    <col min="769" max="769" width="20.85546875" style="7" customWidth="1"/>
    <col min="770" max="770" width="25" style="7" customWidth="1"/>
    <col min="771" max="771" width="18.7109375" style="7" customWidth="1"/>
    <col min="772" max="772" width="29.7109375" style="7" customWidth="1"/>
    <col min="773" max="773" width="13.42578125" style="7" customWidth="1"/>
    <col min="774" max="774" width="13.85546875" style="7" customWidth="1"/>
    <col min="775" max="779" width="16.5703125" style="7" customWidth="1"/>
    <col min="780" max="780" width="20.5703125" style="7" customWidth="1"/>
    <col min="781" max="781" width="21.140625" style="7" customWidth="1"/>
    <col min="782" max="782" width="9.5703125" style="7" customWidth="1"/>
    <col min="783" max="783" width="0.42578125" style="7" customWidth="1"/>
    <col min="784" max="790" width="6.42578125" style="7" customWidth="1"/>
    <col min="791" max="1019" width="11.42578125" style="7"/>
    <col min="1020" max="1020" width="1" style="7" customWidth="1"/>
    <col min="1021" max="1021" width="4.28515625" style="7" customWidth="1"/>
    <col min="1022" max="1022" width="34.7109375" style="7" customWidth="1"/>
    <col min="1023" max="1023" width="0" style="7" hidden="1" customWidth="1"/>
    <col min="1024" max="1024" width="20" style="7" customWidth="1"/>
    <col min="1025" max="1025" width="20.85546875" style="7" customWidth="1"/>
    <col min="1026" max="1026" width="25" style="7" customWidth="1"/>
    <col min="1027" max="1027" width="18.7109375" style="7" customWidth="1"/>
    <col min="1028" max="1028" width="29.7109375" style="7" customWidth="1"/>
    <col min="1029" max="1029" width="13.42578125" style="7" customWidth="1"/>
    <col min="1030" max="1030" width="13.85546875" style="7" customWidth="1"/>
    <col min="1031" max="1035" width="16.5703125" style="7" customWidth="1"/>
    <col min="1036" max="1036" width="20.5703125" style="7" customWidth="1"/>
    <col min="1037" max="1037" width="21.140625" style="7" customWidth="1"/>
    <col min="1038" max="1038" width="9.5703125" style="7" customWidth="1"/>
    <col min="1039" max="1039" width="0.42578125" style="7" customWidth="1"/>
    <col min="1040" max="1046" width="6.42578125" style="7" customWidth="1"/>
    <col min="1047" max="1275" width="11.42578125" style="7"/>
    <col min="1276" max="1276" width="1" style="7" customWidth="1"/>
    <col min="1277" max="1277" width="4.28515625" style="7" customWidth="1"/>
    <col min="1278" max="1278" width="34.7109375" style="7" customWidth="1"/>
    <col min="1279" max="1279" width="0" style="7" hidden="1" customWidth="1"/>
    <col min="1280" max="1280" width="20" style="7" customWidth="1"/>
    <col min="1281" max="1281" width="20.85546875" style="7" customWidth="1"/>
    <col min="1282" max="1282" width="25" style="7" customWidth="1"/>
    <col min="1283" max="1283" width="18.7109375" style="7" customWidth="1"/>
    <col min="1284" max="1284" width="29.7109375" style="7" customWidth="1"/>
    <col min="1285" max="1285" width="13.42578125" style="7" customWidth="1"/>
    <col min="1286" max="1286" width="13.85546875" style="7" customWidth="1"/>
    <col min="1287" max="1291" width="16.5703125" style="7" customWidth="1"/>
    <col min="1292" max="1292" width="20.5703125" style="7" customWidth="1"/>
    <col min="1293" max="1293" width="21.140625" style="7" customWidth="1"/>
    <col min="1294" max="1294" width="9.5703125" style="7" customWidth="1"/>
    <col min="1295" max="1295" width="0.42578125" style="7" customWidth="1"/>
    <col min="1296" max="1302" width="6.42578125" style="7" customWidth="1"/>
    <col min="1303" max="1531" width="11.42578125" style="7"/>
    <col min="1532" max="1532" width="1" style="7" customWidth="1"/>
    <col min="1533" max="1533" width="4.28515625" style="7" customWidth="1"/>
    <col min="1534" max="1534" width="34.7109375" style="7" customWidth="1"/>
    <col min="1535" max="1535" width="0" style="7" hidden="1" customWidth="1"/>
    <col min="1536" max="1536" width="20" style="7" customWidth="1"/>
    <col min="1537" max="1537" width="20.85546875" style="7" customWidth="1"/>
    <col min="1538" max="1538" width="25" style="7" customWidth="1"/>
    <col min="1539" max="1539" width="18.7109375" style="7" customWidth="1"/>
    <col min="1540" max="1540" width="29.7109375" style="7" customWidth="1"/>
    <col min="1541" max="1541" width="13.42578125" style="7" customWidth="1"/>
    <col min="1542" max="1542" width="13.85546875" style="7" customWidth="1"/>
    <col min="1543" max="1547" width="16.5703125" style="7" customWidth="1"/>
    <col min="1548" max="1548" width="20.5703125" style="7" customWidth="1"/>
    <col min="1549" max="1549" width="21.140625" style="7" customWidth="1"/>
    <col min="1550" max="1550" width="9.5703125" style="7" customWidth="1"/>
    <col min="1551" max="1551" width="0.42578125" style="7" customWidth="1"/>
    <col min="1552" max="1558" width="6.42578125" style="7" customWidth="1"/>
    <col min="1559" max="1787" width="11.42578125" style="7"/>
    <col min="1788" max="1788" width="1" style="7" customWidth="1"/>
    <col min="1789" max="1789" width="4.28515625" style="7" customWidth="1"/>
    <col min="1790" max="1790" width="34.7109375" style="7" customWidth="1"/>
    <col min="1791" max="1791" width="0" style="7" hidden="1" customWidth="1"/>
    <col min="1792" max="1792" width="20" style="7" customWidth="1"/>
    <col min="1793" max="1793" width="20.85546875" style="7" customWidth="1"/>
    <col min="1794" max="1794" width="25" style="7" customWidth="1"/>
    <col min="1795" max="1795" width="18.7109375" style="7" customWidth="1"/>
    <col min="1796" max="1796" width="29.7109375" style="7" customWidth="1"/>
    <col min="1797" max="1797" width="13.42578125" style="7" customWidth="1"/>
    <col min="1798" max="1798" width="13.85546875" style="7" customWidth="1"/>
    <col min="1799" max="1803" width="16.5703125" style="7" customWidth="1"/>
    <col min="1804" max="1804" width="20.5703125" style="7" customWidth="1"/>
    <col min="1805" max="1805" width="21.140625" style="7" customWidth="1"/>
    <col min="1806" max="1806" width="9.5703125" style="7" customWidth="1"/>
    <col min="1807" max="1807" width="0.42578125" style="7" customWidth="1"/>
    <col min="1808" max="1814" width="6.42578125" style="7" customWidth="1"/>
    <col min="1815" max="2043" width="11.42578125" style="7"/>
    <col min="2044" max="2044" width="1" style="7" customWidth="1"/>
    <col min="2045" max="2045" width="4.28515625" style="7" customWidth="1"/>
    <col min="2046" max="2046" width="34.7109375" style="7" customWidth="1"/>
    <col min="2047" max="2047" width="0" style="7" hidden="1" customWidth="1"/>
    <col min="2048" max="2048" width="20" style="7" customWidth="1"/>
    <col min="2049" max="2049" width="20.85546875" style="7" customWidth="1"/>
    <col min="2050" max="2050" width="25" style="7" customWidth="1"/>
    <col min="2051" max="2051" width="18.7109375" style="7" customWidth="1"/>
    <col min="2052" max="2052" width="29.7109375" style="7" customWidth="1"/>
    <col min="2053" max="2053" width="13.42578125" style="7" customWidth="1"/>
    <col min="2054" max="2054" width="13.85546875" style="7" customWidth="1"/>
    <col min="2055" max="2059" width="16.5703125" style="7" customWidth="1"/>
    <col min="2060" max="2060" width="20.5703125" style="7" customWidth="1"/>
    <col min="2061" max="2061" width="21.140625" style="7" customWidth="1"/>
    <col min="2062" max="2062" width="9.5703125" style="7" customWidth="1"/>
    <col min="2063" max="2063" width="0.42578125" style="7" customWidth="1"/>
    <col min="2064" max="2070" width="6.42578125" style="7" customWidth="1"/>
    <col min="2071" max="2299" width="11.42578125" style="7"/>
    <col min="2300" max="2300" width="1" style="7" customWidth="1"/>
    <col min="2301" max="2301" width="4.28515625" style="7" customWidth="1"/>
    <col min="2302" max="2302" width="34.7109375" style="7" customWidth="1"/>
    <col min="2303" max="2303" width="0" style="7" hidden="1" customWidth="1"/>
    <col min="2304" max="2304" width="20" style="7" customWidth="1"/>
    <col min="2305" max="2305" width="20.85546875" style="7" customWidth="1"/>
    <col min="2306" max="2306" width="25" style="7" customWidth="1"/>
    <col min="2307" max="2307" width="18.7109375" style="7" customWidth="1"/>
    <col min="2308" max="2308" width="29.7109375" style="7" customWidth="1"/>
    <col min="2309" max="2309" width="13.42578125" style="7" customWidth="1"/>
    <col min="2310" max="2310" width="13.85546875" style="7" customWidth="1"/>
    <col min="2311" max="2315" width="16.5703125" style="7" customWidth="1"/>
    <col min="2316" max="2316" width="20.5703125" style="7" customWidth="1"/>
    <col min="2317" max="2317" width="21.140625" style="7" customWidth="1"/>
    <col min="2318" max="2318" width="9.5703125" style="7" customWidth="1"/>
    <col min="2319" max="2319" width="0.42578125" style="7" customWidth="1"/>
    <col min="2320" max="2326" width="6.42578125" style="7" customWidth="1"/>
    <col min="2327" max="2555" width="11.42578125" style="7"/>
    <col min="2556" max="2556" width="1" style="7" customWidth="1"/>
    <col min="2557" max="2557" width="4.28515625" style="7" customWidth="1"/>
    <col min="2558" max="2558" width="34.7109375" style="7" customWidth="1"/>
    <col min="2559" max="2559" width="0" style="7" hidden="1" customWidth="1"/>
    <col min="2560" max="2560" width="20" style="7" customWidth="1"/>
    <col min="2561" max="2561" width="20.85546875" style="7" customWidth="1"/>
    <col min="2562" max="2562" width="25" style="7" customWidth="1"/>
    <col min="2563" max="2563" width="18.7109375" style="7" customWidth="1"/>
    <col min="2564" max="2564" width="29.7109375" style="7" customWidth="1"/>
    <col min="2565" max="2565" width="13.42578125" style="7" customWidth="1"/>
    <col min="2566" max="2566" width="13.85546875" style="7" customWidth="1"/>
    <col min="2567" max="2571" width="16.5703125" style="7" customWidth="1"/>
    <col min="2572" max="2572" width="20.5703125" style="7" customWidth="1"/>
    <col min="2573" max="2573" width="21.140625" style="7" customWidth="1"/>
    <col min="2574" max="2574" width="9.5703125" style="7" customWidth="1"/>
    <col min="2575" max="2575" width="0.42578125" style="7" customWidth="1"/>
    <col min="2576" max="2582" width="6.42578125" style="7" customWidth="1"/>
    <col min="2583" max="2811" width="11.42578125" style="7"/>
    <col min="2812" max="2812" width="1" style="7" customWidth="1"/>
    <col min="2813" max="2813" width="4.28515625" style="7" customWidth="1"/>
    <col min="2814" max="2814" width="34.7109375" style="7" customWidth="1"/>
    <col min="2815" max="2815" width="0" style="7" hidden="1" customWidth="1"/>
    <col min="2816" max="2816" width="20" style="7" customWidth="1"/>
    <col min="2817" max="2817" width="20.85546875" style="7" customWidth="1"/>
    <col min="2818" max="2818" width="25" style="7" customWidth="1"/>
    <col min="2819" max="2819" width="18.7109375" style="7" customWidth="1"/>
    <col min="2820" max="2820" width="29.7109375" style="7" customWidth="1"/>
    <col min="2821" max="2821" width="13.42578125" style="7" customWidth="1"/>
    <col min="2822" max="2822" width="13.85546875" style="7" customWidth="1"/>
    <col min="2823" max="2827" width="16.5703125" style="7" customWidth="1"/>
    <col min="2828" max="2828" width="20.5703125" style="7" customWidth="1"/>
    <col min="2829" max="2829" width="21.140625" style="7" customWidth="1"/>
    <col min="2830" max="2830" width="9.5703125" style="7" customWidth="1"/>
    <col min="2831" max="2831" width="0.42578125" style="7" customWidth="1"/>
    <col min="2832" max="2838" width="6.42578125" style="7" customWidth="1"/>
    <col min="2839" max="3067" width="11.42578125" style="7"/>
    <col min="3068" max="3068" width="1" style="7" customWidth="1"/>
    <col min="3069" max="3069" width="4.28515625" style="7" customWidth="1"/>
    <col min="3070" max="3070" width="34.7109375" style="7" customWidth="1"/>
    <col min="3071" max="3071" width="0" style="7" hidden="1" customWidth="1"/>
    <col min="3072" max="3072" width="20" style="7" customWidth="1"/>
    <col min="3073" max="3073" width="20.85546875" style="7" customWidth="1"/>
    <col min="3074" max="3074" width="25" style="7" customWidth="1"/>
    <col min="3075" max="3075" width="18.7109375" style="7" customWidth="1"/>
    <col min="3076" max="3076" width="29.7109375" style="7" customWidth="1"/>
    <col min="3077" max="3077" width="13.42578125" style="7" customWidth="1"/>
    <col min="3078" max="3078" width="13.85546875" style="7" customWidth="1"/>
    <col min="3079" max="3083" width="16.5703125" style="7" customWidth="1"/>
    <col min="3084" max="3084" width="20.5703125" style="7" customWidth="1"/>
    <col min="3085" max="3085" width="21.140625" style="7" customWidth="1"/>
    <col min="3086" max="3086" width="9.5703125" style="7" customWidth="1"/>
    <col min="3087" max="3087" width="0.42578125" style="7" customWidth="1"/>
    <col min="3088" max="3094" width="6.42578125" style="7" customWidth="1"/>
    <col min="3095" max="3323" width="11.42578125" style="7"/>
    <col min="3324" max="3324" width="1" style="7" customWidth="1"/>
    <col min="3325" max="3325" width="4.28515625" style="7" customWidth="1"/>
    <col min="3326" max="3326" width="34.7109375" style="7" customWidth="1"/>
    <col min="3327" max="3327" width="0" style="7" hidden="1" customWidth="1"/>
    <col min="3328" max="3328" width="20" style="7" customWidth="1"/>
    <col min="3329" max="3329" width="20.85546875" style="7" customWidth="1"/>
    <col min="3330" max="3330" width="25" style="7" customWidth="1"/>
    <col min="3331" max="3331" width="18.7109375" style="7" customWidth="1"/>
    <col min="3332" max="3332" width="29.7109375" style="7" customWidth="1"/>
    <col min="3333" max="3333" width="13.42578125" style="7" customWidth="1"/>
    <col min="3334" max="3334" width="13.85546875" style="7" customWidth="1"/>
    <col min="3335" max="3339" width="16.5703125" style="7" customWidth="1"/>
    <col min="3340" max="3340" width="20.5703125" style="7" customWidth="1"/>
    <col min="3341" max="3341" width="21.140625" style="7" customWidth="1"/>
    <col min="3342" max="3342" width="9.5703125" style="7" customWidth="1"/>
    <col min="3343" max="3343" width="0.42578125" style="7" customWidth="1"/>
    <col min="3344" max="3350" width="6.42578125" style="7" customWidth="1"/>
    <col min="3351" max="3579" width="11.42578125" style="7"/>
    <col min="3580" max="3580" width="1" style="7" customWidth="1"/>
    <col min="3581" max="3581" width="4.28515625" style="7" customWidth="1"/>
    <col min="3582" max="3582" width="34.7109375" style="7" customWidth="1"/>
    <col min="3583" max="3583" width="0" style="7" hidden="1" customWidth="1"/>
    <col min="3584" max="3584" width="20" style="7" customWidth="1"/>
    <col min="3585" max="3585" width="20.85546875" style="7" customWidth="1"/>
    <col min="3586" max="3586" width="25" style="7" customWidth="1"/>
    <col min="3587" max="3587" width="18.7109375" style="7" customWidth="1"/>
    <col min="3588" max="3588" width="29.7109375" style="7" customWidth="1"/>
    <col min="3589" max="3589" width="13.42578125" style="7" customWidth="1"/>
    <col min="3590" max="3590" width="13.85546875" style="7" customWidth="1"/>
    <col min="3591" max="3595" width="16.5703125" style="7" customWidth="1"/>
    <col min="3596" max="3596" width="20.5703125" style="7" customWidth="1"/>
    <col min="3597" max="3597" width="21.140625" style="7" customWidth="1"/>
    <col min="3598" max="3598" width="9.5703125" style="7" customWidth="1"/>
    <col min="3599" max="3599" width="0.42578125" style="7" customWidth="1"/>
    <col min="3600" max="3606" width="6.42578125" style="7" customWidth="1"/>
    <col min="3607" max="3835" width="11.42578125" style="7"/>
    <col min="3836" max="3836" width="1" style="7" customWidth="1"/>
    <col min="3837" max="3837" width="4.28515625" style="7" customWidth="1"/>
    <col min="3838" max="3838" width="34.7109375" style="7" customWidth="1"/>
    <col min="3839" max="3839" width="0" style="7" hidden="1" customWidth="1"/>
    <col min="3840" max="3840" width="20" style="7" customWidth="1"/>
    <col min="3841" max="3841" width="20.85546875" style="7" customWidth="1"/>
    <col min="3842" max="3842" width="25" style="7" customWidth="1"/>
    <col min="3843" max="3843" width="18.7109375" style="7" customWidth="1"/>
    <col min="3844" max="3844" width="29.7109375" style="7" customWidth="1"/>
    <col min="3845" max="3845" width="13.42578125" style="7" customWidth="1"/>
    <col min="3846" max="3846" width="13.85546875" style="7" customWidth="1"/>
    <col min="3847" max="3851" width="16.5703125" style="7" customWidth="1"/>
    <col min="3852" max="3852" width="20.5703125" style="7" customWidth="1"/>
    <col min="3853" max="3853" width="21.140625" style="7" customWidth="1"/>
    <col min="3854" max="3854" width="9.5703125" style="7" customWidth="1"/>
    <col min="3855" max="3855" width="0.42578125" style="7" customWidth="1"/>
    <col min="3856" max="3862" width="6.42578125" style="7" customWidth="1"/>
    <col min="3863" max="4091" width="11.42578125" style="7"/>
    <col min="4092" max="4092" width="1" style="7" customWidth="1"/>
    <col min="4093" max="4093" width="4.28515625" style="7" customWidth="1"/>
    <col min="4094" max="4094" width="34.7109375" style="7" customWidth="1"/>
    <col min="4095" max="4095" width="0" style="7" hidden="1" customWidth="1"/>
    <col min="4096" max="4096" width="20" style="7" customWidth="1"/>
    <col min="4097" max="4097" width="20.85546875" style="7" customWidth="1"/>
    <col min="4098" max="4098" width="25" style="7" customWidth="1"/>
    <col min="4099" max="4099" width="18.7109375" style="7" customWidth="1"/>
    <col min="4100" max="4100" width="29.7109375" style="7" customWidth="1"/>
    <col min="4101" max="4101" width="13.42578125" style="7" customWidth="1"/>
    <col min="4102" max="4102" width="13.85546875" style="7" customWidth="1"/>
    <col min="4103" max="4107" width="16.5703125" style="7" customWidth="1"/>
    <col min="4108" max="4108" width="20.5703125" style="7" customWidth="1"/>
    <col min="4109" max="4109" width="21.140625" style="7" customWidth="1"/>
    <col min="4110" max="4110" width="9.5703125" style="7" customWidth="1"/>
    <col min="4111" max="4111" width="0.42578125" style="7" customWidth="1"/>
    <col min="4112" max="4118" width="6.42578125" style="7" customWidth="1"/>
    <col min="4119" max="4347" width="11.42578125" style="7"/>
    <col min="4348" max="4348" width="1" style="7" customWidth="1"/>
    <col min="4349" max="4349" width="4.28515625" style="7" customWidth="1"/>
    <col min="4350" max="4350" width="34.7109375" style="7" customWidth="1"/>
    <col min="4351" max="4351" width="0" style="7" hidden="1" customWidth="1"/>
    <col min="4352" max="4352" width="20" style="7" customWidth="1"/>
    <col min="4353" max="4353" width="20.85546875" style="7" customWidth="1"/>
    <col min="4354" max="4354" width="25" style="7" customWidth="1"/>
    <col min="4355" max="4355" width="18.7109375" style="7" customWidth="1"/>
    <col min="4356" max="4356" width="29.7109375" style="7" customWidth="1"/>
    <col min="4357" max="4357" width="13.42578125" style="7" customWidth="1"/>
    <col min="4358" max="4358" width="13.85546875" style="7" customWidth="1"/>
    <col min="4359" max="4363" width="16.5703125" style="7" customWidth="1"/>
    <col min="4364" max="4364" width="20.5703125" style="7" customWidth="1"/>
    <col min="4365" max="4365" width="21.140625" style="7" customWidth="1"/>
    <col min="4366" max="4366" width="9.5703125" style="7" customWidth="1"/>
    <col min="4367" max="4367" width="0.42578125" style="7" customWidth="1"/>
    <col min="4368" max="4374" width="6.42578125" style="7" customWidth="1"/>
    <col min="4375" max="4603" width="11.42578125" style="7"/>
    <col min="4604" max="4604" width="1" style="7" customWidth="1"/>
    <col min="4605" max="4605" width="4.28515625" style="7" customWidth="1"/>
    <col min="4606" max="4606" width="34.7109375" style="7" customWidth="1"/>
    <col min="4607" max="4607" width="0" style="7" hidden="1" customWidth="1"/>
    <col min="4608" max="4608" width="20" style="7" customWidth="1"/>
    <col min="4609" max="4609" width="20.85546875" style="7" customWidth="1"/>
    <col min="4610" max="4610" width="25" style="7" customWidth="1"/>
    <col min="4611" max="4611" width="18.7109375" style="7" customWidth="1"/>
    <col min="4612" max="4612" width="29.7109375" style="7" customWidth="1"/>
    <col min="4613" max="4613" width="13.42578125" style="7" customWidth="1"/>
    <col min="4614" max="4614" width="13.85546875" style="7" customWidth="1"/>
    <col min="4615" max="4619" width="16.5703125" style="7" customWidth="1"/>
    <col min="4620" max="4620" width="20.5703125" style="7" customWidth="1"/>
    <col min="4621" max="4621" width="21.140625" style="7" customWidth="1"/>
    <col min="4622" max="4622" width="9.5703125" style="7" customWidth="1"/>
    <col min="4623" max="4623" width="0.42578125" style="7" customWidth="1"/>
    <col min="4624" max="4630" width="6.42578125" style="7" customWidth="1"/>
    <col min="4631" max="4859" width="11.42578125" style="7"/>
    <col min="4860" max="4860" width="1" style="7" customWidth="1"/>
    <col min="4861" max="4861" width="4.28515625" style="7" customWidth="1"/>
    <col min="4862" max="4862" width="34.7109375" style="7" customWidth="1"/>
    <col min="4863" max="4863" width="0" style="7" hidden="1" customWidth="1"/>
    <col min="4864" max="4864" width="20" style="7" customWidth="1"/>
    <col min="4865" max="4865" width="20.85546875" style="7" customWidth="1"/>
    <col min="4866" max="4866" width="25" style="7" customWidth="1"/>
    <col min="4867" max="4867" width="18.7109375" style="7" customWidth="1"/>
    <col min="4868" max="4868" width="29.7109375" style="7" customWidth="1"/>
    <col min="4869" max="4869" width="13.42578125" style="7" customWidth="1"/>
    <col min="4870" max="4870" width="13.85546875" style="7" customWidth="1"/>
    <col min="4871" max="4875" width="16.5703125" style="7" customWidth="1"/>
    <col min="4876" max="4876" width="20.5703125" style="7" customWidth="1"/>
    <col min="4877" max="4877" width="21.140625" style="7" customWidth="1"/>
    <col min="4878" max="4878" width="9.5703125" style="7" customWidth="1"/>
    <col min="4879" max="4879" width="0.42578125" style="7" customWidth="1"/>
    <col min="4880" max="4886" width="6.42578125" style="7" customWidth="1"/>
    <col min="4887" max="5115" width="11.42578125" style="7"/>
    <col min="5116" max="5116" width="1" style="7" customWidth="1"/>
    <col min="5117" max="5117" width="4.28515625" style="7" customWidth="1"/>
    <col min="5118" max="5118" width="34.7109375" style="7" customWidth="1"/>
    <col min="5119" max="5119" width="0" style="7" hidden="1" customWidth="1"/>
    <col min="5120" max="5120" width="20" style="7" customWidth="1"/>
    <col min="5121" max="5121" width="20.85546875" style="7" customWidth="1"/>
    <col min="5122" max="5122" width="25" style="7" customWidth="1"/>
    <col min="5123" max="5123" width="18.7109375" style="7" customWidth="1"/>
    <col min="5124" max="5124" width="29.7109375" style="7" customWidth="1"/>
    <col min="5125" max="5125" width="13.42578125" style="7" customWidth="1"/>
    <col min="5126" max="5126" width="13.85546875" style="7" customWidth="1"/>
    <col min="5127" max="5131" width="16.5703125" style="7" customWidth="1"/>
    <col min="5132" max="5132" width="20.5703125" style="7" customWidth="1"/>
    <col min="5133" max="5133" width="21.140625" style="7" customWidth="1"/>
    <col min="5134" max="5134" width="9.5703125" style="7" customWidth="1"/>
    <col min="5135" max="5135" width="0.42578125" style="7" customWidth="1"/>
    <col min="5136" max="5142" width="6.42578125" style="7" customWidth="1"/>
    <col min="5143" max="5371" width="11.42578125" style="7"/>
    <col min="5372" max="5372" width="1" style="7" customWidth="1"/>
    <col min="5373" max="5373" width="4.28515625" style="7" customWidth="1"/>
    <col min="5374" max="5374" width="34.7109375" style="7" customWidth="1"/>
    <col min="5375" max="5375" width="0" style="7" hidden="1" customWidth="1"/>
    <col min="5376" max="5376" width="20" style="7" customWidth="1"/>
    <col min="5377" max="5377" width="20.85546875" style="7" customWidth="1"/>
    <col min="5378" max="5378" width="25" style="7" customWidth="1"/>
    <col min="5379" max="5379" width="18.7109375" style="7" customWidth="1"/>
    <col min="5380" max="5380" width="29.7109375" style="7" customWidth="1"/>
    <col min="5381" max="5381" width="13.42578125" style="7" customWidth="1"/>
    <col min="5382" max="5382" width="13.85546875" style="7" customWidth="1"/>
    <col min="5383" max="5387" width="16.5703125" style="7" customWidth="1"/>
    <col min="5388" max="5388" width="20.5703125" style="7" customWidth="1"/>
    <col min="5389" max="5389" width="21.140625" style="7" customWidth="1"/>
    <col min="5390" max="5390" width="9.5703125" style="7" customWidth="1"/>
    <col min="5391" max="5391" width="0.42578125" style="7" customWidth="1"/>
    <col min="5392" max="5398" width="6.42578125" style="7" customWidth="1"/>
    <col min="5399" max="5627" width="11.42578125" style="7"/>
    <col min="5628" max="5628" width="1" style="7" customWidth="1"/>
    <col min="5629" max="5629" width="4.28515625" style="7" customWidth="1"/>
    <col min="5630" max="5630" width="34.7109375" style="7" customWidth="1"/>
    <col min="5631" max="5631" width="0" style="7" hidden="1" customWidth="1"/>
    <col min="5632" max="5632" width="20" style="7" customWidth="1"/>
    <col min="5633" max="5633" width="20.85546875" style="7" customWidth="1"/>
    <col min="5634" max="5634" width="25" style="7" customWidth="1"/>
    <col min="5635" max="5635" width="18.7109375" style="7" customWidth="1"/>
    <col min="5636" max="5636" width="29.7109375" style="7" customWidth="1"/>
    <col min="5637" max="5637" width="13.42578125" style="7" customWidth="1"/>
    <col min="5638" max="5638" width="13.85546875" style="7" customWidth="1"/>
    <col min="5639" max="5643" width="16.5703125" style="7" customWidth="1"/>
    <col min="5644" max="5644" width="20.5703125" style="7" customWidth="1"/>
    <col min="5645" max="5645" width="21.140625" style="7" customWidth="1"/>
    <col min="5646" max="5646" width="9.5703125" style="7" customWidth="1"/>
    <col min="5647" max="5647" width="0.42578125" style="7" customWidth="1"/>
    <col min="5648" max="5654" width="6.42578125" style="7" customWidth="1"/>
    <col min="5655" max="5883" width="11.42578125" style="7"/>
    <col min="5884" max="5884" width="1" style="7" customWidth="1"/>
    <col min="5885" max="5885" width="4.28515625" style="7" customWidth="1"/>
    <col min="5886" max="5886" width="34.7109375" style="7" customWidth="1"/>
    <col min="5887" max="5887" width="0" style="7" hidden="1" customWidth="1"/>
    <col min="5888" max="5888" width="20" style="7" customWidth="1"/>
    <col min="5889" max="5889" width="20.85546875" style="7" customWidth="1"/>
    <col min="5890" max="5890" width="25" style="7" customWidth="1"/>
    <col min="5891" max="5891" width="18.7109375" style="7" customWidth="1"/>
    <col min="5892" max="5892" width="29.7109375" style="7" customWidth="1"/>
    <col min="5893" max="5893" width="13.42578125" style="7" customWidth="1"/>
    <col min="5894" max="5894" width="13.85546875" style="7" customWidth="1"/>
    <col min="5895" max="5899" width="16.5703125" style="7" customWidth="1"/>
    <col min="5900" max="5900" width="20.5703125" style="7" customWidth="1"/>
    <col min="5901" max="5901" width="21.140625" style="7" customWidth="1"/>
    <col min="5902" max="5902" width="9.5703125" style="7" customWidth="1"/>
    <col min="5903" max="5903" width="0.42578125" style="7" customWidth="1"/>
    <col min="5904" max="5910" width="6.42578125" style="7" customWidth="1"/>
    <col min="5911" max="6139" width="11.42578125" style="7"/>
    <col min="6140" max="6140" width="1" style="7" customWidth="1"/>
    <col min="6141" max="6141" width="4.28515625" style="7" customWidth="1"/>
    <col min="6142" max="6142" width="34.7109375" style="7" customWidth="1"/>
    <col min="6143" max="6143" width="0" style="7" hidden="1" customWidth="1"/>
    <col min="6144" max="6144" width="20" style="7" customWidth="1"/>
    <col min="6145" max="6145" width="20.85546875" style="7" customWidth="1"/>
    <col min="6146" max="6146" width="25" style="7" customWidth="1"/>
    <col min="6147" max="6147" width="18.7109375" style="7" customWidth="1"/>
    <col min="6148" max="6148" width="29.7109375" style="7" customWidth="1"/>
    <col min="6149" max="6149" width="13.42578125" style="7" customWidth="1"/>
    <col min="6150" max="6150" width="13.85546875" style="7" customWidth="1"/>
    <col min="6151" max="6155" width="16.5703125" style="7" customWidth="1"/>
    <col min="6156" max="6156" width="20.5703125" style="7" customWidth="1"/>
    <col min="6157" max="6157" width="21.140625" style="7" customWidth="1"/>
    <col min="6158" max="6158" width="9.5703125" style="7" customWidth="1"/>
    <col min="6159" max="6159" width="0.42578125" style="7" customWidth="1"/>
    <col min="6160" max="6166" width="6.42578125" style="7" customWidth="1"/>
    <col min="6167" max="6395" width="11.42578125" style="7"/>
    <col min="6396" max="6396" width="1" style="7" customWidth="1"/>
    <col min="6397" max="6397" width="4.28515625" style="7" customWidth="1"/>
    <col min="6398" max="6398" width="34.7109375" style="7" customWidth="1"/>
    <col min="6399" max="6399" width="0" style="7" hidden="1" customWidth="1"/>
    <col min="6400" max="6400" width="20" style="7" customWidth="1"/>
    <col min="6401" max="6401" width="20.85546875" style="7" customWidth="1"/>
    <col min="6402" max="6402" width="25" style="7" customWidth="1"/>
    <col min="6403" max="6403" width="18.7109375" style="7" customWidth="1"/>
    <col min="6404" max="6404" width="29.7109375" style="7" customWidth="1"/>
    <col min="6405" max="6405" width="13.42578125" style="7" customWidth="1"/>
    <col min="6406" max="6406" width="13.85546875" style="7" customWidth="1"/>
    <col min="6407" max="6411" width="16.5703125" style="7" customWidth="1"/>
    <col min="6412" max="6412" width="20.5703125" style="7" customWidth="1"/>
    <col min="6413" max="6413" width="21.140625" style="7" customWidth="1"/>
    <col min="6414" max="6414" width="9.5703125" style="7" customWidth="1"/>
    <col min="6415" max="6415" width="0.42578125" style="7" customWidth="1"/>
    <col min="6416" max="6422" width="6.42578125" style="7" customWidth="1"/>
    <col min="6423" max="6651" width="11.42578125" style="7"/>
    <col min="6652" max="6652" width="1" style="7" customWidth="1"/>
    <col min="6653" max="6653" width="4.28515625" style="7" customWidth="1"/>
    <col min="6654" max="6654" width="34.7109375" style="7" customWidth="1"/>
    <col min="6655" max="6655" width="0" style="7" hidden="1" customWidth="1"/>
    <col min="6656" max="6656" width="20" style="7" customWidth="1"/>
    <col min="6657" max="6657" width="20.85546875" style="7" customWidth="1"/>
    <col min="6658" max="6658" width="25" style="7" customWidth="1"/>
    <col min="6659" max="6659" width="18.7109375" style="7" customWidth="1"/>
    <col min="6660" max="6660" width="29.7109375" style="7" customWidth="1"/>
    <col min="6661" max="6661" width="13.42578125" style="7" customWidth="1"/>
    <col min="6662" max="6662" width="13.85546875" style="7" customWidth="1"/>
    <col min="6663" max="6667" width="16.5703125" style="7" customWidth="1"/>
    <col min="6668" max="6668" width="20.5703125" style="7" customWidth="1"/>
    <col min="6669" max="6669" width="21.140625" style="7" customWidth="1"/>
    <col min="6670" max="6670" width="9.5703125" style="7" customWidth="1"/>
    <col min="6671" max="6671" width="0.42578125" style="7" customWidth="1"/>
    <col min="6672" max="6678" width="6.42578125" style="7" customWidth="1"/>
    <col min="6679" max="6907" width="11.42578125" style="7"/>
    <col min="6908" max="6908" width="1" style="7" customWidth="1"/>
    <col min="6909" max="6909" width="4.28515625" style="7" customWidth="1"/>
    <col min="6910" max="6910" width="34.7109375" style="7" customWidth="1"/>
    <col min="6911" max="6911" width="0" style="7" hidden="1" customWidth="1"/>
    <col min="6912" max="6912" width="20" style="7" customWidth="1"/>
    <col min="6913" max="6913" width="20.85546875" style="7" customWidth="1"/>
    <col min="6914" max="6914" width="25" style="7" customWidth="1"/>
    <col min="6915" max="6915" width="18.7109375" style="7" customWidth="1"/>
    <col min="6916" max="6916" width="29.7109375" style="7" customWidth="1"/>
    <col min="6917" max="6917" width="13.42578125" style="7" customWidth="1"/>
    <col min="6918" max="6918" width="13.85546875" style="7" customWidth="1"/>
    <col min="6919" max="6923" width="16.5703125" style="7" customWidth="1"/>
    <col min="6924" max="6924" width="20.5703125" style="7" customWidth="1"/>
    <col min="6925" max="6925" width="21.140625" style="7" customWidth="1"/>
    <col min="6926" max="6926" width="9.5703125" style="7" customWidth="1"/>
    <col min="6927" max="6927" width="0.42578125" style="7" customWidth="1"/>
    <col min="6928" max="6934" width="6.42578125" style="7" customWidth="1"/>
    <col min="6935" max="7163" width="11.42578125" style="7"/>
    <col min="7164" max="7164" width="1" style="7" customWidth="1"/>
    <col min="7165" max="7165" width="4.28515625" style="7" customWidth="1"/>
    <col min="7166" max="7166" width="34.7109375" style="7" customWidth="1"/>
    <col min="7167" max="7167" width="0" style="7" hidden="1" customWidth="1"/>
    <col min="7168" max="7168" width="20" style="7" customWidth="1"/>
    <col min="7169" max="7169" width="20.85546875" style="7" customWidth="1"/>
    <col min="7170" max="7170" width="25" style="7" customWidth="1"/>
    <col min="7171" max="7171" width="18.7109375" style="7" customWidth="1"/>
    <col min="7172" max="7172" width="29.7109375" style="7" customWidth="1"/>
    <col min="7173" max="7173" width="13.42578125" style="7" customWidth="1"/>
    <col min="7174" max="7174" width="13.85546875" style="7" customWidth="1"/>
    <col min="7175" max="7179" width="16.5703125" style="7" customWidth="1"/>
    <col min="7180" max="7180" width="20.5703125" style="7" customWidth="1"/>
    <col min="7181" max="7181" width="21.140625" style="7" customWidth="1"/>
    <col min="7182" max="7182" width="9.5703125" style="7" customWidth="1"/>
    <col min="7183" max="7183" width="0.42578125" style="7" customWidth="1"/>
    <col min="7184" max="7190" width="6.42578125" style="7" customWidth="1"/>
    <col min="7191" max="7419" width="11.42578125" style="7"/>
    <col min="7420" max="7420" width="1" style="7" customWidth="1"/>
    <col min="7421" max="7421" width="4.28515625" style="7" customWidth="1"/>
    <col min="7422" max="7422" width="34.7109375" style="7" customWidth="1"/>
    <col min="7423" max="7423" width="0" style="7" hidden="1" customWidth="1"/>
    <col min="7424" max="7424" width="20" style="7" customWidth="1"/>
    <col min="7425" max="7425" width="20.85546875" style="7" customWidth="1"/>
    <col min="7426" max="7426" width="25" style="7" customWidth="1"/>
    <col min="7427" max="7427" width="18.7109375" style="7" customWidth="1"/>
    <col min="7428" max="7428" width="29.7109375" style="7" customWidth="1"/>
    <col min="7429" max="7429" width="13.42578125" style="7" customWidth="1"/>
    <col min="7430" max="7430" width="13.85546875" style="7" customWidth="1"/>
    <col min="7431" max="7435" width="16.5703125" style="7" customWidth="1"/>
    <col min="7436" max="7436" width="20.5703125" style="7" customWidth="1"/>
    <col min="7437" max="7437" width="21.140625" style="7" customWidth="1"/>
    <col min="7438" max="7438" width="9.5703125" style="7" customWidth="1"/>
    <col min="7439" max="7439" width="0.42578125" style="7" customWidth="1"/>
    <col min="7440" max="7446" width="6.42578125" style="7" customWidth="1"/>
    <col min="7447" max="7675" width="11.42578125" style="7"/>
    <col min="7676" max="7676" width="1" style="7" customWidth="1"/>
    <col min="7677" max="7677" width="4.28515625" style="7" customWidth="1"/>
    <col min="7678" max="7678" width="34.7109375" style="7" customWidth="1"/>
    <col min="7679" max="7679" width="0" style="7" hidden="1" customWidth="1"/>
    <col min="7680" max="7680" width="20" style="7" customWidth="1"/>
    <col min="7681" max="7681" width="20.85546875" style="7" customWidth="1"/>
    <col min="7682" max="7682" width="25" style="7" customWidth="1"/>
    <col min="7683" max="7683" width="18.7109375" style="7" customWidth="1"/>
    <col min="7684" max="7684" width="29.7109375" style="7" customWidth="1"/>
    <col min="7685" max="7685" width="13.42578125" style="7" customWidth="1"/>
    <col min="7686" max="7686" width="13.85546875" style="7" customWidth="1"/>
    <col min="7687" max="7691" width="16.5703125" style="7" customWidth="1"/>
    <col min="7692" max="7692" width="20.5703125" style="7" customWidth="1"/>
    <col min="7693" max="7693" width="21.140625" style="7" customWidth="1"/>
    <col min="7694" max="7694" width="9.5703125" style="7" customWidth="1"/>
    <col min="7695" max="7695" width="0.42578125" style="7" customWidth="1"/>
    <col min="7696" max="7702" width="6.42578125" style="7" customWidth="1"/>
    <col min="7703" max="7931" width="11.42578125" style="7"/>
    <col min="7932" max="7932" width="1" style="7" customWidth="1"/>
    <col min="7933" max="7933" width="4.28515625" style="7" customWidth="1"/>
    <col min="7934" max="7934" width="34.7109375" style="7" customWidth="1"/>
    <col min="7935" max="7935" width="0" style="7" hidden="1" customWidth="1"/>
    <col min="7936" max="7936" width="20" style="7" customWidth="1"/>
    <col min="7937" max="7937" width="20.85546875" style="7" customWidth="1"/>
    <col min="7938" max="7938" width="25" style="7" customWidth="1"/>
    <col min="7939" max="7939" width="18.7109375" style="7" customWidth="1"/>
    <col min="7940" max="7940" width="29.7109375" style="7" customWidth="1"/>
    <col min="7941" max="7941" width="13.42578125" style="7" customWidth="1"/>
    <col min="7942" max="7942" width="13.85546875" style="7" customWidth="1"/>
    <col min="7943" max="7947" width="16.5703125" style="7" customWidth="1"/>
    <col min="7948" max="7948" width="20.5703125" style="7" customWidth="1"/>
    <col min="7949" max="7949" width="21.140625" style="7" customWidth="1"/>
    <col min="7950" max="7950" width="9.5703125" style="7" customWidth="1"/>
    <col min="7951" max="7951" width="0.42578125" style="7" customWidth="1"/>
    <col min="7952" max="7958" width="6.42578125" style="7" customWidth="1"/>
    <col min="7959" max="8187" width="11.42578125" style="7"/>
    <col min="8188" max="8188" width="1" style="7" customWidth="1"/>
    <col min="8189" max="8189" width="4.28515625" style="7" customWidth="1"/>
    <col min="8190" max="8190" width="34.7109375" style="7" customWidth="1"/>
    <col min="8191" max="8191" width="0" style="7" hidden="1" customWidth="1"/>
    <col min="8192" max="8192" width="20" style="7" customWidth="1"/>
    <col min="8193" max="8193" width="20.85546875" style="7" customWidth="1"/>
    <col min="8194" max="8194" width="25" style="7" customWidth="1"/>
    <col min="8195" max="8195" width="18.7109375" style="7" customWidth="1"/>
    <col min="8196" max="8196" width="29.7109375" style="7" customWidth="1"/>
    <col min="8197" max="8197" width="13.42578125" style="7" customWidth="1"/>
    <col min="8198" max="8198" width="13.85546875" style="7" customWidth="1"/>
    <col min="8199" max="8203" width="16.5703125" style="7" customWidth="1"/>
    <col min="8204" max="8204" width="20.5703125" style="7" customWidth="1"/>
    <col min="8205" max="8205" width="21.140625" style="7" customWidth="1"/>
    <col min="8206" max="8206" width="9.5703125" style="7" customWidth="1"/>
    <col min="8207" max="8207" width="0.42578125" style="7" customWidth="1"/>
    <col min="8208" max="8214" width="6.42578125" style="7" customWidth="1"/>
    <col min="8215" max="8443" width="11.42578125" style="7"/>
    <col min="8444" max="8444" width="1" style="7" customWidth="1"/>
    <col min="8445" max="8445" width="4.28515625" style="7" customWidth="1"/>
    <col min="8446" max="8446" width="34.7109375" style="7" customWidth="1"/>
    <col min="8447" max="8447" width="0" style="7" hidden="1" customWidth="1"/>
    <col min="8448" max="8448" width="20" style="7" customWidth="1"/>
    <col min="8449" max="8449" width="20.85546875" style="7" customWidth="1"/>
    <col min="8450" max="8450" width="25" style="7" customWidth="1"/>
    <col min="8451" max="8451" width="18.7109375" style="7" customWidth="1"/>
    <col min="8452" max="8452" width="29.7109375" style="7" customWidth="1"/>
    <col min="8453" max="8453" width="13.42578125" style="7" customWidth="1"/>
    <col min="8454" max="8454" width="13.85546875" style="7" customWidth="1"/>
    <col min="8455" max="8459" width="16.5703125" style="7" customWidth="1"/>
    <col min="8460" max="8460" width="20.5703125" style="7" customWidth="1"/>
    <col min="8461" max="8461" width="21.140625" style="7" customWidth="1"/>
    <col min="8462" max="8462" width="9.5703125" style="7" customWidth="1"/>
    <col min="8463" max="8463" width="0.42578125" style="7" customWidth="1"/>
    <col min="8464" max="8470" width="6.42578125" style="7" customWidth="1"/>
    <col min="8471" max="8699" width="11.42578125" style="7"/>
    <col min="8700" max="8700" width="1" style="7" customWidth="1"/>
    <col min="8701" max="8701" width="4.28515625" style="7" customWidth="1"/>
    <col min="8702" max="8702" width="34.7109375" style="7" customWidth="1"/>
    <col min="8703" max="8703" width="0" style="7" hidden="1" customWidth="1"/>
    <col min="8704" max="8704" width="20" style="7" customWidth="1"/>
    <col min="8705" max="8705" width="20.85546875" style="7" customWidth="1"/>
    <col min="8706" max="8706" width="25" style="7" customWidth="1"/>
    <col min="8707" max="8707" width="18.7109375" style="7" customWidth="1"/>
    <col min="8708" max="8708" width="29.7109375" style="7" customWidth="1"/>
    <col min="8709" max="8709" width="13.42578125" style="7" customWidth="1"/>
    <col min="8710" max="8710" width="13.85546875" style="7" customWidth="1"/>
    <col min="8711" max="8715" width="16.5703125" style="7" customWidth="1"/>
    <col min="8716" max="8716" width="20.5703125" style="7" customWidth="1"/>
    <col min="8717" max="8717" width="21.140625" style="7" customWidth="1"/>
    <col min="8718" max="8718" width="9.5703125" style="7" customWidth="1"/>
    <col min="8719" max="8719" width="0.42578125" style="7" customWidth="1"/>
    <col min="8720" max="8726" width="6.42578125" style="7" customWidth="1"/>
    <col min="8727" max="8955" width="11.42578125" style="7"/>
    <col min="8956" max="8956" width="1" style="7" customWidth="1"/>
    <col min="8957" max="8957" width="4.28515625" style="7" customWidth="1"/>
    <col min="8958" max="8958" width="34.7109375" style="7" customWidth="1"/>
    <col min="8959" max="8959" width="0" style="7" hidden="1" customWidth="1"/>
    <col min="8960" max="8960" width="20" style="7" customWidth="1"/>
    <col min="8961" max="8961" width="20.85546875" style="7" customWidth="1"/>
    <col min="8962" max="8962" width="25" style="7" customWidth="1"/>
    <col min="8963" max="8963" width="18.7109375" style="7" customWidth="1"/>
    <col min="8964" max="8964" width="29.7109375" style="7" customWidth="1"/>
    <col min="8965" max="8965" width="13.42578125" style="7" customWidth="1"/>
    <col min="8966" max="8966" width="13.85546875" style="7" customWidth="1"/>
    <col min="8967" max="8971" width="16.5703125" style="7" customWidth="1"/>
    <col min="8972" max="8972" width="20.5703125" style="7" customWidth="1"/>
    <col min="8973" max="8973" width="21.140625" style="7" customWidth="1"/>
    <col min="8974" max="8974" width="9.5703125" style="7" customWidth="1"/>
    <col min="8975" max="8975" width="0.42578125" style="7" customWidth="1"/>
    <col min="8976" max="8982" width="6.42578125" style="7" customWidth="1"/>
    <col min="8983" max="9211" width="11.42578125" style="7"/>
    <col min="9212" max="9212" width="1" style="7" customWidth="1"/>
    <col min="9213" max="9213" width="4.28515625" style="7" customWidth="1"/>
    <col min="9214" max="9214" width="34.7109375" style="7" customWidth="1"/>
    <col min="9215" max="9215" width="0" style="7" hidden="1" customWidth="1"/>
    <col min="9216" max="9216" width="20" style="7" customWidth="1"/>
    <col min="9217" max="9217" width="20.85546875" style="7" customWidth="1"/>
    <col min="9218" max="9218" width="25" style="7" customWidth="1"/>
    <col min="9219" max="9219" width="18.7109375" style="7" customWidth="1"/>
    <col min="9220" max="9220" width="29.7109375" style="7" customWidth="1"/>
    <col min="9221" max="9221" width="13.42578125" style="7" customWidth="1"/>
    <col min="9222" max="9222" width="13.85546875" style="7" customWidth="1"/>
    <col min="9223" max="9227" width="16.5703125" style="7" customWidth="1"/>
    <col min="9228" max="9228" width="20.5703125" style="7" customWidth="1"/>
    <col min="9229" max="9229" width="21.140625" style="7" customWidth="1"/>
    <col min="9230" max="9230" width="9.5703125" style="7" customWidth="1"/>
    <col min="9231" max="9231" width="0.42578125" style="7" customWidth="1"/>
    <col min="9232" max="9238" width="6.42578125" style="7" customWidth="1"/>
    <col min="9239" max="9467" width="11.42578125" style="7"/>
    <col min="9468" max="9468" width="1" style="7" customWidth="1"/>
    <col min="9469" max="9469" width="4.28515625" style="7" customWidth="1"/>
    <col min="9470" max="9470" width="34.7109375" style="7" customWidth="1"/>
    <col min="9471" max="9471" width="0" style="7" hidden="1" customWidth="1"/>
    <col min="9472" max="9472" width="20" style="7" customWidth="1"/>
    <col min="9473" max="9473" width="20.85546875" style="7" customWidth="1"/>
    <col min="9474" max="9474" width="25" style="7" customWidth="1"/>
    <col min="9475" max="9475" width="18.7109375" style="7" customWidth="1"/>
    <col min="9476" max="9476" width="29.7109375" style="7" customWidth="1"/>
    <col min="9477" max="9477" width="13.42578125" style="7" customWidth="1"/>
    <col min="9478" max="9478" width="13.85546875" style="7" customWidth="1"/>
    <col min="9479" max="9483" width="16.5703125" style="7" customWidth="1"/>
    <col min="9484" max="9484" width="20.5703125" style="7" customWidth="1"/>
    <col min="9485" max="9485" width="21.140625" style="7" customWidth="1"/>
    <col min="9486" max="9486" width="9.5703125" style="7" customWidth="1"/>
    <col min="9487" max="9487" width="0.42578125" style="7" customWidth="1"/>
    <col min="9488" max="9494" width="6.42578125" style="7" customWidth="1"/>
    <col min="9495" max="9723" width="11.42578125" style="7"/>
    <col min="9724" max="9724" width="1" style="7" customWidth="1"/>
    <col min="9725" max="9725" width="4.28515625" style="7" customWidth="1"/>
    <col min="9726" max="9726" width="34.7109375" style="7" customWidth="1"/>
    <col min="9727" max="9727" width="0" style="7" hidden="1" customWidth="1"/>
    <col min="9728" max="9728" width="20" style="7" customWidth="1"/>
    <col min="9729" max="9729" width="20.85546875" style="7" customWidth="1"/>
    <col min="9730" max="9730" width="25" style="7" customWidth="1"/>
    <col min="9731" max="9731" width="18.7109375" style="7" customWidth="1"/>
    <col min="9732" max="9732" width="29.7109375" style="7" customWidth="1"/>
    <col min="9733" max="9733" width="13.42578125" style="7" customWidth="1"/>
    <col min="9734" max="9734" width="13.85546875" style="7" customWidth="1"/>
    <col min="9735" max="9739" width="16.5703125" style="7" customWidth="1"/>
    <col min="9740" max="9740" width="20.5703125" style="7" customWidth="1"/>
    <col min="9741" max="9741" width="21.140625" style="7" customWidth="1"/>
    <col min="9742" max="9742" width="9.5703125" style="7" customWidth="1"/>
    <col min="9743" max="9743" width="0.42578125" style="7" customWidth="1"/>
    <col min="9744" max="9750" width="6.42578125" style="7" customWidth="1"/>
    <col min="9751" max="9979" width="11.42578125" style="7"/>
    <col min="9980" max="9980" width="1" style="7" customWidth="1"/>
    <col min="9981" max="9981" width="4.28515625" style="7" customWidth="1"/>
    <col min="9982" max="9982" width="34.7109375" style="7" customWidth="1"/>
    <col min="9983" max="9983" width="0" style="7" hidden="1" customWidth="1"/>
    <col min="9984" max="9984" width="20" style="7" customWidth="1"/>
    <col min="9985" max="9985" width="20.85546875" style="7" customWidth="1"/>
    <col min="9986" max="9986" width="25" style="7" customWidth="1"/>
    <col min="9987" max="9987" width="18.7109375" style="7" customWidth="1"/>
    <col min="9988" max="9988" width="29.7109375" style="7" customWidth="1"/>
    <col min="9989" max="9989" width="13.42578125" style="7" customWidth="1"/>
    <col min="9990" max="9990" width="13.85546875" style="7" customWidth="1"/>
    <col min="9991" max="9995" width="16.5703125" style="7" customWidth="1"/>
    <col min="9996" max="9996" width="20.5703125" style="7" customWidth="1"/>
    <col min="9997" max="9997" width="21.140625" style="7" customWidth="1"/>
    <col min="9998" max="9998" width="9.5703125" style="7" customWidth="1"/>
    <col min="9999" max="9999" width="0.42578125" style="7" customWidth="1"/>
    <col min="10000" max="10006" width="6.42578125" style="7" customWidth="1"/>
    <col min="10007" max="10235" width="11.42578125" style="7"/>
    <col min="10236" max="10236" width="1" style="7" customWidth="1"/>
    <col min="10237" max="10237" width="4.28515625" style="7" customWidth="1"/>
    <col min="10238" max="10238" width="34.7109375" style="7" customWidth="1"/>
    <col min="10239" max="10239" width="0" style="7" hidden="1" customWidth="1"/>
    <col min="10240" max="10240" width="20" style="7" customWidth="1"/>
    <col min="10241" max="10241" width="20.85546875" style="7" customWidth="1"/>
    <col min="10242" max="10242" width="25" style="7" customWidth="1"/>
    <col min="10243" max="10243" width="18.7109375" style="7" customWidth="1"/>
    <col min="10244" max="10244" width="29.7109375" style="7" customWidth="1"/>
    <col min="10245" max="10245" width="13.42578125" style="7" customWidth="1"/>
    <col min="10246" max="10246" width="13.85546875" style="7" customWidth="1"/>
    <col min="10247" max="10251" width="16.5703125" style="7" customWidth="1"/>
    <col min="10252" max="10252" width="20.5703125" style="7" customWidth="1"/>
    <col min="10253" max="10253" width="21.140625" style="7" customWidth="1"/>
    <col min="10254" max="10254" width="9.5703125" style="7" customWidth="1"/>
    <col min="10255" max="10255" width="0.42578125" style="7" customWidth="1"/>
    <col min="10256" max="10262" width="6.42578125" style="7" customWidth="1"/>
    <col min="10263" max="10491" width="11.42578125" style="7"/>
    <col min="10492" max="10492" width="1" style="7" customWidth="1"/>
    <col min="10493" max="10493" width="4.28515625" style="7" customWidth="1"/>
    <col min="10494" max="10494" width="34.7109375" style="7" customWidth="1"/>
    <col min="10495" max="10495" width="0" style="7" hidden="1" customWidth="1"/>
    <col min="10496" max="10496" width="20" style="7" customWidth="1"/>
    <col min="10497" max="10497" width="20.85546875" style="7" customWidth="1"/>
    <col min="10498" max="10498" width="25" style="7" customWidth="1"/>
    <col min="10499" max="10499" width="18.7109375" style="7" customWidth="1"/>
    <col min="10500" max="10500" width="29.7109375" style="7" customWidth="1"/>
    <col min="10501" max="10501" width="13.42578125" style="7" customWidth="1"/>
    <col min="10502" max="10502" width="13.85546875" style="7" customWidth="1"/>
    <col min="10503" max="10507" width="16.5703125" style="7" customWidth="1"/>
    <col min="10508" max="10508" width="20.5703125" style="7" customWidth="1"/>
    <col min="10509" max="10509" width="21.140625" style="7" customWidth="1"/>
    <col min="10510" max="10510" width="9.5703125" style="7" customWidth="1"/>
    <col min="10511" max="10511" width="0.42578125" style="7" customWidth="1"/>
    <col min="10512" max="10518" width="6.42578125" style="7" customWidth="1"/>
    <col min="10519" max="10747" width="11.42578125" style="7"/>
    <col min="10748" max="10748" width="1" style="7" customWidth="1"/>
    <col min="10749" max="10749" width="4.28515625" style="7" customWidth="1"/>
    <col min="10750" max="10750" width="34.7109375" style="7" customWidth="1"/>
    <col min="10751" max="10751" width="0" style="7" hidden="1" customWidth="1"/>
    <col min="10752" max="10752" width="20" style="7" customWidth="1"/>
    <col min="10753" max="10753" width="20.85546875" style="7" customWidth="1"/>
    <col min="10754" max="10754" width="25" style="7" customWidth="1"/>
    <col min="10755" max="10755" width="18.7109375" style="7" customWidth="1"/>
    <col min="10756" max="10756" width="29.7109375" style="7" customWidth="1"/>
    <col min="10757" max="10757" width="13.42578125" style="7" customWidth="1"/>
    <col min="10758" max="10758" width="13.85546875" style="7" customWidth="1"/>
    <col min="10759" max="10763" width="16.5703125" style="7" customWidth="1"/>
    <col min="10764" max="10764" width="20.5703125" style="7" customWidth="1"/>
    <col min="10765" max="10765" width="21.140625" style="7" customWidth="1"/>
    <col min="10766" max="10766" width="9.5703125" style="7" customWidth="1"/>
    <col min="10767" max="10767" width="0.42578125" style="7" customWidth="1"/>
    <col min="10768" max="10774" width="6.42578125" style="7" customWidth="1"/>
    <col min="10775" max="11003" width="11.42578125" style="7"/>
    <col min="11004" max="11004" width="1" style="7" customWidth="1"/>
    <col min="11005" max="11005" width="4.28515625" style="7" customWidth="1"/>
    <col min="11006" max="11006" width="34.7109375" style="7" customWidth="1"/>
    <col min="11007" max="11007" width="0" style="7" hidden="1" customWidth="1"/>
    <col min="11008" max="11008" width="20" style="7" customWidth="1"/>
    <col min="11009" max="11009" width="20.85546875" style="7" customWidth="1"/>
    <col min="11010" max="11010" width="25" style="7" customWidth="1"/>
    <col min="11011" max="11011" width="18.7109375" style="7" customWidth="1"/>
    <col min="11012" max="11012" width="29.7109375" style="7" customWidth="1"/>
    <col min="11013" max="11013" width="13.42578125" style="7" customWidth="1"/>
    <col min="11014" max="11014" width="13.85546875" style="7" customWidth="1"/>
    <col min="11015" max="11019" width="16.5703125" style="7" customWidth="1"/>
    <col min="11020" max="11020" width="20.5703125" style="7" customWidth="1"/>
    <col min="11021" max="11021" width="21.140625" style="7" customWidth="1"/>
    <col min="11022" max="11022" width="9.5703125" style="7" customWidth="1"/>
    <col min="11023" max="11023" width="0.42578125" style="7" customWidth="1"/>
    <col min="11024" max="11030" width="6.42578125" style="7" customWidth="1"/>
    <col min="11031" max="11259" width="11.42578125" style="7"/>
    <col min="11260" max="11260" width="1" style="7" customWidth="1"/>
    <col min="11261" max="11261" width="4.28515625" style="7" customWidth="1"/>
    <col min="11262" max="11262" width="34.7109375" style="7" customWidth="1"/>
    <col min="11263" max="11263" width="0" style="7" hidden="1" customWidth="1"/>
    <col min="11264" max="11264" width="20" style="7" customWidth="1"/>
    <col min="11265" max="11265" width="20.85546875" style="7" customWidth="1"/>
    <col min="11266" max="11266" width="25" style="7" customWidth="1"/>
    <col min="11267" max="11267" width="18.7109375" style="7" customWidth="1"/>
    <col min="11268" max="11268" width="29.7109375" style="7" customWidth="1"/>
    <col min="11269" max="11269" width="13.42578125" style="7" customWidth="1"/>
    <col min="11270" max="11270" width="13.85546875" style="7" customWidth="1"/>
    <col min="11271" max="11275" width="16.5703125" style="7" customWidth="1"/>
    <col min="11276" max="11276" width="20.5703125" style="7" customWidth="1"/>
    <col min="11277" max="11277" width="21.140625" style="7" customWidth="1"/>
    <col min="11278" max="11278" width="9.5703125" style="7" customWidth="1"/>
    <col min="11279" max="11279" width="0.42578125" style="7" customWidth="1"/>
    <col min="11280" max="11286" width="6.42578125" style="7" customWidth="1"/>
    <col min="11287" max="11515" width="11.42578125" style="7"/>
    <col min="11516" max="11516" width="1" style="7" customWidth="1"/>
    <col min="11517" max="11517" width="4.28515625" style="7" customWidth="1"/>
    <col min="11518" max="11518" width="34.7109375" style="7" customWidth="1"/>
    <col min="11519" max="11519" width="0" style="7" hidden="1" customWidth="1"/>
    <col min="11520" max="11520" width="20" style="7" customWidth="1"/>
    <col min="11521" max="11521" width="20.85546875" style="7" customWidth="1"/>
    <col min="11522" max="11522" width="25" style="7" customWidth="1"/>
    <col min="11523" max="11523" width="18.7109375" style="7" customWidth="1"/>
    <col min="11524" max="11524" width="29.7109375" style="7" customWidth="1"/>
    <col min="11525" max="11525" width="13.42578125" style="7" customWidth="1"/>
    <col min="11526" max="11526" width="13.85546875" style="7" customWidth="1"/>
    <col min="11527" max="11531" width="16.5703125" style="7" customWidth="1"/>
    <col min="11532" max="11532" width="20.5703125" style="7" customWidth="1"/>
    <col min="11533" max="11533" width="21.140625" style="7" customWidth="1"/>
    <col min="11534" max="11534" width="9.5703125" style="7" customWidth="1"/>
    <col min="11535" max="11535" width="0.42578125" style="7" customWidth="1"/>
    <col min="11536" max="11542" width="6.42578125" style="7" customWidth="1"/>
    <col min="11543" max="11771" width="11.42578125" style="7"/>
    <col min="11772" max="11772" width="1" style="7" customWidth="1"/>
    <col min="11773" max="11773" width="4.28515625" style="7" customWidth="1"/>
    <col min="11774" max="11774" width="34.7109375" style="7" customWidth="1"/>
    <col min="11775" max="11775" width="0" style="7" hidden="1" customWidth="1"/>
    <col min="11776" max="11776" width="20" style="7" customWidth="1"/>
    <col min="11777" max="11777" width="20.85546875" style="7" customWidth="1"/>
    <col min="11778" max="11778" width="25" style="7" customWidth="1"/>
    <col min="11779" max="11779" width="18.7109375" style="7" customWidth="1"/>
    <col min="11780" max="11780" width="29.7109375" style="7" customWidth="1"/>
    <col min="11781" max="11781" width="13.42578125" style="7" customWidth="1"/>
    <col min="11782" max="11782" width="13.85546875" style="7" customWidth="1"/>
    <col min="11783" max="11787" width="16.5703125" style="7" customWidth="1"/>
    <col min="11788" max="11788" width="20.5703125" style="7" customWidth="1"/>
    <col min="11789" max="11789" width="21.140625" style="7" customWidth="1"/>
    <col min="11790" max="11790" width="9.5703125" style="7" customWidth="1"/>
    <col min="11791" max="11791" width="0.42578125" style="7" customWidth="1"/>
    <col min="11792" max="11798" width="6.42578125" style="7" customWidth="1"/>
    <col min="11799" max="12027" width="11.42578125" style="7"/>
    <col min="12028" max="12028" width="1" style="7" customWidth="1"/>
    <col min="12029" max="12029" width="4.28515625" style="7" customWidth="1"/>
    <col min="12030" max="12030" width="34.7109375" style="7" customWidth="1"/>
    <col min="12031" max="12031" width="0" style="7" hidden="1" customWidth="1"/>
    <col min="12032" max="12032" width="20" style="7" customWidth="1"/>
    <col min="12033" max="12033" width="20.85546875" style="7" customWidth="1"/>
    <col min="12034" max="12034" width="25" style="7" customWidth="1"/>
    <col min="12035" max="12035" width="18.7109375" style="7" customWidth="1"/>
    <col min="12036" max="12036" width="29.7109375" style="7" customWidth="1"/>
    <col min="12037" max="12037" width="13.42578125" style="7" customWidth="1"/>
    <col min="12038" max="12038" width="13.85546875" style="7" customWidth="1"/>
    <col min="12039" max="12043" width="16.5703125" style="7" customWidth="1"/>
    <col min="12044" max="12044" width="20.5703125" style="7" customWidth="1"/>
    <col min="12045" max="12045" width="21.140625" style="7" customWidth="1"/>
    <col min="12046" max="12046" width="9.5703125" style="7" customWidth="1"/>
    <col min="12047" max="12047" width="0.42578125" style="7" customWidth="1"/>
    <col min="12048" max="12054" width="6.42578125" style="7" customWidth="1"/>
    <col min="12055" max="12283" width="11.42578125" style="7"/>
    <col min="12284" max="12284" width="1" style="7" customWidth="1"/>
    <col min="12285" max="12285" width="4.28515625" style="7" customWidth="1"/>
    <col min="12286" max="12286" width="34.7109375" style="7" customWidth="1"/>
    <col min="12287" max="12287" width="0" style="7" hidden="1" customWidth="1"/>
    <col min="12288" max="12288" width="20" style="7" customWidth="1"/>
    <col min="12289" max="12289" width="20.85546875" style="7" customWidth="1"/>
    <col min="12290" max="12290" width="25" style="7" customWidth="1"/>
    <col min="12291" max="12291" width="18.7109375" style="7" customWidth="1"/>
    <col min="12292" max="12292" width="29.7109375" style="7" customWidth="1"/>
    <col min="12293" max="12293" width="13.42578125" style="7" customWidth="1"/>
    <col min="12294" max="12294" width="13.85546875" style="7" customWidth="1"/>
    <col min="12295" max="12299" width="16.5703125" style="7" customWidth="1"/>
    <col min="12300" max="12300" width="20.5703125" style="7" customWidth="1"/>
    <col min="12301" max="12301" width="21.140625" style="7" customWidth="1"/>
    <col min="12302" max="12302" width="9.5703125" style="7" customWidth="1"/>
    <col min="12303" max="12303" width="0.42578125" style="7" customWidth="1"/>
    <col min="12304" max="12310" width="6.42578125" style="7" customWidth="1"/>
    <col min="12311" max="12539" width="11.42578125" style="7"/>
    <col min="12540" max="12540" width="1" style="7" customWidth="1"/>
    <col min="12541" max="12541" width="4.28515625" style="7" customWidth="1"/>
    <col min="12542" max="12542" width="34.7109375" style="7" customWidth="1"/>
    <col min="12543" max="12543" width="0" style="7" hidden="1" customWidth="1"/>
    <col min="12544" max="12544" width="20" style="7" customWidth="1"/>
    <col min="12545" max="12545" width="20.85546875" style="7" customWidth="1"/>
    <col min="12546" max="12546" width="25" style="7" customWidth="1"/>
    <col min="12547" max="12547" width="18.7109375" style="7" customWidth="1"/>
    <col min="12548" max="12548" width="29.7109375" style="7" customWidth="1"/>
    <col min="12549" max="12549" width="13.42578125" style="7" customWidth="1"/>
    <col min="12550" max="12550" width="13.85546875" style="7" customWidth="1"/>
    <col min="12551" max="12555" width="16.5703125" style="7" customWidth="1"/>
    <col min="12556" max="12556" width="20.5703125" style="7" customWidth="1"/>
    <col min="12557" max="12557" width="21.140625" style="7" customWidth="1"/>
    <col min="12558" max="12558" width="9.5703125" style="7" customWidth="1"/>
    <col min="12559" max="12559" width="0.42578125" style="7" customWidth="1"/>
    <col min="12560" max="12566" width="6.42578125" style="7" customWidth="1"/>
    <col min="12567" max="12795" width="11.42578125" style="7"/>
    <col min="12796" max="12796" width="1" style="7" customWidth="1"/>
    <col min="12797" max="12797" width="4.28515625" style="7" customWidth="1"/>
    <col min="12798" max="12798" width="34.7109375" style="7" customWidth="1"/>
    <col min="12799" max="12799" width="0" style="7" hidden="1" customWidth="1"/>
    <col min="12800" max="12800" width="20" style="7" customWidth="1"/>
    <col min="12801" max="12801" width="20.85546875" style="7" customWidth="1"/>
    <col min="12802" max="12802" width="25" style="7" customWidth="1"/>
    <col min="12803" max="12803" width="18.7109375" style="7" customWidth="1"/>
    <col min="12804" max="12804" width="29.7109375" style="7" customWidth="1"/>
    <col min="12805" max="12805" width="13.42578125" style="7" customWidth="1"/>
    <col min="12806" max="12806" width="13.85546875" style="7" customWidth="1"/>
    <col min="12807" max="12811" width="16.5703125" style="7" customWidth="1"/>
    <col min="12812" max="12812" width="20.5703125" style="7" customWidth="1"/>
    <col min="12813" max="12813" width="21.140625" style="7" customWidth="1"/>
    <col min="12814" max="12814" width="9.5703125" style="7" customWidth="1"/>
    <col min="12815" max="12815" width="0.42578125" style="7" customWidth="1"/>
    <col min="12816" max="12822" width="6.42578125" style="7" customWidth="1"/>
    <col min="12823" max="13051" width="11.42578125" style="7"/>
    <col min="13052" max="13052" width="1" style="7" customWidth="1"/>
    <col min="13053" max="13053" width="4.28515625" style="7" customWidth="1"/>
    <col min="13054" max="13054" width="34.7109375" style="7" customWidth="1"/>
    <col min="13055" max="13055" width="0" style="7" hidden="1" customWidth="1"/>
    <col min="13056" max="13056" width="20" style="7" customWidth="1"/>
    <col min="13057" max="13057" width="20.85546875" style="7" customWidth="1"/>
    <col min="13058" max="13058" width="25" style="7" customWidth="1"/>
    <col min="13059" max="13059" width="18.7109375" style="7" customWidth="1"/>
    <col min="13060" max="13060" width="29.7109375" style="7" customWidth="1"/>
    <col min="13061" max="13061" width="13.42578125" style="7" customWidth="1"/>
    <col min="13062" max="13062" width="13.85546875" style="7" customWidth="1"/>
    <col min="13063" max="13067" width="16.5703125" style="7" customWidth="1"/>
    <col min="13068" max="13068" width="20.5703125" style="7" customWidth="1"/>
    <col min="13069" max="13069" width="21.140625" style="7" customWidth="1"/>
    <col min="13070" max="13070" width="9.5703125" style="7" customWidth="1"/>
    <col min="13071" max="13071" width="0.42578125" style="7" customWidth="1"/>
    <col min="13072" max="13078" width="6.42578125" style="7" customWidth="1"/>
    <col min="13079" max="13307" width="11.42578125" style="7"/>
    <col min="13308" max="13308" width="1" style="7" customWidth="1"/>
    <col min="13309" max="13309" width="4.28515625" style="7" customWidth="1"/>
    <col min="13310" max="13310" width="34.7109375" style="7" customWidth="1"/>
    <col min="13311" max="13311" width="0" style="7" hidden="1" customWidth="1"/>
    <col min="13312" max="13312" width="20" style="7" customWidth="1"/>
    <col min="13313" max="13313" width="20.85546875" style="7" customWidth="1"/>
    <col min="13314" max="13314" width="25" style="7" customWidth="1"/>
    <col min="13315" max="13315" width="18.7109375" style="7" customWidth="1"/>
    <col min="13316" max="13316" width="29.7109375" style="7" customWidth="1"/>
    <col min="13317" max="13317" width="13.42578125" style="7" customWidth="1"/>
    <col min="13318" max="13318" width="13.85546875" style="7" customWidth="1"/>
    <col min="13319" max="13323" width="16.5703125" style="7" customWidth="1"/>
    <col min="13324" max="13324" width="20.5703125" style="7" customWidth="1"/>
    <col min="13325" max="13325" width="21.140625" style="7" customWidth="1"/>
    <col min="13326" max="13326" width="9.5703125" style="7" customWidth="1"/>
    <col min="13327" max="13327" width="0.42578125" style="7" customWidth="1"/>
    <col min="13328" max="13334" width="6.42578125" style="7" customWidth="1"/>
    <col min="13335" max="13563" width="11.42578125" style="7"/>
    <col min="13564" max="13564" width="1" style="7" customWidth="1"/>
    <col min="13565" max="13565" width="4.28515625" style="7" customWidth="1"/>
    <col min="13566" max="13566" width="34.7109375" style="7" customWidth="1"/>
    <col min="13567" max="13567" width="0" style="7" hidden="1" customWidth="1"/>
    <col min="13568" max="13568" width="20" style="7" customWidth="1"/>
    <col min="13569" max="13569" width="20.85546875" style="7" customWidth="1"/>
    <col min="13570" max="13570" width="25" style="7" customWidth="1"/>
    <col min="13571" max="13571" width="18.7109375" style="7" customWidth="1"/>
    <col min="13572" max="13572" width="29.7109375" style="7" customWidth="1"/>
    <col min="13573" max="13573" width="13.42578125" style="7" customWidth="1"/>
    <col min="13574" max="13574" width="13.85546875" style="7" customWidth="1"/>
    <col min="13575" max="13579" width="16.5703125" style="7" customWidth="1"/>
    <col min="13580" max="13580" width="20.5703125" style="7" customWidth="1"/>
    <col min="13581" max="13581" width="21.140625" style="7" customWidth="1"/>
    <col min="13582" max="13582" width="9.5703125" style="7" customWidth="1"/>
    <col min="13583" max="13583" width="0.42578125" style="7" customWidth="1"/>
    <col min="13584" max="13590" width="6.42578125" style="7" customWidth="1"/>
    <col min="13591" max="13819" width="11.42578125" style="7"/>
    <col min="13820" max="13820" width="1" style="7" customWidth="1"/>
    <col min="13821" max="13821" width="4.28515625" style="7" customWidth="1"/>
    <col min="13822" max="13822" width="34.7109375" style="7" customWidth="1"/>
    <col min="13823" max="13823" width="0" style="7" hidden="1" customWidth="1"/>
    <col min="13824" max="13824" width="20" style="7" customWidth="1"/>
    <col min="13825" max="13825" width="20.85546875" style="7" customWidth="1"/>
    <col min="13826" max="13826" width="25" style="7" customWidth="1"/>
    <col min="13827" max="13827" width="18.7109375" style="7" customWidth="1"/>
    <col min="13828" max="13828" width="29.7109375" style="7" customWidth="1"/>
    <col min="13829" max="13829" width="13.42578125" style="7" customWidth="1"/>
    <col min="13830" max="13830" width="13.85546875" style="7" customWidth="1"/>
    <col min="13831" max="13835" width="16.5703125" style="7" customWidth="1"/>
    <col min="13836" max="13836" width="20.5703125" style="7" customWidth="1"/>
    <col min="13837" max="13837" width="21.140625" style="7" customWidth="1"/>
    <col min="13838" max="13838" width="9.5703125" style="7" customWidth="1"/>
    <col min="13839" max="13839" width="0.42578125" style="7" customWidth="1"/>
    <col min="13840" max="13846" width="6.42578125" style="7" customWidth="1"/>
    <col min="13847" max="14075" width="11.42578125" style="7"/>
    <col min="14076" max="14076" width="1" style="7" customWidth="1"/>
    <col min="14077" max="14077" width="4.28515625" style="7" customWidth="1"/>
    <col min="14078" max="14078" width="34.7109375" style="7" customWidth="1"/>
    <col min="14079" max="14079" width="0" style="7" hidden="1" customWidth="1"/>
    <col min="14080" max="14080" width="20" style="7" customWidth="1"/>
    <col min="14081" max="14081" width="20.85546875" style="7" customWidth="1"/>
    <col min="14082" max="14082" width="25" style="7" customWidth="1"/>
    <col min="14083" max="14083" width="18.7109375" style="7" customWidth="1"/>
    <col min="14084" max="14084" width="29.7109375" style="7" customWidth="1"/>
    <col min="14085" max="14085" width="13.42578125" style="7" customWidth="1"/>
    <col min="14086" max="14086" width="13.85546875" style="7" customWidth="1"/>
    <col min="14087" max="14091" width="16.5703125" style="7" customWidth="1"/>
    <col min="14092" max="14092" width="20.5703125" style="7" customWidth="1"/>
    <col min="14093" max="14093" width="21.140625" style="7" customWidth="1"/>
    <col min="14094" max="14094" width="9.5703125" style="7" customWidth="1"/>
    <col min="14095" max="14095" width="0.42578125" style="7" customWidth="1"/>
    <col min="14096" max="14102" width="6.42578125" style="7" customWidth="1"/>
    <col min="14103" max="14331" width="11.42578125" style="7"/>
    <col min="14332" max="14332" width="1" style="7" customWidth="1"/>
    <col min="14333" max="14333" width="4.28515625" style="7" customWidth="1"/>
    <col min="14334" max="14334" width="34.7109375" style="7" customWidth="1"/>
    <col min="14335" max="14335" width="0" style="7" hidden="1" customWidth="1"/>
    <col min="14336" max="14336" width="20" style="7" customWidth="1"/>
    <col min="14337" max="14337" width="20.85546875" style="7" customWidth="1"/>
    <col min="14338" max="14338" width="25" style="7" customWidth="1"/>
    <col min="14339" max="14339" width="18.7109375" style="7" customWidth="1"/>
    <col min="14340" max="14340" width="29.7109375" style="7" customWidth="1"/>
    <col min="14341" max="14341" width="13.42578125" style="7" customWidth="1"/>
    <col min="14342" max="14342" width="13.85546875" style="7" customWidth="1"/>
    <col min="14343" max="14347" width="16.5703125" style="7" customWidth="1"/>
    <col min="14348" max="14348" width="20.5703125" style="7" customWidth="1"/>
    <col min="14349" max="14349" width="21.140625" style="7" customWidth="1"/>
    <col min="14350" max="14350" width="9.5703125" style="7" customWidth="1"/>
    <col min="14351" max="14351" width="0.42578125" style="7" customWidth="1"/>
    <col min="14352" max="14358" width="6.42578125" style="7" customWidth="1"/>
    <col min="14359" max="14587" width="11.42578125" style="7"/>
    <col min="14588" max="14588" width="1" style="7" customWidth="1"/>
    <col min="14589" max="14589" width="4.28515625" style="7" customWidth="1"/>
    <col min="14590" max="14590" width="34.7109375" style="7" customWidth="1"/>
    <col min="14591" max="14591" width="0" style="7" hidden="1" customWidth="1"/>
    <col min="14592" max="14592" width="20" style="7" customWidth="1"/>
    <col min="14593" max="14593" width="20.85546875" style="7" customWidth="1"/>
    <col min="14594" max="14594" width="25" style="7" customWidth="1"/>
    <col min="14595" max="14595" width="18.7109375" style="7" customWidth="1"/>
    <col min="14596" max="14596" width="29.7109375" style="7" customWidth="1"/>
    <col min="14597" max="14597" width="13.42578125" style="7" customWidth="1"/>
    <col min="14598" max="14598" width="13.85546875" style="7" customWidth="1"/>
    <col min="14599" max="14603" width="16.5703125" style="7" customWidth="1"/>
    <col min="14604" max="14604" width="20.5703125" style="7" customWidth="1"/>
    <col min="14605" max="14605" width="21.140625" style="7" customWidth="1"/>
    <col min="14606" max="14606" width="9.5703125" style="7" customWidth="1"/>
    <col min="14607" max="14607" width="0.42578125" style="7" customWidth="1"/>
    <col min="14608" max="14614" width="6.42578125" style="7" customWidth="1"/>
    <col min="14615" max="14843" width="11.42578125" style="7"/>
    <col min="14844" max="14844" width="1" style="7" customWidth="1"/>
    <col min="14845" max="14845" width="4.28515625" style="7" customWidth="1"/>
    <col min="14846" max="14846" width="34.7109375" style="7" customWidth="1"/>
    <col min="14847" max="14847" width="0" style="7" hidden="1" customWidth="1"/>
    <col min="14848" max="14848" width="20" style="7" customWidth="1"/>
    <col min="14849" max="14849" width="20.85546875" style="7" customWidth="1"/>
    <col min="14850" max="14850" width="25" style="7" customWidth="1"/>
    <col min="14851" max="14851" width="18.7109375" style="7" customWidth="1"/>
    <col min="14852" max="14852" width="29.7109375" style="7" customWidth="1"/>
    <col min="14853" max="14853" width="13.42578125" style="7" customWidth="1"/>
    <col min="14854" max="14854" width="13.85546875" style="7" customWidth="1"/>
    <col min="14855" max="14859" width="16.5703125" style="7" customWidth="1"/>
    <col min="14860" max="14860" width="20.5703125" style="7" customWidth="1"/>
    <col min="14861" max="14861" width="21.140625" style="7" customWidth="1"/>
    <col min="14862" max="14862" width="9.5703125" style="7" customWidth="1"/>
    <col min="14863" max="14863" width="0.42578125" style="7" customWidth="1"/>
    <col min="14864" max="14870" width="6.42578125" style="7" customWidth="1"/>
    <col min="14871" max="15099" width="11.42578125" style="7"/>
    <col min="15100" max="15100" width="1" style="7" customWidth="1"/>
    <col min="15101" max="15101" width="4.28515625" style="7" customWidth="1"/>
    <col min="15102" max="15102" width="34.7109375" style="7" customWidth="1"/>
    <col min="15103" max="15103" width="0" style="7" hidden="1" customWidth="1"/>
    <col min="15104" max="15104" width="20" style="7" customWidth="1"/>
    <col min="15105" max="15105" width="20.85546875" style="7" customWidth="1"/>
    <col min="15106" max="15106" width="25" style="7" customWidth="1"/>
    <col min="15107" max="15107" width="18.7109375" style="7" customWidth="1"/>
    <col min="15108" max="15108" width="29.7109375" style="7" customWidth="1"/>
    <col min="15109" max="15109" width="13.42578125" style="7" customWidth="1"/>
    <col min="15110" max="15110" width="13.85546875" style="7" customWidth="1"/>
    <col min="15111" max="15115" width="16.5703125" style="7" customWidth="1"/>
    <col min="15116" max="15116" width="20.5703125" style="7" customWidth="1"/>
    <col min="15117" max="15117" width="21.140625" style="7" customWidth="1"/>
    <col min="15118" max="15118" width="9.5703125" style="7" customWidth="1"/>
    <col min="15119" max="15119" width="0.42578125" style="7" customWidth="1"/>
    <col min="15120" max="15126" width="6.42578125" style="7" customWidth="1"/>
    <col min="15127" max="15355" width="11.42578125" style="7"/>
    <col min="15356" max="15356" width="1" style="7" customWidth="1"/>
    <col min="15357" max="15357" width="4.28515625" style="7" customWidth="1"/>
    <col min="15358" max="15358" width="34.7109375" style="7" customWidth="1"/>
    <col min="15359" max="15359" width="0" style="7" hidden="1" customWidth="1"/>
    <col min="15360" max="15360" width="20" style="7" customWidth="1"/>
    <col min="15361" max="15361" width="20.85546875" style="7" customWidth="1"/>
    <col min="15362" max="15362" width="25" style="7" customWidth="1"/>
    <col min="15363" max="15363" width="18.7109375" style="7" customWidth="1"/>
    <col min="15364" max="15364" width="29.7109375" style="7" customWidth="1"/>
    <col min="15365" max="15365" width="13.42578125" style="7" customWidth="1"/>
    <col min="15366" max="15366" width="13.85546875" style="7" customWidth="1"/>
    <col min="15367" max="15371" width="16.5703125" style="7" customWidth="1"/>
    <col min="15372" max="15372" width="20.5703125" style="7" customWidth="1"/>
    <col min="15373" max="15373" width="21.140625" style="7" customWidth="1"/>
    <col min="15374" max="15374" width="9.5703125" style="7" customWidth="1"/>
    <col min="15375" max="15375" width="0.42578125" style="7" customWidth="1"/>
    <col min="15376" max="15382" width="6.42578125" style="7" customWidth="1"/>
    <col min="15383" max="15611" width="11.42578125" style="7"/>
    <col min="15612" max="15612" width="1" style="7" customWidth="1"/>
    <col min="15613" max="15613" width="4.28515625" style="7" customWidth="1"/>
    <col min="15614" max="15614" width="34.7109375" style="7" customWidth="1"/>
    <col min="15615" max="15615" width="0" style="7" hidden="1" customWidth="1"/>
    <col min="15616" max="15616" width="20" style="7" customWidth="1"/>
    <col min="15617" max="15617" width="20.85546875" style="7" customWidth="1"/>
    <col min="15618" max="15618" width="25" style="7" customWidth="1"/>
    <col min="15619" max="15619" width="18.7109375" style="7" customWidth="1"/>
    <col min="15620" max="15620" width="29.7109375" style="7" customWidth="1"/>
    <col min="15621" max="15621" width="13.42578125" style="7" customWidth="1"/>
    <col min="15622" max="15622" width="13.85546875" style="7" customWidth="1"/>
    <col min="15623" max="15627" width="16.5703125" style="7" customWidth="1"/>
    <col min="15628" max="15628" width="20.5703125" style="7" customWidth="1"/>
    <col min="15629" max="15629" width="21.140625" style="7" customWidth="1"/>
    <col min="15630" max="15630" width="9.5703125" style="7" customWidth="1"/>
    <col min="15631" max="15631" width="0.42578125" style="7" customWidth="1"/>
    <col min="15632" max="15638" width="6.42578125" style="7" customWidth="1"/>
    <col min="15639" max="15867" width="11.42578125" style="7"/>
    <col min="15868" max="15868" width="1" style="7" customWidth="1"/>
    <col min="15869" max="15869" width="4.28515625" style="7" customWidth="1"/>
    <col min="15870" max="15870" width="34.7109375" style="7" customWidth="1"/>
    <col min="15871" max="15871" width="0" style="7" hidden="1" customWidth="1"/>
    <col min="15872" max="15872" width="20" style="7" customWidth="1"/>
    <col min="15873" max="15873" width="20.85546875" style="7" customWidth="1"/>
    <col min="15874" max="15874" width="25" style="7" customWidth="1"/>
    <col min="15875" max="15875" width="18.7109375" style="7" customWidth="1"/>
    <col min="15876" max="15876" width="29.7109375" style="7" customWidth="1"/>
    <col min="15877" max="15877" width="13.42578125" style="7" customWidth="1"/>
    <col min="15878" max="15878" width="13.85546875" style="7" customWidth="1"/>
    <col min="15879" max="15883" width="16.5703125" style="7" customWidth="1"/>
    <col min="15884" max="15884" width="20.5703125" style="7" customWidth="1"/>
    <col min="15885" max="15885" width="21.140625" style="7" customWidth="1"/>
    <col min="15886" max="15886" width="9.5703125" style="7" customWidth="1"/>
    <col min="15887" max="15887" width="0.42578125" style="7" customWidth="1"/>
    <col min="15888" max="15894" width="6.42578125" style="7" customWidth="1"/>
    <col min="15895" max="16123" width="11.42578125" style="7"/>
    <col min="16124" max="16124" width="1" style="7" customWidth="1"/>
    <col min="16125" max="16125" width="4.28515625" style="7" customWidth="1"/>
    <col min="16126" max="16126" width="34.7109375" style="7" customWidth="1"/>
    <col min="16127" max="16127" width="0" style="7" hidden="1" customWidth="1"/>
    <col min="16128" max="16128" width="20" style="7" customWidth="1"/>
    <col min="16129" max="16129" width="20.85546875" style="7" customWidth="1"/>
    <col min="16130" max="16130" width="25" style="7" customWidth="1"/>
    <col min="16131" max="16131" width="18.7109375" style="7" customWidth="1"/>
    <col min="16132" max="16132" width="29.7109375" style="7" customWidth="1"/>
    <col min="16133" max="16133" width="13.42578125" style="7" customWidth="1"/>
    <col min="16134" max="16134" width="13.85546875" style="7" customWidth="1"/>
    <col min="16135" max="16139" width="16.5703125" style="7" customWidth="1"/>
    <col min="16140" max="16140" width="20.5703125" style="7" customWidth="1"/>
    <col min="16141" max="16141" width="21.140625" style="7" customWidth="1"/>
    <col min="16142" max="16142" width="9.5703125" style="7" customWidth="1"/>
    <col min="16143" max="16143" width="0.42578125" style="7" customWidth="1"/>
    <col min="16144" max="16150" width="6.42578125" style="7" customWidth="1"/>
    <col min="16151" max="16371" width="11.42578125" style="7"/>
    <col min="16372" max="16384" width="11.42578125" style="7" customWidth="1"/>
  </cols>
  <sheetData>
    <row r="2" spans="2:16" ht="26.25" x14ac:dyDescent="0.25">
      <c r="B2" s="220" t="s">
        <v>63</v>
      </c>
      <c r="C2" s="221"/>
      <c r="D2" s="221"/>
      <c r="E2" s="221"/>
      <c r="F2" s="221"/>
      <c r="G2" s="221"/>
      <c r="H2" s="221"/>
      <c r="I2" s="221"/>
      <c r="J2" s="221"/>
      <c r="K2" s="221"/>
      <c r="L2" s="221"/>
      <c r="M2" s="221"/>
      <c r="N2" s="221"/>
      <c r="O2" s="221"/>
      <c r="P2" s="221"/>
    </row>
    <row r="4" spans="2:16" ht="26.25" x14ac:dyDescent="0.25">
      <c r="B4" s="220" t="s">
        <v>48</v>
      </c>
      <c r="C4" s="221"/>
      <c r="D4" s="221"/>
      <c r="E4" s="221"/>
      <c r="F4" s="221"/>
      <c r="G4" s="221"/>
      <c r="H4" s="221"/>
      <c r="I4" s="221"/>
      <c r="J4" s="221"/>
      <c r="K4" s="221"/>
      <c r="L4" s="221"/>
      <c r="M4" s="221"/>
      <c r="N4" s="221"/>
      <c r="O4" s="221"/>
      <c r="P4" s="221"/>
    </row>
    <row r="5" spans="2:16" ht="15.75" thickBot="1" x14ac:dyDescent="0.3"/>
    <row r="6" spans="2:16" ht="21.75" thickBot="1" x14ac:dyDescent="0.3">
      <c r="B6" s="9" t="s">
        <v>4</v>
      </c>
      <c r="C6" s="234" t="s">
        <v>161</v>
      </c>
      <c r="D6" s="235"/>
      <c r="E6" s="235"/>
      <c r="F6" s="235"/>
      <c r="G6" s="235"/>
      <c r="H6" s="235"/>
      <c r="I6" s="235"/>
      <c r="J6" s="235"/>
      <c r="K6" s="235"/>
      <c r="L6" s="235"/>
      <c r="M6" s="235"/>
      <c r="N6" s="236"/>
    </row>
    <row r="7" spans="2:16" ht="16.5" thickBot="1" x14ac:dyDescent="0.3">
      <c r="B7" s="10" t="s">
        <v>5</v>
      </c>
      <c r="C7" s="234"/>
      <c r="D7" s="235"/>
      <c r="E7" s="235"/>
      <c r="F7" s="235"/>
      <c r="G7" s="235"/>
      <c r="H7" s="235"/>
      <c r="I7" s="235"/>
      <c r="J7" s="235"/>
      <c r="K7" s="235"/>
      <c r="L7" s="235"/>
      <c r="M7" s="235"/>
      <c r="N7" s="236"/>
    </row>
    <row r="8" spans="2:16" ht="16.5" thickBot="1" x14ac:dyDescent="0.3">
      <c r="B8" s="10" t="s">
        <v>6</v>
      </c>
      <c r="C8" s="234"/>
      <c r="D8" s="235"/>
      <c r="E8" s="235"/>
      <c r="F8" s="235"/>
      <c r="G8" s="235"/>
      <c r="H8" s="235"/>
      <c r="I8" s="235"/>
      <c r="J8" s="235"/>
      <c r="K8" s="235"/>
      <c r="L8" s="235"/>
      <c r="M8" s="235"/>
      <c r="N8" s="236"/>
    </row>
    <row r="9" spans="2:16" ht="16.5" thickBot="1" x14ac:dyDescent="0.3">
      <c r="B9" s="10" t="s">
        <v>7</v>
      </c>
      <c r="C9" s="234"/>
      <c r="D9" s="235"/>
      <c r="E9" s="235"/>
      <c r="F9" s="235"/>
      <c r="G9" s="235"/>
      <c r="H9" s="235"/>
      <c r="I9" s="235"/>
      <c r="J9" s="235"/>
      <c r="K9" s="235"/>
      <c r="L9" s="235"/>
      <c r="M9" s="235"/>
      <c r="N9" s="236"/>
    </row>
    <row r="10" spans="2:16" ht="16.5" thickBot="1" x14ac:dyDescent="0.3">
      <c r="B10" s="10" t="s">
        <v>8</v>
      </c>
      <c r="C10" s="237"/>
      <c r="D10" s="238"/>
      <c r="E10" s="238"/>
      <c r="F10" s="28"/>
      <c r="G10" s="28"/>
      <c r="H10" s="28"/>
      <c r="I10" s="28"/>
      <c r="J10" s="28"/>
      <c r="K10" s="28"/>
      <c r="L10" s="28"/>
      <c r="M10" s="28"/>
      <c r="N10" s="29"/>
    </row>
    <row r="11" spans="2:16" ht="16.5" thickBot="1" x14ac:dyDescent="0.3">
      <c r="B11" s="12" t="s">
        <v>9</v>
      </c>
      <c r="C11" s="13">
        <v>41975</v>
      </c>
      <c r="D11" s="14"/>
      <c r="E11" s="14"/>
      <c r="F11" s="14"/>
      <c r="G11" s="14"/>
      <c r="H11" s="14"/>
      <c r="I11" s="14"/>
      <c r="J11" s="14"/>
      <c r="K11" s="14"/>
      <c r="L11" s="14"/>
      <c r="M11" s="14"/>
      <c r="N11" s="15"/>
    </row>
    <row r="12" spans="2:16" ht="15.75" x14ac:dyDescent="0.25">
      <c r="B12" s="11"/>
      <c r="C12" s="16"/>
      <c r="D12" s="17"/>
      <c r="E12" s="17"/>
      <c r="F12" s="17"/>
      <c r="G12" s="17"/>
      <c r="H12" s="17"/>
      <c r="I12" s="87"/>
      <c r="J12" s="87"/>
      <c r="K12" s="87"/>
      <c r="L12" s="87"/>
      <c r="M12" s="87"/>
      <c r="N12" s="17"/>
    </row>
    <row r="13" spans="2:16" x14ac:dyDescent="0.25">
      <c r="I13" s="87"/>
      <c r="J13" s="87"/>
      <c r="K13" s="87"/>
      <c r="L13" s="87"/>
      <c r="M13" s="87"/>
      <c r="N13" s="88"/>
    </row>
    <row r="14" spans="2:16" ht="45.75" customHeight="1" x14ac:dyDescent="0.25">
      <c r="B14" s="245" t="s">
        <v>100</v>
      </c>
      <c r="C14" s="245"/>
      <c r="D14" s="146" t="s">
        <v>12</v>
      </c>
      <c r="E14" s="146" t="s">
        <v>13</v>
      </c>
      <c r="F14" s="146" t="s">
        <v>29</v>
      </c>
      <c r="G14" s="72"/>
      <c r="I14" s="32"/>
      <c r="J14" s="32"/>
      <c r="K14" s="32"/>
      <c r="L14" s="32"/>
      <c r="M14" s="32"/>
      <c r="N14" s="88"/>
    </row>
    <row r="15" spans="2:16" x14ac:dyDescent="0.25">
      <c r="B15" s="245"/>
      <c r="C15" s="245"/>
      <c r="D15" s="146">
        <v>14</v>
      </c>
      <c r="E15" s="30">
        <v>3611075784</v>
      </c>
      <c r="F15" s="156">
        <f>1080+228+252</f>
        <v>1560</v>
      </c>
      <c r="G15" s="73"/>
      <c r="I15" s="33"/>
      <c r="J15" s="33"/>
      <c r="K15" s="33"/>
      <c r="L15" s="33"/>
      <c r="M15" s="33"/>
      <c r="N15" s="88"/>
    </row>
    <row r="16" spans="2:16" x14ac:dyDescent="0.25">
      <c r="B16" s="245"/>
      <c r="C16" s="245"/>
      <c r="D16" s="146"/>
      <c r="E16" s="30"/>
      <c r="F16" s="30"/>
      <c r="G16" s="73"/>
      <c r="I16" s="33"/>
      <c r="J16" s="33"/>
      <c r="K16" s="33"/>
      <c r="L16" s="33"/>
      <c r="M16" s="33"/>
      <c r="N16" s="88"/>
    </row>
    <row r="17" spans="1:14" x14ac:dyDescent="0.25">
      <c r="B17" s="245"/>
      <c r="C17" s="245"/>
      <c r="D17" s="146"/>
      <c r="E17" s="30"/>
      <c r="F17" s="30"/>
      <c r="G17" s="73"/>
      <c r="I17" s="33"/>
      <c r="J17" s="33"/>
      <c r="K17" s="33"/>
      <c r="L17" s="33"/>
      <c r="M17" s="33"/>
      <c r="N17" s="88"/>
    </row>
    <row r="18" spans="1:14" x14ac:dyDescent="0.25">
      <c r="B18" s="245"/>
      <c r="C18" s="245"/>
      <c r="D18" s="146"/>
      <c r="E18" s="31"/>
      <c r="F18" s="30"/>
      <c r="G18" s="73"/>
      <c r="H18" s="19"/>
      <c r="I18" s="33"/>
      <c r="J18" s="33"/>
      <c r="K18" s="33"/>
      <c r="L18" s="33"/>
      <c r="M18" s="33"/>
      <c r="N18" s="18"/>
    </row>
    <row r="19" spans="1:14" x14ac:dyDescent="0.25">
      <c r="B19" s="245"/>
      <c r="C19" s="245"/>
      <c r="D19" s="146"/>
      <c r="E19" s="31"/>
      <c r="F19" s="30"/>
      <c r="G19" s="73"/>
      <c r="H19" s="19"/>
      <c r="I19" s="35"/>
      <c r="J19" s="35"/>
      <c r="K19" s="35"/>
      <c r="L19" s="35"/>
      <c r="M19" s="35"/>
      <c r="N19" s="18"/>
    </row>
    <row r="20" spans="1:14" x14ac:dyDescent="0.25">
      <c r="B20" s="245"/>
      <c r="C20" s="245"/>
      <c r="D20" s="146"/>
      <c r="E20" s="31"/>
      <c r="F20" s="30"/>
      <c r="G20" s="73"/>
      <c r="H20" s="19"/>
      <c r="I20" s="87"/>
      <c r="J20" s="87"/>
      <c r="K20" s="87"/>
      <c r="L20" s="87"/>
      <c r="M20" s="87"/>
      <c r="N20" s="18"/>
    </row>
    <row r="21" spans="1:14" x14ac:dyDescent="0.25">
      <c r="B21" s="245"/>
      <c r="C21" s="245"/>
      <c r="D21" s="146"/>
      <c r="E21" s="31"/>
      <c r="F21" s="30"/>
      <c r="G21" s="73"/>
      <c r="H21" s="19"/>
      <c r="I21" s="87"/>
      <c r="J21" s="87"/>
      <c r="K21" s="87"/>
      <c r="L21" s="87"/>
      <c r="M21" s="87"/>
      <c r="N21" s="18"/>
    </row>
    <row r="22" spans="1:14" ht="15.75" thickBot="1" x14ac:dyDescent="0.3">
      <c r="B22" s="232" t="s">
        <v>14</v>
      </c>
      <c r="C22" s="233"/>
      <c r="D22" s="146"/>
      <c r="E22" s="49"/>
      <c r="F22" s="30"/>
      <c r="G22" s="73"/>
      <c r="H22" s="19"/>
      <c r="I22" s="87"/>
      <c r="J22" s="87"/>
      <c r="K22" s="87"/>
      <c r="L22" s="87"/>
      <c r="M22" s="87"/>
      <c r="N22" s="18"/>
    </row>
    <row r="23" spans="1:14" ht="45.75" thickBot="1" x14ac:dyDescent="0.3">
      <c r="A23" s="37"/>
      <c r="B23" s="43" t="s">
        <v>15</v>
      </c>
      <c r="C23" s="43" t="s">
        <v>101</v>
      </c>
      <c r="E23" s="32"/>
      <c r="F23" s="32"/>
      <c r="G23" s="32"/>
      <c r="H23" s="32"/>
      <c r="I23" s="8"/>
      <c r="J23" s="8"/>
      <c r="K23" s="8"/>
      <c r="L23" s="8"/>
      <c r="M23" s="8"/>
    </row>
    <row r="24" spans="1:14" ht="15.75" thickBot="1" x14ac:dyDescent="0.3">
      <c r="A24" s="38">
        <v>1</v>
      </c>
      <c r="C24" s="40">
        <f>F15*80%</f>
        <v>1248</v>
      </c>
      <c r="D24" s="36"/>
      <c r="E24" s="39">
        <f>E15</f>
        <v>3611075784</v>
      </c>
      <c r="F24" s="34"/>
      <c r="G24" s="34"/>
      <c r="H24" s="34"/>
      <c r="I24" s="20"/>
      <c r="J24" s="20"/>
      <c r="K24" s="20"/>
      <c r="L24" s="20"/>
      <c r="M24" s="20"/>
    </row>
    <row r="25" spans="1:14" x14ac:dyDescent="0.25">
      <c r="A25" s="79"/>
      <c r="C25" s="80"/>
      <c r="D25" s="33"/>
      <c r="E25" s="81"/>
      <c r="F25" s="34"/>
      <c r="G25" s="34"/>
      <c r="H25" s="34"/>
      <c r="I25" s="20"/>
      <c r="J25" s="20"/>
      <c r="K25" s="20"/>
      <c r="L25" s="20"/>
      <c r="M25" s="20"/>
    </row>
    <row r="26" spans="1:14" x14ac:dyDescent="0.25">
      <c r="A26" s="79"/>
      <c r="C26" s="80"/>
      <c r="D26" s="33"/>
      <c r="E26" s="81"/>
      <c r="F26" s="34"/>
      <c r="G26" s="34"/>
      <c r="H26" s="34"/>
      <c r="I26" s="20"/>
      <c r="J26" s="20"/>
      <c r="K26" s="20"/>
      <c r="L26" s="20"/>
      <c r="M26" s="20"/>
    </row>
    <row r="27" spans="1:14" x14ac:dyDescent="0.25">
      <c r="A27" s="79"/>
      <c r="B27" s="102" t="s">
        <v>138</v>
      </c>
      <c r="C27" s="84"/>
      <c r="D27" s="84"/>
      <c r="E27" s="84"/>
      <c r="F27" s="84"/>
      <c r="G27" s="84"/>
      <c r="H27" s="84"/>
      <c r="I27" s="87"/>
      <c r="J27" s="87"/>
      <c r="K27" s="87"/>
      <c r="L27" s="87"/>
      <c r="M27" s="87"/>
      <c r="N27" s="88"/>
    </row>
    <row r="28" spans="1:14" x14ac:dyDescent="0.25">
      <c r="A28" s="79"/>
      <c r="B28" s="84"/>
      <c r="C28" s="84"/>
      <c r="D28" s="84"/>
      <c r="E28" s="84"/>
      <c r="F28" s="84"/>
      <c r="G28" s="84"/>
      <c r="H28" s="84"/>
      <c r="I28" s="87"/>
      <c r="J28" s="87"/>
      <c r="K28" s="87"/>
      <c r="L28" s="87"/>
      <c r="M28" s="87"/>
      <c r="N28" s="88"/>
    </row>
    <row r="29" spans="1:14" x14ac:dyDescent="0.25">
      <c r="A29" s="79"/>
      <c r="B29" s="104" t="s">
        <v>33</v>
      </c>
      <c r="C29" s="104" t="s">
        <v>139</v>
      </c>
      <c r="D29" s="104" t="s">
        <v>140</v>
      </c>
      <c r="E29" s="84"/>
      <c r="F29" s="84"/>
      <c r="G29" s="84"/>
      <c r="H29" s="84"/>
      <c r="I29" s="87"/>
      <c r="J29" s="87"/>
      <c r="K29" s="87"/>
      <c r="L29" s="87"/>
      <c r="M29" s="87"/>
      <c r="N29" s="88"/>
    </row>
    <row r="30" spans="1:14" x14ac:dyDescent="0.25">
      <c r="A30" s="79"/>
      <c r="B30" s="101" t="s">
        <v>141</v>
      </c>
      <c r="C30" s="44"/>
      <c r="D30" s="177" t="s">
        <v>194</v>
      </c>
      <c r="E30" s="84"/>
      <c r="F30" s="84"/>
      <c r="G30" s="84"/>
      <c r="H30" s="84"/>
      <c r="I30" s="87"/>
      <c r="J30" s="87"/>
      <c r="K30" s="87"/>
      <c r="L30" s="87"/>
      <c r="M30" s="87"/>
      <c r="N30" s="88"/>
    </row>
    <row r="31" spans="1:14" x14ac:dyDescent="0.25">
      <c r="A31" s="79"/>
      <c r="B31" s="101" t="s">
        <v>142</v>
      </c>
      <c r="C31" s="44" t="s">
        <v>194</v>
      </c>
      <c r="D31" s="177"/>
      <c r="E31" s="84"/>
      <c r="F31" s="84"/>
      <c r="G31" s="84"/>
      <c r="H31" s="84"/>
      <c r="I31" s="87"/>
      <c r="J31" s="87"/>
      <c r="K31" s="87"/>
      <c r="L31" s="87"/>
      <c r="M31" s="87"/>
      <c r="N31" s="88"/>
    </row>
    <row r="32" spans="1:14" x14ac:dyDescent="0.25">
      <c r="A32" s="79"/>
      <c r="B32" s="101" t="s">
        <v>143</v>
      </c>
      <c r="C32" s="177"/>
      <c r="D32" s="177" t="s">
        <v>194</v>
      </c>
      <c r="E32" s="84"/>
      <c r="F32" s="84"/>
      <c r="G32" s="84"/>
      <c r="H32" s="84"/>
      <c r="I32" s="87"/>
      <c r="J32" s="87"/>
      <c r="K32" s="87"/>
      <c r="L32" s="87"/>
      <c r="M32" s="87"/>
      <c r="N32" s="88"/>
    </row>
    <row r="33" spans="1:17" x14ac:dyDescent="0.25">
      <c r="A33" s="79"/>
      <c r="B33" s="101" t="s">
        <v>144</v>
      </c>
      <c r="C33" s="177"/>
      <c r="D33" s="177" t="s">
        <v>194</v>
      </c>
      <c r="E33" s="84"/>
      <c r="F33" s="84"/>
      <c r="G33" s="84"/>
      <c r="H33" s="84"/>
      <c r="I33" s="87"/>
      <c r="J33" s="87"/>
      <c r="K33" s="87"/>
      <c r="L33" s="87"/>
      <c r="M33" s="87"/>
      <c r="N33" s="88"/>
    </row>
    <row r="34" spans="1:17" x14ac:dyDescent="0.25">
      <c r="A34" s="79"/>
      <c r="B34" s="84"/>
      <c r="C34" s="84"/>
      <c r="D34" s="84"/>
      <c r="E34" s="84"/>
      <c r="F34" s="84"/>
      <c r="G34" s="84"/>
      <c r="H34" s="84"/>
      <c r="I34" s="87"/>
      <c r="J34" s="87"/>
      <c r="K34" s="87"/>
      <c r="L34" s="87"/>
      <c r="M34" s="87"/>
      <c r="N34" s="88"/>
    </row>
    <row r="35" spans="1:17" x14ac:dyDescent="0.25">
      <c r="A35" s="79"/>
      <c r="B35" s="84"/>
      <c r="C35" s="84"/>
      <c r="D35" s="84"/>
      <c r="E35" s="84"/>
      <c r="F35" s="84"/>
      <c r="G35" s="84"/>
      <c r="H35" s="84"/>
      <c r="I35" s="87"/>
      <c r="J35" s="87"/>
      <c r="K35" s="87"/>
      <c r="L35" s="87"/>
      <c r="M35" s="87"/>
      <c r="N35" s="88"/>
    </row>
    <row r="36" spans="1:17" x14ac:dyDescent="0.25">
      <c r="A36" s="79"/>
      <c r="B36" s="102" t="s">
        <v>145</v>
      </c>
      <c r="C36" s="84"/>
      <c r="D36" s="84"/>
      <c r="E36" s="84"/>
      <c r="F36" s="84"/>
      <c r="G36" s="84"/>
      <c r="H36" s="84"/>
      <c r="I36" s="87"/>
      <c r="J36" s="87"/>
      <c r="K36" s="87"/>
      <c r="L36" s="87"/>
      <c r="M36" s="87"/>
      <c r="N36" s="88"/>
    </row>
    <row r="37" spans="1:17" x14ac:dyDescent="0.25">
      <c r="A37" s="79"/>
      <c r="B37" s="84"/>
      <c r="C37" s="84"/>
      <c r="D37" s="84"/>
      <c r="E37" s="84"/>
      <c r="F37" s="84"/>
      <c r="G37" s="84"/>
      <c r="H37" s="84"/>
      <c r="I37" s="87"/>
      <c r="J37" s="87"/>
      <c r="K37" s="87"/>
      <c r="L37" s="87"/>
      <c r="M37" s="87"/>
      <c r="N37" s="88"/>
    </row>
    <row r="38" spans="1:17" x14ac:dyDescent="0.25">
      <c r="A38" s="79"/>
      <c r="B38" s="84"/>
      <c r="C38" s="84"/>
      <c r="D38" s="84"/>
      <c r="E38" s="84"/>
      <c r="F38" s="84"/>
      <c r="G38" s="84"/>
      <c r="H38" s="84"/>
      <c r="I38" s="87"/>
      <c r="J38" s="87"/>
      <c r="K38" s="87"/>
      <c r="L38" s="87"/>
      <c r="M38" s="87"/>
      <c r="N38" s="88"/>
    </row>
    <row r="39" spans="1:17" x14ac:dyDescent="0.25">
      <c r="A39" s="79"/>
      <c r="B39" s="104" t="s">
        <v>33</v>
      </c>
      <c r="C39" s="104" t="s">
        <v>58</v>
      </c>
      <c r="D39" s="103" t="s">
        <v>51</v>
      </c>
      <c r="E39" s="103" t="s">
        <v>16</v>
      </c>
      <c r="F39" s="84"/>
      <c r="G39" s="84"/>
      <c r="H39" s="84"/>
      <c r="I39" s="87"/>
      <c r="J39" s="87"/>
      <c r="K39" s="87"/>
      <c r="L39" s="87"/>
      <c r="M39" s="87"/>
      <c r="N39" s="88"/>
    </row>
    <row r="40" spans="1:17" ht="28.5" x14ac:dyDescent="0.25">
      <c r="A40" s="79"/>
      <c r="B40" s="85" t="s">
        <v>146</v>
      </c>
      <c r="C40" s="86">
        <v>40</v>
      </c>
      <c r="D40" s="143">
        <v>0</v>
      </c>
      <c r="E40" s="246">
        <f>+D40+D41</f>
        <v>0</v>
      </c>
      <c r="F40" s="84"/>
      <c r="G40" s="84"/>
      <c r="H40" s="84"/>
      <c r="I40" s="87"/>
      <c r="J40" s="87"/>
      <c r="K40" s="87"/>
      <c r="L40" s="87"/>
      <c r="M40" s="87"/>
      <c r="N40" s="88"/>
    </row>
    <row r="41" spans="1:17" ht="57" x14ac:dyDescent="0.25">
      <c r="A41" s="79"/>
      <c r="B41" s="85" t="s">
        <v>147</v>
      </c>
      <c r="C41" s="86">
        <v>60</v>
      </c>
      <c r="D41" s="143">
        <f>+F162</f>
        <v>0</v>
      </c>
      <c r="E41" s="247"/>
      <c r="F41" s="84"/>
      <c r="G41" s="84"/>
      <c r="H41" s="84"/>
      <c r="I41" s="87"/>
      <c r="J41" s="87"/>
      <c r="K41" s="87"/>
      <c r="L41" s="87"/>
      <c r="M41" s="87"/>
      <c r="N41" s="88"/>
    </row>
    <row r="42" spans="1:17" x14ac:dyDescent="0.25">
      <c r="A42" s="79"/>
      <c r="C42" s="80"/>
      <c r="D42" s="33"/>
      <c r="E42" s="81"/>
      <c r="F42" s="34"/>
      <c r="G42" s="34"/>
      <c r="H42" s="34"/>
      <c r="I42" s="20"/>
      <c r="J42" s="20"/>
      <c r="K42" s="20"/>
      <c r="L42" s="20"/>
      <c r="M42" s="20"/>
    </row>
    <row r="43" spans="1:17" x14ac:dyDescent="0.25">
      <c r="A43" s="79"/>
      <c r="C43" s="80"/>
      <c r="D43" s="33"/>
      <c r="E43" s="81"/>
      <c r="F43" s="34"/>
      <c r="G43" s="34"/>
      <c r="H43" s="34"/>
      <c r="I43" s="20"/>
      <c r="J43" s="20"/>
      <c r="K43" s="20"/>
      <c r="L43" s="20"/>
      <c r="M43" s="20"/>
    </row>
    <row r="44" spans="1:17" x14ac:dyDescent="0.25">
      <c r="A44" s="79"/>
      <c r="C44" s="80"/>
      <c r="D44" s="33"/>
      <c r="E44" s="81"/>
      <c r="F44" s="34"/>
      <c r="G44" s="34"/>
      <c r="H44" s="34"/>
      <c r="I44" s="20"/>
      <c r="J44" s="20"/>
      <c r="K44" s="20"/>
      <c r="L44" s="20"/>
      <c r="M44" s="20"/>
    </row>
    <row r="45" spans="1:17" ht="15.75" thickBot="1" x14ac:dyDescent="0.3">
      <c r="M45" s="231" t="s">
        <v>35</v>
      </c>
      <c r="N45" s="231"/>
    </row>
    <row r="46" spans="1:17" x14ac:dyDescent="0.25">
      <c r="B46" s="102" t="s">
        <v>30</v>
      </c>
      <c r="M46" s="50"/>
      <c r="N46" s="50"/>
    </row>
    <row r="47" spans="1:17" ht="15.75" thickBot="1" x14ac:dyDescent="0.3">
      <c r="M47" s="50"/>
      <c r="N47" s="50"/>
    </row>
    <row r="48" spans="1:17" s="87" customFormat="1" ht="109.5" customHeight="1" x14ac:dyDescent="0.25">
      <c r="B48" s="98" t="s">
        <v>148</v>
      </c>
      <c r="C48" s="98" t="s">
        <v>149</v>
      </c>
      <c r="D48" s="98" t="s">
        <v>150</v>
      </c>
      <c r="E48" s="98" t="s">
        <v>45</v>
      </c>
      <c r="F48" s="98" t="s">
        <v>22</v>
      </c>
      <c r="G48" s="98" t="s">
        <v>102</v>
      </c>
      <c r="H48" s="98" t="s">
        <v>17</v>
      </c>
      <c r="I48" s="98" t="s">
        <v>10</v>
      </c>
      <c r="J48" s="98" t="s">
        <v>31</v>
      </c>
      <c r="K48" s="98" t="s">
        <v>61</v>
      </c>
      <c r="L48" s="98" t="s">
        <v>20</v>
      </c>
      <c r="M48" s="83" t="s">
        <v>26</v>
      </c>
      <c r="N48" s="98" t="s">
        <v>151</v>
      </c>
      <c r="O48" s="98" t="s">
        <v>36</v>
      </c>
      <c r="P48" s="99" t="s">
        <v>11</v>
      </c>
      <c r="Q48" s="99" t="s">
        <v>19</v>
      </c>
    </row>
    <row r="49" spans="1:26" s="93" customFormat="1" ht="35.1" customHeight="1" x14ac:dyDescent="0.25">
      <c r="A49" s="41">
        <v>1</v>
      </c>
      <c r="B49" s="94" t="s">
        <v>161</v>
      </c>
      <c r="C49" s="95" t="s">
        <v>161</v>
      </c>
      <c r="D49" s="94" t="s">
        <v>215</v>
      </c>
      <c r="E49" s="89" t="s">
        <v>216</v>
      </c>
      <c r="F49" s="90" t="s">
        <v>139</v>
      </c>
      <c r="G49" s="131"/>
      <c r="H49" s="97">
        <v>40940</v>
      </c>
      <c r="I49" s="91">
        <v>41090</v>
      </c>
      <c r="J49" s="91"/>
      <c r="K49" s="91" t="s">
        <v>217</v>
      </c>
      <c r="L49" s="91" t="s">
        <v>218</v>
      </c>
      <c r="M49" s="82">
        <v>420</v>
      </c>
      <c r="N49" s="82">
        <v>420</v>
      </c>
      <c r="O49" s="21"/>
      <c r="P49" s="21">
        <v>55</v>
      </c>
      <c r="Q49" s="132"/>
      <c r="R49" s="162" t="s">
        <v>219</v>
      </c>
      <c r="S49" s="92"/>
      <c r="T49" s="92"/>
      <c r="U49" s="92"/>
      <c r="V49" s="92"/>
      <c r="W49" s="92"/>
      <c r="X49" s="92"/>
      <c r="Y49" s="92"/>
      <c r="Z49" s="92"/>
    </row>
    <row r="50" spans="1:26" s="93" customFormat="1" ht="35.1" customHeight="1" x14ac:dyDescent="0.25">
      <c r="A50" s="41">
        <f>+A49+1</f>
        <v>2</v>
      </c>
      <c r="B50" s="94" t="s">
        <v>161</v>
      </c>
      <c r="C50" s="95" t="s">
        <v>161</v>
      </c>
      <c r="D50" s="94" t="s">
        <v>215</v>
      </c>
      <c r="E50" s="89" t="s">
        <v>220</v>
      </c>
      <c r="F50" s="90" t="s">
        <v>139</v>
      </c>
      <c r="G50" s="90"/>
      <c r="H50" s="97">
        <v>41306</v>
      </c>
      <c r="I50" s="91">
        <v>41639</v>
      </c>
      <c r="J50" s="91"/>
      <c r="K50" s="91" t="s">
        <v>221</v>
      </c>
      <c r="L50" s="91" t="s">
        <v>218</v>
      </c>
      <c r="M50" s="82">
        <v>3144</v>
      </c>
      <c r="N50" s="82">
        <v>3144</v>
      </c>
      <c r="O50" s="21"/>
      <c r="P50" s="21">
        <v>55</v>
      </c>
      <c r="Q50" s="132"/>
      <c r="R50" s="162" t="s">
        <v>219</v>
      </c>
      <c r="S50" s="92"/>
      <c r="T50" s="92"/>
      <c r="U50" s="92"/>
      <c r="V50" s="92"/>
      <c r="W50" s="92"/>
      <c r="X50" s="92"/>
      <c r="Y50" s="92"/>
      <c r="Z50" s="92"/>
    </row>
    <row r="51" spans="1:26" s="93" customFormat="1" ht="35.1" customHeight="1" x14ac:dyDescent="0.25">
      <c r="A51" s="41">
        <f t="shared" ref="A51:A56" si="0">+A50+1</f>
        <v>3</v>
      </c>
      <c r="B51" s="94" t="s">
        <v>161</v>
      </c>
      <c r="C51" s="95" t="s">
        <v>161</v>
      </c>
      <c r="D51" s="94" t="s">
        <v>215</v>
      </c>
      <c r="E51" s="89" t="s">
        <v>222</v>
      </c>
      <c r="F51" s="90" t="s">
        <v>139</v>
      </c>
      <c r="G51" s="90"/>
      <c r="H51" s="97">
        <v>41091</v>
      </c>
      <c r="I51" s="91">
        <v>41274</v>
      </c>
      <c r="J51" s="91"/>
      <c r="K51" s="91" t="s">
        <v>228</v>
      </c>
      <c r="L51" s="91" t="s">
        <v>218</v>
      </c>
      <c r="M51" s="82">
        <v>620</v>
      </c>
      <c r="N51" s="82">
        <v>620</v>
      </c>
      <c r="O51" s="21"/>
      <c r="P51" s="21">
        <v>55</v>
      </c>
      <c r="Q51" s="132"/>
      <c r="R51" s="162" t="s">
        <v>219</v>
      </c>
      <c r="S51" s="92"/>
      <c r="T51" s="92"/>
      <c r="U51" s="92"/>
      <c r="V51" s="92"/>
      <c r="W51" s="92"/>
      <c r="X51" s="92"/>
      <c r="Y51" s="92"/>
      <c r="Z51" s="92"/>
    </row>
    <row r="52" spans="1:26" s="93" customFormat="1" ht="35.1" customHeight="1" x14ac:dyDescent="0.25">
      <c r="A52" s="41">
        <f t="shared" si="0"/>
        <v>4</v>
      </c>
      <c r="B52" s="94" t="s">
        <v>161</v>
      </c>
      <c r="C52" s="95" t="s">
        <v>161</v>
      </c>
      <c r="D52" s="94" t="s">
        <v>215</v>
      </c>
      <c r="E52" s="89" t="s">
        <v>223</v>
      </c>
      <c r="F52" s="97" t="s">
        <v>139</v>
      </c>
      <c r="G52" s="90"/>
      <c r="H52" s="97">
        <v>40940</v>
      </c>
      <c r="I52" s="91">
        <v>41273</v>
      </c>
      <c r="J52" s="91"/>
      <c r="K52" s="91" t="s">
        <v>218</v>
      </c>
      <c r="L52" s="91" t="s">
        <v>221</v>
      </c>
      <c r="M52" s="82">
        <v>3336</v>
      </c>
      <c r="N52" s="82">
        <v>3336</v>
      </c>
      <c r="O52" s="21"/>
      <c r="P52" s="21">
        <v>55</v>
      </c>
      <c r="Q52" s="132"/>
      <c r="R52" s="162" t="s">
        <v>219</v>
      </c>
      <c r="S52" s="92"/>
      <c r="T52" s="92"/>
      <c r="U52" s="92"/>
      <c r="V52" s="92"/>
      <c r="W52" s="92"/>
      <c r="X52" s="92"/>
      <c r="Y52" s="92"/>
      <c r="Z52" s="92"/>
    </row>
    <row r="53" spans="1:26" s="93" customFormat="1" ht="56.25" customHeight="1" x14ac:dyDescent="0.25">
      <c r="A53" s="41">
        <f t="shared" si="0"/>
        <v>5</v>
      </c>
      <c r="B53" s="94" t="s">
        <v>161</v>
      </c>
      <c r="C53" s="95" t="s">
        <v>161</v>
      </c>
      <c r="D53" s="94" t="s">
        <v>215</v>
      </c>
      <c r="E53" s="89" t="s">
        <v>224</v>
      </c>
      <c r="F53" s="97" t="s">
        <v>139</v>
      </c>
      <c r="G53" s="90"/>
      <c r="H53" s="97">
        <v>41289</v>
      </c>
      <c r="I53" s="91">
        <v>41912</v>
      </c>
      <c r="J53" s="91"/>
      <c r="K53" s="91" t="s">
        <v>229</v>
      </c>
      <c r="L53" s="91" t="s">
        <v>221</v>
      </c>
      <c r="M53" s="82">
        <v>1292</v>
      </c>
      <c r="N53" s="82">
        <v>1292</v>
      </c>
      <c r="O53" s="21"/>
      <c r="P53" s="21">
        <v>55</v>
      </c>
      <c r="Q53" s="161" t="s">
        <v>401</v>
      </c>
      <c r="R53" s="92"/>
      <c r="S53" s="92"/>
      <c r="T53" s="92"/>
      <c r="U53" s="92"/>
      <c r="V53" s="92"/>
      <c r="W53" s="92"/>
      <c r="X53" s="92"/>
      <c r="Y53" s="92"/>
      <c r="Z53" s="92"/>
    </row>
    <row r="54" spans="1:26" s="93" customFormat="1" ht="62.25" customHeight="1" x14ac:dyDescent="0.25">
      <c r="A54" s="41">
        <f t="shared" si="0"/>
        <v>6</v>
      </c>
      <c r="B54" s="94" t="s">
        <v>161</v>
      </c>
      <c r="C54" s="95" t="s">
        <v>161</v>
      </c>
      <c r="D54" s="94" t="s">
        <v>215</v>
      </c>
      <c r="E54" s="89" t="s">
        <v>225</v>
      </c>
      <c r="F54" s="97" t="s">
        <v>139</v>
      </c>
      <c r="G54" s="90"/>
      <c r="H54" s="97">
        <v>41530</v>
      </c>
      <c r="I54" s="91">
        <v>41912</v>
      </c>
      <c r="J54" s="91"/>
      <c r="K54" s="91" t="s">
        <v>218</v>
      </c>
      <c r="L54" s="91" t="s">
        <v>230</v>
      </c>
      <c r="M54" s="82">
        <v>494</v>
      </c>
      <c r="N54" s="82">
        <v>494</v>
      </c>
      <c r="O54" s="21"/>
      <c r="P54" s="21">
        <v>55</v>
      </c>
      <c r="Q54" s="161" t="s">
        <v>401</v>
      </c>
      <c r="R54" s="92"/>
      <c r="S54" s="92"/>
      <c r="T54" s="92"/>
      <c r="U54" s="92"/>
      <c r="V54" s="92"/>
      <c r="W54" s="92"/>
      <c r="X54" s="92"/>
      <c r="Y54" s="92"/>
      <c r="Z54" s="92"/>
    </row>
    <row r="55" spans="1:26" s="93" customFormat="1" ht="50.25" customHeight="1" x14ac:dyDescent="0.25">
      <c r="A55" s="41">
        <f t="shared" si="0"/>
        <v>7</v>
      </c>
      <c r="B55" s="94" t="s">
        <v>161</v>
      </c>
      <c r="C55" s="95" t="s">
        <v>161</v>
      </c>
      <c r="D55" s="94" t="s">
        <v>215</v>
      </c>
      <c r="E55" s="89" t="s">
        <v>226</v>
      </c>
      <c r="F55" s="97" t="s">
        <v>139</v>
      </c>
      <c r="G55" s="90"/>
      <c r="H55" s="97">
        <v>41530</v>
      </c>
      <c r="I55" s="91">
        <v>41912</v>
      </c>
      <c r="J55" s="91"/>
      <c r="K55" s="91" t="s">
        <v>218</v>
      </c>
      <c r="L55" s="91" t="s">
        <v>230</v>
      </c>
      <c r="M55" s="82">
        <v>700</v>
      </c>
      <c r="N55" s="82">
        <v>700</v>
      </c>
      <c r="O55" s="21"/>
      <c r="P55" s="21">
        <v>55</v>
      </c>
      <c r="Q55" s="161" t="s">
        <v>401</v>
      </c>
      <c r="R55" s="92"/>
      <c r="S55" s="92"/>
      <c r="T55" s="92"/>
      <c r="U55" s="92"/>
      <c r="V55" s="92"/>
      <c r="W55" s="92"/>
      <c r="X55" s="92"/>
      <c r="Y55" s="92"/>
      <c r="Z55" s="92"/>
    </row>
    <row r="56" spans="1:26" s="93" customFormat="1" ht="34.5" customHeight="1" x14ac:dyDescent="0.25">
      <c r="A56" s="41">
        <f t="shared" si="0"/>
        <v>8</v>
      </c>
      <c r="B56" s="94" t="s">
        <v>161</v>
      </c>
      <c r="C56" s="95" t="s">
        <v>161</v>
      </c>
      <c r="D56" s="94" t="s">
        <v>215</v>
      </c>
      <c r="E56" s="89" t="s">
        <v>227</v>
      </c>
      <c r="F56" s="90" t="s">
        <v>139</v>
      </c>
      <c r="G56" s="90"/>
      <c r="H56" s="97">
        <v>40939</v>
      </c>
      <c r="I56" s="91">
        <v>41274</v>
      </c>
      <c r="J56" s="91"/>
      <c r="K56" s="91" t="s">
        <v>218</v>
      </c>
      <c r="L56" s="91" t="s">
        <v>221</v>
      </c>
      <c r="M56" s="82">
        <v>110</v>
      </c>
      <c r="N56" s="82">
        <v>110</v>
      </c>
      <c r="O56" s="21"/>
      <c r="P56" s="21">
        <v>55</v>
      </c>
      <c r="Q56" s="132"/>
      <c r="R56" s="162" t="s">
        <v>219</v>
      </c>
      <c r="S56" s="92"/>
      <c r="T56" s="92"/>
      <c r="U56" s="92"/>
      <c r="V56" s="92"/>
      <c r="W56" s="92"/>
      <c r="X56" s="92"/>
      <c r="Y56" s="92"/>
      <c r="Z56" s="92"/>
    </row>
    <row r="57" spans="1:26" s="93" customFormat="1" ht="32.25" customHeight="1" x14ac:dyDescent="0.25">
      <c r="A57" s="41"/>
      <c r="B57" s="42" t="s">
        <v>16</v>
      </c>
      <c r="C57" s="95"/>
      <c r="D57" s="94"/>
      <c r="E57" s="89"/>
      <c r="F57" s="90"/>
      <c r="G57" s="90"/>
      <c r="H57" s="90"/>
      <c r="I57" s="91"/>
      <c r="J57" s="91"/>
      <c r="K57" s="96" t="s">
        <v>400</v>
      </c>
      <c r="L57" s="96">
        <f t="shared" ref="L57" si="1">SUM(L49:L56)</f>
        <v>0</v>
      </c>
      <c r="M57" s="130">
        <v>4066</v>
      </c>
      <c r="N57" s="96" t="s">
        <v>231</v>
      </c>
      <c r="O57" s="21"/>
      <c r="P57" s="21"/>
      <c r="Q57" s="133"/>
    </row>
    <row r="58" spans="1:26" s="24" customFormat="1" x14ac:dyDescent="0.25">
      <c r="E58" s="25"/>
    </row>
    <row r="59" spans="1:26" s="24" customFormat="1" x14ac:dyDescent="0.25">
      <c r="B59" s="208" t="s">
        <v>28</v>
      </c>
      <c r="C59" s="208" t="s">
        <v>27</v>
      </c>
      <c r="D59" s="248" t="s">
        <v>34</v>
      </c>
      <c r="E59" s="248"/>
    </row>
    <row r="60" spans="1:26" s="24" customFormat="1" x14ac:dyDescent="0.25">
      <c r="B60" s="210"/>
      <c r="C60" s="210"/>
      <c r="D60" s="147" t="s">
        <v>23</v>
      </c>
      <c r="E60" s="48" t="s">
        <v>24</v>
      </c>
    </row>
    <row r="61" spans="1:26" s="24" customFormat="1" ht="30.6" customHeight="1" x14ac:dyDescent="0.25">
      <c r="B61" s="46" t="s">
        <v>21</v>
      </c>
      <c r="C61" s="47" t="str">
        <f>+K57</f>
        <v>22 meses</v>
      </c>
      <c r="D61" s="44"/>
      <c r="E61" s="45" t="s">
        <v>194</v>
      </c>
      <c r="F61" s="26"/>
      <c r="G61" s="26"/>
      <c r="H61" s="26"/>
      <c r="I61" s="26"/>
      <c r="J61" s="26"/>
      <c r="K61" s="26"/>
      <c r="L61" s="26"/>
      <c r="M61" s="26"/>
    </row>
    <row r="62" spans="1:26" s="24" customFormat="1" ht="30" customHeight="1" x14ac:dyDescent="0.25">
      <c r="B62" s="46" t="s">
        <v>25</v>
      </c>
      <c r="C62" s="47">
        <f>+M57</f>
        <v>4066</v>
      </c>
      <c r="D62" s="44" t="s">
        <v>194</v>
      </c>
      <c r="E62" s="45"/>
    </row>
    <row r="63" spans="1:26" s="24" customFormat="1" x14ac:dyDescent="0.25">
      <c r="B63" s="27"/>
      <c r="C63" s="228"/>
      <c r="D63" s="228"/>
      <c r="E63" s="228"/>
      <c r="F63" s="228"/>
      <c r="G63" s="228"/>
      <c r="H63" s="228"/>
      <c r="I63" s="228"/>
      <c r="J63" s="228"/>
      <c r="K63" s="228"/>
      <c r="L63" s="228"/>
      <c r="M63" s="228"/>
      <c r="N63" s="228"/>
    </row>
    <row r="64" spans="1:26" ht="28.15" customHeight="1" thickBot="1" x14ac:dyDescent="0.3"/>
    <row r="65" spans="2:17" ht="27" thickBot="1" x14ac:dyDescent="0.3">
      <c r="B65" s="249" t="s">
        <v>103</v>
      </c>
      <c r="C65" s="249"/>
      <c r="D65" s="249"/>
      <c r="E65" s="249"/>
      <c r="F65" s="249"/>
      <c r="G65" s="249"/>
      <c r="H65" s="249"/>
      <c r="I65" s="249"/>
      <c r="J65" s="249"/>
      <c r="K65" s="249"/>
      <c r="L65" s="249"/>
      <c r="M65" s="249"/>
      <c r="N65" s="249"/>
    </row>
    <row r="68" spans="2:17" ht="109.5" customHeight="1" x14ac:dyDescent="0.25">
      <c r="B68" s="100" t="s">
        <v>152</v>
      </c>
      <c r="C68" s="52" t="s">
        <v>2</v>
      </c>
      <c r="D68" s="52" t="s">
        <v>105</v>
      </c>
      <c r="E68" s="52" t="s">
        <v>104</v>
      </c>
      <c r="F68" s="52" t="s">
        <v>106</v>
      </c>
      <c r="G68" s="52" t="s">
        <v>107</v>
      </c>
      <c r="H68" s="52" t="s">
        <v>108</v>
      </c>
      <c r="I68" s="52" t="s">
        <v>109</v>
      </c>
      <c r="J68" s="52" t="s">
        <v>110</v>
      </c>
      <c r="K68" s="52" t="s">
        <v>111</v>
      </c>
      <c r="L68" s="52" t="s">
        <v>112</v>
      </c>
      <c r="M68" s="76" t="s">
        <v>113</v>
      </c>
      <c r="N68" s="76" t="s">
        <v>114</v>
      </c>
      <c r="O68" s="215" t="s">
        <v>3</v>
      </c>
      <c r="P68" s="217"/>
      <c r="Q68" s="52" t="s">
        <v>18</v>
      </c>
    </row>
    <row r="69" spans="2:17" x14ac:dyDescent="0.25">
      <c r="B69" s="148" t="s">
        <v>171</v>
      </c>
      <c r="C69" s="148" t="s">
        <v>172</v>
      </c>
      <c r="D69" s="148" t="s">
        <v>176</v>
      </c>
      <c r="E69" s="149">
        <v>72</v>
      </c>
      <c r="F69" s="3"/>
      <c r="G69" s="3" t="s">
        <v>139</v>
      </c>
      <c r="H69" s="3"/>
      <c r="I69" s="77"/>
      <c r="J69" s="77" t="s">
        <v>139</v>
      </c>
      <c r="K69" s="77" t="s">
        <v>139</v>
      </c>
      <c r="L69" s="77" t="s">
        <v>139</v>
      </c>
      <c r="M69" s="77" t="s">
        <v>139</v>
      </c>
      <c r="N69" s="77" t="s">
        <v>139</v>
      </c>
      <c r="O69" s="213"/>
      <c r="P69" s="214"/>
      <c r="Q69" s="101" t="s">
        <v>139</v>
      </c>
    </row>
    <row r="70" spans="2:17" x14ac:dyDescent="0.25">
      <c r="B70" s="148" t="s">
        <v>171</v>
      </c>
      <c r="C70" s="148" t="s">
        <v>173</v>
      </c>
      <c r="D70" s="148" t="s">
        <v>177</v>
      </c>
      <c r="E70" s="149">
        <v>84</v>
      </c>
      <c r="F70" s="3"/>
      <c r="G70" s="3" t="s">
        <v>139</v>
      </c>
      <c r="H70" s="3"/>
      <c r="I70" s="77"/>
      <c r="J70" s="77" t="s">
        <v>139</v>
      </c>
      <c r="K70" s="77" t="s">
        <v>139</v>
      </c>
      <c r="L70" s="77" t="s">
        <v>139</v>
      </c>
      <c r="M70" s="77" t="s">
        <v>139</v>
      </c>
      <c r="N70" s="77" t="s">
        <v>139</v>
      </c>
      <c r="O70" s="213"/>
      <c r="P70" s="214"/>
      <c r="Q70" s="101" t="s">
        <v>139</v>
      </c>
    </row>
    <row r="71" spans="2:17" x14ac:dyDescent="0.25">
      <c r="B71" s="148" t="s">
        <v>171</v>
      </c>
      <c r="C71" s="148" t="s">
        <v>174</v>
      </c>
      <c r="D71" s="148" t="s">
        <v>178</v>
      </c>
      <c r="E71" s="149">
        <v>48</v>
      </c>
      <c r="F71" s="3"/>
      <c r="G71" s="3" t="s">
        <v>139</v>
      </c>
      <c r="H71" s="3"/>
      <c r="I71" s="77"/>
      <c r="J71" s="77" t="s">
        <v>139</v>
      </c>
      <c r="K71" s="77" t="s">
        <v>139</v>
      </c>
      <c r="L71" s="77" t="s">
        <v>139</v>
      </c>
      <c r="M71" s="77" t="s">
        <v>139</v>
      </c>
      <c r="N71" s="77" t="s">
        <v>139</v>
      </c>
      <c r="O71" s="213"/>
      <c r="P71" s="214"/>
      <c r="Q71" s="101" t="s">
        <v>139</v>
      </c>
    </row>
    <row r="72" spans="2:17" x14ac:dyDescent="0.25">
      <c r="B72" s="148" t="s">
        <v>171</v>
      </c>
      <c r="C72" s="148" t="s">
        <v>175</v>
      </c>
      <c r="D72" s="148" t="s">
        <v>179</v>
      </c>
      <c r="E72" s="149">
        <v>48</v>
      </c>
      <c r="F72" s="3"/>
      <c r="G72" s="3" t="s">
        <v>139</v>
      </c>
      <c r="H72" s="3"/>
      <c r="I72" s="77"/>
      <c r="J72" s="77" t="s">
        <v>139</v>
      </c>
      <c r="K72" s="77" t="s">
        <v>139</v>
      </c>
      <c r="L72" s="77" t="s">
        <v>139</v>
      </c>
      <c r="M72" s="77" t="s">
        <v>139</v>
      </c>
      <c r="N72" s="77" t="s">
        <v>139</v>
      </c>
      <c r="O72" s="213"/>
      <c r="P72" s="214"/>
      <c r="Q72" s="101" t="s">
        <v>139</v>
      </c>
    </row>
    <row r="73" spans="2:17" x14ac:dyDescent="0.25">
      <c r="B73" s="148" t="s">
        <v>180</v>
      </c>
      <c r="C73" s="148" t="s">
        <v>182</v>
      </c>
      <c r="D73" s="148" t="s">
        <v>186</v>
      </c>
      <c r="E73" s="149">
        <v>60</v>
      </c>
      <c r="F73" s="3"/>
      <c r="G73" s="3"/>
      <c r="H73" s="3" t="s">
        <v>139</v>
      </c>
      <c r="I73" s="77"/>
      <c r="J73" s="77" t="s">
        <v>139</v>
      </c>
      <c r="K73" s="77" t="s">
        <v>139</v>
      </c>
      <c r="L73" s="77" t="s">
        <v>139</v>
      </c>
      <c r="M73" s="77" t="s">
        <v>139</v>
      </c>
      <c r="N73" s="77" t="s">
        <v>139</v>
      </c>
      <c r="O73" s="144"/>
      <c r="P73" s="145"/>
      <c r="Q73" s="101" t="s">
        <v>139</v>
      </c>
    </row>
    <row r="74" spans="2:17" x14ac:dyDescent="0.25">
      <c r="B74" s="148" t="s">
        <v>180</v>
      </c>
      <c r="C74" s="148" t="s">
        <v>183</v>
      </c>
      <c r="D74" s="148" t="s">
        <v>187</v>
      </c>
      <c r="E74" s="149">
        <v>60</v>
      </c>
      <c r="F74" s="3"/>
      <c r="G74" s="3"/>
      <c r="H74" s="3" t="s">
        <v>139</v>
      </c>
      <c r="I74" s="77"/>
      <c r="J74" s="77" t="s">
        <v>139</v>
      </c>
      <c r="K74" s="77" t="s">
        <v>139</v>
      </c>
      <c r="L74" s="77" t="s">
        <v>139</v>
      </c>
      <c r="M74" s="77" t="s">
        <v>139</v>
      </c>
      <c r="N74" s="77" t="s">
        <v>139</v>
      </c>
      <c r="O74" s="144"/>
      <c r="P74" s="145"/>
      <c r="Q74" s="101" t="s">
        <v>139</v>
      </c>
    </row>
    <row r="75" spans="2:17" x14ac:dyDescent="0.25">
      <c r="B75" s="148" t="s">
        <v>180</v>
      </c>
      <c r="C75" s="148" t="s">
        <v>184</v>
      </c>
      <c r="D75" s="148" t="s">
        <v>188</v>
      </c>
      <c r="E75" s="149">
        <v>60</v>
      </c>
      <c r="F75" s="3"/>
      <c r="G75" s="3"/>
      <c r="H75" s="3" t="s">
        <v>140</v>
      </c>
      <c r="I75" s="77"/>
      <c r="J75" s="77" t="s">
        <v>139</v>
      </c>
      <c r="K75" s="77" t="s">
        <v>139</v>
      </c>
      <c r="L75" s="77" t="s">
        <v>139</v>
      </c>
      <c r="M75" s="77" t="s">
        <v>139</v>
      </c>
      <c r="N75" s="77" t="s">
        <v>139</v>
      </c>
      <c r="O75" s="144" t="s">
        <v>195</v>
      </c>
      <c r="P75" s="145"/>
      <c r="Q75" s="101" t="s">
        <v>140</v>
      </c>
    </row>
    <row r="76" spans="2:17" x14ac:dyDescent="0.25">
      <c r="B76" s="148" t="s">
        <v>180</v>
      </c>
      <c r="C76" s="148" t="s">
        <v>185</v>
      </c>
      <c r="D76" s="148" t="s">
        <v>189</v>
      </c>
      <c r="E76" s="149">
        <v>48</v>
      </c>
      <c r="F76" s="3"/>
      <c r="G76" s="3"/>
      <c r="H76" s="3" t="s">
        <v>139</v>
      </c>
      <c r="I76" s="77"/>
      <c r="J76" s="77" t="s">
        <v>139</v>
      </c>
      <c r="K76" s="77" t="s">
        <v>139</v>
      </c>
      <c r="L76" s="77" t="s">
        <v>139</v>
      </c>
      <c r="M76" s="77" t="s">
        <v>139</v>
      </c>
      <c r="N76" s="77" t="s">
        <v>139</v>
      </c>
      <c r="O76" s="144"/>
      <c r="P76" s="145"/>
      <c r="Q76" s="101" t="s">
        <v>139</v>
      </c>
    </row>
    <row r="77" spans="2:17" x14ac:dyDescent="0.25">
      <c r="B77" s="148"/>
      <c r="C77" s="148"/>
      <c r="D77" s="148"/>
      <c r="E77" s="149"/>
      <c r="F77" s="3"/>
      <c r="G77" s="3"/>
      <c r="H77" s="3"/>
      <c r="I77" s="77"/>
      <c r="J77" s="77"/>
      <c r="K77" s="77"/>
      <c r="L77" s="77"/>
      <c r="M77" s="77"/>
      <c r="N77" s="77"/>
      <c r="O77" s="144"/>
      <c r="P77" s="145"/>
      <c r="Q77" s="101"/>
    </row>
    <row r="78" spans="2:17" x14ac:dyDescent="0.25">
      <c r="B78" s="148"/>
      <c r="C78" s="148"/>
      <c r="D78" s="148"/>
      <c r="E78" s="149"/>
      <c r="F78" s="3"/>
      <c r="G78" s="3"/>
      <c r="H78" s="3"/>
      <c r="I78" s="77"/>
      <c r="J78" s="77"/>
      <c r="K78" s="77"/>
      <c r="L78" s="77"/>
      <c r="M78" s="77"/>
      <c r="N78" s="77"/>
      <c r="O78" s="144"/>
      <c r="P78" s="145"/>
      <c r="Q78" s="101"/>
    </row>
    <row r="79" spans="2:17" x14ac:dyDescent="0.25">
      <c r="B79" s="148"/>
      <c r="C79" s="148"/>
      <c r="D79" s="148"/>
      <c r="E79" s="149"/>
      <c r="F79" s="3"/>
      <c r="G79" s="3"/>
      <c r="H79" s="3"/>
      <c r="I79" s="77"/>
      <c r="J79" s="77"/>
      <c r="K79" s="77"/>
      <c r="L79" s="77"/>
      <c r="M79" s="77"/>
      <c r="N79" s="77"/>
      <c r="O79" s="144"/>
      <c r="P79" s="145"/>
      <c r="Q79" s="101"/>
    </row>
    <row r="80" spans="2:17" x14ac:dyDescent="0.25">
      <c r="B80" s="2"/>
      <c r="C80" s="2"/>
      <c r="D80" s="4"/>
      <c r="E80" s="4"/>
      <c r="F80" s="3"/>
      <c r="G80" s="3"/>
      <c r="H80" s="3"/>
      <c r="I80" s="77"/>
      <c r="J80" s="77"/>
      <c r="K80" s="101"/>
      <c r="L80" s="101"/>
      <c r="M80" s="101"/>
      <c r="N80" s="101"/>
      <c r="O80" s="213"/>
      <c r="P80" s="214"/>
      <c r="Q80" s="101"/>
    </row>
    <row r="81" spans="2:17" x14ac:dyDescent="0.25">
      <c r="B81" s="2"/>
      <c r="C81" s="2"/>
      <c r="D81" s="4"/>
      <c r="E81" s="4"/>
      <c r="F81" s="3"/>
      <c r="G81" s="3"/>
      <c r="H81" s="3"/>
      <c r="I81" s="77"/>
      <c r="J81" s="77"/>
      <c r="K81" s="101"/>
      <c r="L81" s="101"/>
      <c r="M81" s="101"/>
      <c r="N81" s="101"/>
      <c r="O81" s="213"/>
      <c r="P81" s="214"/>
      <c r="Q81" s="101"/>
    </row>
    <row r="82" spans="2:17" x14ac:dyDescent="0.25">
      <c r="B82" s="101"/>
      <c r="C82" s="101"/>
      <c r="D82" s="101"/>
      <c r="E82" s="101"/>
      <c r="F82" s="101"/>
      <c r="G82" s="101"/>
      <c r="H82" s="101"/>
      <c r="I82" s="101"/>
      <c r="J82" s="101"/>
      <c r="K82" s="101"/>
      <c r="L82" s="101"/>
      <c r="M82" s="101"/>
      <c r="N82" s="101"/>
      <c r="O82" s="213"/>
      <c r="P82" s="214"/>
      <c r="Q82" s="101"/>
    </row>
    <row r="83" spans="2:17" x14ac:dyDescent="0.25">
      <c r="B83" s="7" t="s">
        <v>1</v>
      </c>
    </row>
    <row r="84" spans="2:17" x14ac:dyDescent="0.25">
      <c r="B84" s="7" t="s">
        <v>37</v>
      </c>
    </row>
    <row r="85" spans="2:17" x14ac:dyDescent="0.25">
      <c r="B85" s="7" t="s">
        <v>62</v>
      </c>
    </row>
    <row r="87" spans="2:17" ht="15.75" thickBot="1" x14ac:dyDescent="0.3"/>
    <row r="88" spans="2:17" ht="27" thickBot="1" x14ac:dyDescent="0.3">
      <c r="B88" s="222" t="s">
        <v>38</v>
      </c>
      <c r="C88" s="223"/>
      <c r="D88" s="223"/>
      <c r="E88" s="223"/>
      <c r="F88" s="223"/>
      <c r="G88" s="223"/>
      <c r="H88" s="223"/>
      <c r="I88" s="223"/>
      <c r="J88" s="223"/>
      <c r="K88" s="223"/>
      <c r="L88" s="223"/>
      <c r="M88" s="223"/>
      <c r="N88" s="224"/>
    </row>
    <row r="93" spans="2:17" ht="76.5" customHeight="1" x14ac:dyDescent="0.25">
      <c r="B93" s="100" t="s">
        <v>0</v>
      </c>
      <c r="C93" s="100" t="s">
        <v>39</v>
      </c>
      <c r="D93" s="100" t="s">
        <v>40</v>
      </c>
      <c r="E93" s="100" t="s">
        <v>115</v>
      </c>
      <c r="F93" s="100" t="s">
        <v>117</v>
      </c>
      <c r="G93" s="100" t="s">
        <v>118</v>
      </c>
      <c r="H93" s="100" t="s">
        <v>119</v>
      </c>
      <c r="I93" s="100" t="s">
        <v>116</v>
      </c>
      <c r="J93" s="215" t="s">
        <v>120</v>
      </c>
      <c r="K93" s="216"/>
      <c r="L93" s="217"/>
      <c r="M93" s="100" t="s">
        <v>124</v>
      </c>
      <c r="N93" s="100" t="s">
        <v>41</v>
      </c>
      <c r="O93" s="100" t="s">
        <v>42</v>
      </c>
      <c r="P93" s="215" t="s">
        <v>3</v>
      </c>
      <c r="Q93" s="217"/>
    </row>
    <row r="94" spans="2:17" ht="60.75" customHeight="1" x14ac:dyDescent="0.25">
      <c r="B94" s="142" t="s">
        <v>43</v>
      </c>
      <c r="C94" s="142">
        <f>(252+228)/200+(1080/300*1)</f>
        <v>6</v>
      </c>
      <c r="D94" s="2" t="s">
        <v>264</v>
      </c>
      <c r="E94" s="2">
        <v>13105653</v>
      </c>
      <c r="F94" s="2" t="s">
        <v>265</v>
      </c>
      <c r="G94" s="2"/>
      <c r="H94" s="2"/>
      <c r="I94" s="4"/>
      <c r="J94" s="1" t="s">
        <v>266</v>
      </c>
      <c r="K94" s="78" t="s">
        <v>269</v>
      </c>
      <c r="L94" s="77" t="s">
        <v>267</v>
      </c>
      <c r="M94" s="101" t="s">
        <v>139</v>
      </c>
      <c r="N94" s="101" t="s">
        <v>139</v>
      </c>
      <c r="O94" s="101" t="s">
        <v>284</v>
      </c>
      <c r="P94" s="250" t="s">
        <v>268</v>
      </c>
      <c r="Q94" s="250"/>
    </row>
    <row r="95" spans="2:17" ht="60.75" customHeight="1" x14ac:dyDescent="0.25">
      <c r="B95" s="157" t="s">
        <v>43</v>
      </c>
      <c r="C95" s="157">
        <f t="shared" ref="C95:C98" si="2">(252+228)/200+(1080/300*1)</f>
        <v>6</v>
      </c>
      <c r="D95" s="2" t="s">
        <v>270</v>
      </c>
      <c r="E95" s="2">
        <v>1089794574</v>
      </c>
      <c r="F95" s="2" t="s">
        <v>271</v>
      </c>
      <c r="G95" s="2" t="s">
        <v>272</v>
      </c>
      <c r="H95" s="2"/>
      <c r="I95" s="4" t="s">
        <v>140</v>
      </c>
      <c r="J95" s="1" t="s">
        <v>266</v>
      </c>
      <c r="K95" s="78" t="s">
        <v>273</v>
      </c>
      <c r="L95" s="77" t="s">
        <v>267</v>
      </c>
      <c r="M95" s="101" t="s">
        <v>139</v>
      </c>
      <c r="N95" s="101" t="s">
        <v>139</v>
      </c>
      <c r="O95" s="101" t="s">
        <v>284</v>
      </c>
      <c r="P95" s="250" t="s">
        <v>268</v>
      </c>
      <c r="Q95" s="250"/>
    </row>
    <row r="96" spans="2:17" ht="60.75" customHeight="1" x14ac:dyDescent="0.25">
      <c r="B96" s="157" t="s">
        <v>43</v>
      </c>
      <c r="C96" s="157">
        <f t="shared" si="2"/>
        <v>6</v>
      </c>
      <c r="D96" s="2" t="s">
        <v>274</v>
      </c>
      <c r="E96" s="2">
        <v>31964243</v>
      </c>
      <c r="F96" s="2" t="s">
        <v>234</v>
      </c>
      <c r="G96" s="2" t="s">
        <v>275</v>
      </c>
      <c r="H96" s="165">
        <v>41026</v>
      </c>
      <c r="I96" s="4" t="s">
        <v>140</v>
      </c>
      <c r="J96" s="1" t="s">
        <v>266</v>
      </c>
      <c r="K96" s="78" t="s">
        <v>276</v>
      </c>
      <c r="L96" s="77" t="s">
        <v>267</v>
      </c>
      <c r="M96" s="101" t="s">
        <v>139</v>
      </c>
      <c r="N96" s="101" t="s">
        <v>139</v>
      </c>
      <c r="O96" s="101" t="s">
        <v>284</v>
      </c>
      <c r="P96" s="160" t="s">
        <v>240</v>
      </c>
      <c r="Q96" s="160"/>
    </row>
    <row r="97" spans="2:17" ht="60.75" customHeight="1" x14ac:dyDescent="0.25">
      <c r="B97" s="157" t="s">
        <v>43</v>
      </c>
      <c r="C97" s="157">
        <f t="shared" si="2"/>
        <v>6</v>
      </c>
      <c r="D97" s="2" t="s">
        <v>277</v>
      </c>
      <c r="E97" s="2">
        <v>1130624889</v>
      </c>
      <c r="F97" s="2" t="s">
        <v>234</v>
      </c>
      <c r="G97" s="2" t="s">
        <v>279</v>
      </c>
      <c r="H97" s="165">
        <v>41144</v>
      </c>
      <c r="I97" s="4" t="s">
        <v>139</v>
      </c>
      <c r="J97" s="1" t="s">
        <v>266</v>
      </c>
      <c r="K97" s="78" t="s">
        <v>278</v>
      </c>
      <c r="L97" s="77" t="s">
        <v>262</v>
      </c>
      <c r="M97" s="101" t="s">
        <v>139</v>
      </c>
      <c r="N97" s="101" t="s">
        <v>140</v>
      </c>
      <c r="O97" s="101" t="s">
        <v>284</v>
      </c>
      <c r="P97" s="171" t="s">
        <v>392</v>
      </c>
      <c r="Q97" s="171"/>
    </row>
    <row r="98" spans="2:17" ht="60.75" customHeight="1" x14ac:dyDescent="0.25">
      <c r="B98" s="157" t="s">
        <v>43</v>
      </c>
      <c r="C98" s="157">
        <f t="shared" si="2"/>
        <v>6</v>
      </c>
      <c r="D98" s="2" t="s">
        <v>280</v>
      </c>
      <c r="E98" s="2">
        <v>38472618</v>
      </c>
      <c r="F98" s="2" t="s">
        <v>281</v>
      </c>
      <c r="G98" s="2" t="s">
        <v>282</v>
      </c>
      <c r="H98" s="165">
        <v>40344</v>
      </c>
      <c r="I98" s="4" t="s">
        <v>140</v>
      </c>
      <c r="J98" s="1" t="s">
        <v>266</v>
      </c>
      <c r="K98" s="78" t="s">
        <v>283</v>
      </c>
      <c r="L98" s="77" t="s">
        <v>267</v>
      </c>
      <c r="M98" s="101" t="s">
        <v>139</v>
      </c>
      <c r="N98" s="101" t="s">
        <v>140</v>
      </c>
      <c r="O98" s="101" t="s">
        <v>284</v>
      </c>
      <c r="P98" s="171" t="s">
        <v>396</v>
      </c>
      <c r="Q98" s="160"/>
    </row>
    <row r="99" spans="2:17" ht="60.75" customHeight="1" x14ac:dyDescent="0.25">
      <c r="B99" s="157" t="s">
        <v>44</v>
      </c>
      <c r="C99" s="157">
        <f>(252+228)/200+(1080/300*2)</f>
        <v>9.6</v>
      </c>
      <c r="D99" s="2" t="s">
        <v>233</v>
      </c>
      <c r="E99" s="2">
        <v>1130639207</v>
      </c>
      <c r="F99" s="2" t="s">
        <v>234</v>
      </c>
      <c r="G99" s="2" t="s">
        <v>279</v>
      </c>
      <c r="H99" s="165">
        <v>40966</v>
      </c>
      <c r="I99" s="4" t="s">
        <v>140</v>
      </c>
      <c r="J99" s="1" t="s">
        <v>140</v>
      </c>
      <c r="K99" s="78" t="s">
        <v>140</v>
      </c>
      <c r="L99" s="77" t="s">
        <v>140</v>
      </c>
      <c r="M99" s="101" t="s">
        <v>139</v>
      </c>
      <c r="N99" s="101" t="s">
        <v>140</v>
      </c>
      <c r="O99" s="101" t="s">
        <v>284</v>
      </c>
      <c r="P99" s="160" t="s">
        <v>235</v>
      </c>
      <c r="Q99" s="160"/>
    </row>
    <row r="100" spans="2:17" ht="60.75" customHeight="1" x14ac:dyDescent="0.25">
      <c r="B100" s="157" t="s">
        <v>44</v>
      </c>
      <c r="C100" s="157">
        <f t="shared" ref="C100:C107" si="3">(252+228)/200+(1080/300*2)</f>
        <v>9.6</v>
      </c>
      <c r="D100" s="2" t="s">
        <v>236</v>
      </c>
      <c r="E100" s="2">
        <v>1087120058</v>
      </c>
      <c r="F100" s="2" t="s">
        <v>140</v>
      </c>
      <c r="G100" s="2" t="s">
        <v>140</v>
      </c>
      <c r="H100" s="2"/>
      <c r="I100" s="4" t="s">
        <v>140</v>
      </c>
      <c r="J100" s="1" t="s">
        <v>140</v>
      </c>
      <c r="K100" s="78" t="s">
        <v>140</v>
      </c>
      <c r="L100" s="77" t="s">
        <v>140</v>
      </c>
      <c r="M100" s="101" t="s">
        <v>139</v>
      </c>
      <c r="N100" s="101" t="s">
        <v>140</v>
      </c>
      <c r="O100" s="101" t="s">
        <v>284</v>
      </c>
      <c r="P100" s="160" t="s">
        <v>237</v>
      </c>
      <c r="Q100" s="160"/>
    </row>
    <row r="101" spans="2:17" ht="60.75" customHeight="1" x14ac:dyDescent="0.25">
      <c r="B101" s="157" t="s">
        <v>44</v>
      </c>
      <c r="C101" s="157">
        <f t="shared" si="3"/>
        <v>9.6</v>
      </c>
      <c r="D101" s="2" t="s">
        <v>238</v>
      </c>
      <c r="E101" s="2">
        <v>59679001</v>
      </c>
      <c r="F101" s="2" t="s">
        <v>234</v>
      </c>
      <c r="G101" s="2" t="s">
        <v>239</v>
      </c>
      <c r="H101" s="165">
        <v>38940</v>
      </c>
      <c r="I101" s="4" t="s">
        <v>140</v>
      </c>
      <c r="J101" s="1" t="s">
        <v>241</v>
      </c>
      <c r="K101" s="78" t="s">
        <v>242</v>
      </c>
      <c r="L101" s="77" t="s">
        <v>243</v>
      </c>
      <c r="M101" s="101" t="s">
        <v>139</v>
      </c>
      <c r="N101" s="101" t="s">
        <v>139</v>
      </c>
      <c r="O101" s="101" t="s">
        <v>284</v>
      </c>
      <c r="P101" s="160" t="s">
        <v>240</v>
      </c>
      <c r="Q101" s="160"/>
    </row>
    <row r="102" spans="2:17" ht="60.75" customHeight="1" x14ac:dyDescent="0.25">
      <c r="B102" s="157" t="s">
        <v>44</v>
      </c>
      <c r="C102" s="157">
        <f t="shared" si="3"/>
        <v>9.6</v>
      </c>
      <c r="D102" s="2" t="s">
        <v>244</v>
      </c>
      <c r="E102" s="2">
        <v>67022228</v>
      </c>
      <c r="F102" s="2" t="s">
        <v>246</v>
      </c>
      <c r="G102" s="2" t="s">
        <v>245</v>
      </c>
      <c r="H102" s="165"/>
      <c r="I102" s="4" t="s">
        <v>140</v>
      </c>
      <c r="J102" s="1" t="s">
        <v>247</v>
      </c>
      <c r="K102" s="78" t="s">
        <v>249</v>
      </c>
      <c r="L102" s="77" t="s">
        <v>248</v>
      </c>
      <c r="M102" s="101" t="s">
        <v>139</v>
      </c>
      <c r="N102" s="101" t="s">
        <v>140</v>
      </c>
      <c r="O102" s="101" t="s">
        <v>284</v>
      </c>
      <c r="P102" s="160" t="s">
        <v>240</v>
      </c>
      <c r="Q102" s="160"/>
    </row>
    <row r="103" spans="2:17" ht="60.75" customHeight="1" x14ac:dyDescent="0.25">
      <c r="B103" s="157" t="s">
        <v>44</v>
      </c>
      <c r="C103" s="157">
        <f t="shared" si="3"/>
        <v>9.6</v>
      </c>
      <c r="D103" s="2" t="s">
        <v>244</v>
      </c>
      <c r="E103" s="2">
        <v>67022229</v>
      </c>
      <c r="F103" s="2" t="s">
        <v>246</v>
      </c>
      <c r="G103" s="2" t="s">
        <v>245</v>
      </c>
      <c r="H103" s="165"/>
      <c r="I103" s="4" t="s">
        <v>140</v>
      </c>
      <c r="J103" s="1" t="s">
        <v>247</v>
      </c>
      <c r="K103" s="78" t="s">
        <v>250</v>
      </c>
      <c r="L103" s="77" t="s">
        <v>248</v>
      </c>
      <c r="M103" s="101" t="s">
        <v>139</v>
      </c>
      <c r="N103" s="101" t="s">
        <v>140</v>
      </c>
      <c r="O103" s="101" t="s">
        <v>284</v>
      </c>
      <c r="P103" s="160" t="s">
        <v>240</v>
      </c>
      <c r="Q103" s="160"/>
    </row>
    <row r="104" spans="2:17" ht="60.75" customHeight="1" x14ac:dyDescent="0.25">
      <c r="B104" s="157" t="s">
        <v>44</v>
      </c>
      <c r="C104" s="157">
        <f t="shared" si="3"/>
        <v>9.6</v>
      </c>
      <c r="D104" s="2" t="s">
        <v>251</v>
      </c>
      <c r="E104" s="2">
        <v>1053799688</v>
      </c>
      <c r="F104" s="2" t="s">
        <v>252</v>
      </c>
      <c r="G104" s="2" t="s">
        <v>253</v>
      </c>
      <c r="H104" s="165"/>
      <c r="I104" s="4" t="s">
        <v>140</v>
      </c>
      <c r="J104" s="1"/>
      <c r="K104" s="78"/>
      <c r="L104" s="77"/>
      <c r="M104" s="101" t="s">
        <v>139</v>
      </c>
      <c r="N104" s="101" t="s">
        <v>140</v>
      </c>
      <c r="O104" s="101" t="s">
        <v>284</v>
      </c>
      <c r="P104" s="57" t="s">
        <v>397</v>
      </c>
      <c r="Q104" s="160"/>
    </row>
    <row r="105" spans="2:17" ht="33.6" customHeight="1" x14ac:dyDescent="0.25">
      <c r="B105" s="142" t="s">
        <v>44</v>
      </c>
      <c r="C105" s="157">
        <f t="shared" si="3"/>
        <v>9.6</v>
      </c>
      <c r="D105" s="2" t="s">
        <v>254</v>
      </c>
      <c r="E105" s="2">
        <v>1130678358</v>
      </c>
      <c r="F105" s="2" t="s">
        <v>234</v>
      </c>
      <c r="G105" s="2" t="s">
        <v>255</v>
      </c>
      <c r="H105" s="165">
        <v>41247</v>
      </c>
      <c r="I105" s="4" t="s">
        <v>140</v>
      </c>
      <c r="J105" s="1"/>
      <c r="K105" s="77"/>
      <c r="L105" s="77"/>
      <c r="M105" s="101" t="s">
        <v>139</v>
      </c>
      <c r="N105" s="101" t="s">
        <v>140</v>
      </c>
      <c r="O105" s="101" t="s">
        <v>284</v>
      </c>
      <c r="P105" s="250" t="s">
        <v>398</v>
      </c>
      <c r="Q105" s="250"/>
    </row>
    <row r="106" spans="2:17" ht="60.75" customHeight="1" x14ac:dyDescent="0.25">
      <c r="B106" s="157" t="s">
        <v>44</v>
      </c>
      <c r="C106" s="157">
        <f t="shared" si="3"/>
        <v>9.6</v>
      </c>
      <c r="D106" s="2" t="s">
        <v>257</v>
      </c>
      <c r="E106" s="2">
        <v>1024474255</v>
      </c>
      <c r="F106" s="2" t="s">
        <v>234</v>
      </c>
      <c r="G106" s="2" t="s">
        <v>258</v>
      </c>
      <c r="H106" s="165">
        <v>40829</v>
      </c>
      <c r="I106" s="4" t="s">
        <v>140</v>
      </c>
      <c r="J106" s="1"/>
      <c r="K106" s="78"/>
      <c r="L106" s="77"/>
      <c r="M106" s="101" t="s">
        <v>139</v>
      </c>
      <c r="N106" s="101" t="s">
        <v>140</v>
      </c>
      <c r="O106" s="101" t="s">
        <v>284</v>
      </c>
      <c r="P106" s="250" t="s">
        <v>256</v>
      </c>
      <c r="Q106" s="250"/>
    </row>
    <row r="107" spans="2:17" ht="33.6" customHeight="1" x14ac:dyDescent="0.25">
      <c r="B107" s="157" t="s">
        <v>44</v>
      </c>
      <c r="C107" s="157">
        <f t="shared" si="3"/>
        <v>9.6</v>
      </c>
      <c r="D107" s="2" t="s">
        <v>259</v>
      </c>
      <c r="E107" s="2">
        <v>1087113662</v>
      </c>
      <c r="F107" s="2" t="s">
        <v>252</v>
      </c>
      <c r="G107" s="2" t="s">
        <v>260</v>
      </c>
      <c r="H107" s="2"/>
      <c r="I107" s="4" t="s">
        <v>140</v>
      </c>
      <c r="J107" s="1" t="s">
        <v>261</v>
      </c>
      <c r="K107" s="77" t="s">
        <v>263</v>
      </c>
      <c r="L107" s="77" t="s">
        <v>262</v>
      </c>
      <c r="M107" s="101" t="s">
        <v>139</v>
      </c>
      <c r="N107" s="101" t="s">
        <v>139</v>
      </c>
      <c r="O107" s="101" t="s">
        <v>284</v>
      </c>
      <c r="P107" s="250" t="s">
        <v>240</v>
      </c>
      <c r="Q107" s="250"/>
    </row>
    <row r="108" spans="2:17" ht="15.75" thickBot="1" x14ac:dyDescent="0.3"/>
    <row r="109" spans="2:17" ht="27" thickBot="1" x14ac:dyDescent="0.3">
      <c r="B109" s="222" t="s">
        <v>46</v>
      </c>
      <c r="C109" s="223"/>
      <c r="D109" s="223"/>
      <c r="E109" s="223"/>
      <c r="F109" s="223"/>
      <c r="G109" s="223"/>
      <c r="H109" s="223"/>
      <c r="I109" s="223"/>
      <c r="J109" s="223"/>
      <c r="K109" s="223"/>
      <c r="L109" s="223"/>
      <c r="M109" s="223"/>
      <c r="N109" s="224"/>
    </row>
    <row r="112" spans="2:17" ht="46.15" customHeight="1" x14ac:dyDescent="0.25">
      <c r="B112" s="52" t="s">
        <v>33</v>
      </c>
      <c r="C112" s="52" t="s">
        <v>47</v>
      </c>
      <c r="D112" s="215" t="s">
        <v>3</v>
      </c>
      <c r="E112" s="217"/>
    </row>
    <row r="113" spans="1:26" ht="46.9" customHeight="1" x14ac:dyDescent="0.25">
      <c r="B113" s="53" t="s">
        <v>125</v>
      </c>
      <c r="C113" s="143" t="s">
        <v>139</v>
      </c>
      <c r="D113" s="250"/>
      <c r="E113" s="250"/>
    </row>
    <row r="116" spans="1:26" ht="26.25" x14ac:dyDescent="0.25">
      <c r="B116" s="220" t="s">
        <v>64</v>
      </c>
      <c r="C116" s="221"/>
      <c r="D116" s="221"/>
      <c r="E116" s="221"/>
      <c r="F116" s="221"/>
      <c r="G116" s="221"/>
      <c r="H116" s="221"/>
      <c r="I116" s="221"/>
      <c r="J116" s="221"/>
      <c r="K116" s="221"/>
      <c r="L116" s="221"/>
      <c r="M116" s="221"/>
      <c r="N116" s="221"/>
      <c r="O116" s="221"/>
      <c r="P116" s="221"/>
    </row>
    <row r="118" spans="1:26" ht="15.75" thickBot="1" x14ac:dyDescent="0.3"/>
    <row r="119" spans="1:26" ht="27" thickBot="1" x14ac:dyDescent="0.3">
      <c r="B119" s="222" t="s">
        <v>54</v>
      </c>
      <c r="C119" s="223"/>
      <c r="D119" s="223"/>
      <c r="E119" s="223"/>
      <c r="F119" s="223"/>
      <c r="G119" s="223"/>
      <c r="H119" s="223"/>
      <c r="I119" s="223"/>
      <c r="J119" s="223"/>
      <c r="K119" s="223"/>
      <c r="L119" s="223"/>
      <c r="M119" s="223"/>
      <c r="N119" s="224"/>
    </row>
    <row r="121" spans="1:26" ht="15.75" thickBot="1" x14ac:dyDescent="0.3">
      <c r="M121" s="50"/>
      <c r="N121" s="50"/>
    </row>
    <row r="122" spans="1:26" s="87" customFormat="1" ht="109.5" customHeight="1" x14ac:dyDescent="0.25">
      <c r="B122" s="98" t="s">
        <v>148</v>
      </c>
      <c r="C122" s="98" t="s">
        <v>149</v>
      </c>
      <c r="D122" s="98" t="s">
        <v>150</v>
      </c>
      <c r="E122" s="98" t="s">
        <v>45</v>
      </c>
      <c r="F122" s="98" t="s">
        <v>22</v>
      </c>
      <c r="G122" s="98" t="s">
        <v>102</v>
      </c>
      <c r="H122" s="98" t="s">
        <v>17</v>
      </c>
      <c r="I122" s="98" t="s">
        <v>10</v>
      </c>
      <c r="J122" s="98" t="s">
        <v>31</v>
      </c>
      <c r="K122" s="98" t="s">
        <v>61</v>
      </c>
      <c r="L122" s="98" t="s">
        <v>20</v>
      </c>
      <c r="M122" s="83" t="s">
        <v>26</v>
      </c>
      <c r="N122" s="98" t="s">
        <v>151</v>
      </c>
      <c r="O122" s="98" t="s">
        <v>36</v>
      </c>
      <c r="P122" s="99" t="s">
        <v>11</v>
      </c>
      <c r="Q122" s="99" t="s">
        <v>19</v>
      </c>
    </row>
    <row r="123" spans="1:26" s="93" customFormat="1" x14ac:dyDescent="0.25">
      <c r="A123" s="41">
        <v>1</v>
      </c>
      <c r="B123" s="148"/>
      <c r="C123" s="95"/>
      <c r="D123" s="94"/>
      <c r="E123" s="89"/>
      <c r="F123" s="90"/>
      <c r="G123" s="131"/>
      <c r="H123" s="97"/>
      <c r="I123" s="91"/>
      <c r="J123" s="91"/>
      <c r="K123" s="91"/>
      <c r="L123" s="91"/>
      <c r="M123" s="82"/>
      <c r="N123" s="82">
        <f>+M123*G123</f>
        <v>0</v>
      </c>
      <c r="O123" s="21"/>
      <c r="P123" s="21"/>
      <c r="Q123" s="132"/>
      <c r="R123" s="92"/>
      <c r="S123" s="92"/>
      <c r="T123" s="92"/>
      <c r="U123" s="92"/>
      <c r="V123" s="92"/>
      <c r="W123" s="92"/>
      <c r="X123" s="92"/>
      <c r="Y123" s="92"/>
      <c r="Z123" s="92"/>
    </row>
    <row r="124" spans="1:26" s="93" customFormat="1" x14ac:dyDescent="0.25">
      <c r="A124" s="41">
        <f>+A123+1</f>
        <v>2</v>
      </c>
      <c r="B124" s="148"/>
      <c r="C124" s="95"/>
      <c r="D124" s="94"/>
      <c r="E124" s="89"/>
      <c r="F124" s="90"/>
      <c r="G124" s="90"/>
      <c r="H124" s="90"/>
      <c r="I124" s="91"/>
      <c r="J124" s="91"/>
      <c r="K124" s="91"/>
      <c r="L124" s="91"/>
      <c r="M124" s="82"/>
      <c r="N124" s="82"/>
      <c r="O124" s="21"/>
      <c r="P124" s="21"/>
      <c r="Q124" s="132"/>
      <c r="R124" s="92"/>
      <c r="S124" s="92"/>
      <c r="T124" s="92"/>
      <c r="U124" s="92"/>
      <c r="V124" s="92"/>
      <c r="W124" s="92"/>
      <c r="X124" s="92"/>
      <c r="Y124" s="92"/>
      <c r="Z124" s="92"/>
    </row>
    <row r="125" spans="1:26" s="93" customFormat="1" x14ac:dyDescent="0.25">
      <c r="A125" s="41">
        <f t="shared" ref="A125:A130" si="4">+A124+1</f>
        <v>3</v>
      </c>
      <c r="B125" s="148"/>
      <c r="C125" s="95"/>
      <c r="D125" s="94"/>
      <c r="E125" s="89"/>
      <c r="F125" s="90"/>
      <c r="G125" s="90"/>
      <c r="H125" s="90"/>
      <c r="I125" s="91"/>
      <c r="J125" s="91"/>
      <c r="K125" s="91"/>
      <c r="L125" s="91"/>
      <c r="M125" s="82"/>
      <c r="N125" s="82"/>
      <c r="O125" s="21"/>
      <c r="P125" s="21"/>
      <c r="Q125" s="132"/>
      <c r="R125" s="92"/>
      <c r="S125" s="92"/>
      <c r="T125" s="92"/>
      <c r="U125" s="92"/>
      <c r="V125" s="92"/>
      <c r="W125" s="92"/>
      <c r="X125" s="92"/>
      <c r="Y125" s="92"/>
      <c r="Z125" s="92"/>
    </row>
    <row r="126" spans="1:26" s="93" customFormat="1" x14ac:dyDescent="0.25">
      <c r="A126" s="41">
        <f t="shared" si="4"/>
        <v>4</v>
      </c>
      <c r="B126" s="148"/>
      <c r="C126" s="95"/>
      <c r="D126" s="94"/>
      <c r="E126" s="89"/>
      <c r="F126" s="90"/>
      <c r="G126" s="90"/>
      <c r="H126" s="90"/>
      <c r="I126" s="91"/>
      <c r="J126" s="91"/>
      <c r="K126" s="91"/>
      <c r="L126" s="91"/>
      <c r="M126" s="82"/>
      <c r="N126" s="82"/>
      <c r="O126" s="21"/>
      <c r="P126" s="21"/>
      <c r="Q126" s="132"/>
      <c r="R126" s="92"/>
      <c r="S126" s="92"/>
      <c r="T126" s="92"/>
      <c r="U126" s="92"/>
      <c r="V126" s="92"/>
      <c r="W126" s="92"/>
      <c r="X126" s="92"/>
      <c r="Y126" s="92"/>
      <c r="Z126" s="92"/>
    </row>
    <row r="127" spans="1:26" s="93" customFormat="1" x14ac:dyDescent="0.25">
      <c r="A127" s="41">
        <f t="shared" si="4"/>
        <v>5</v>
      </c>
      <c r="B127" s="94"/>
      <c r="C127" s="95"/>
      <c r="D127" s="94"/>
      <c r="E127" s="89"/>
      <c r="F127" s="90"/>
      <c r="G127" s="90"/>
      <c r="H127" s="90"/>
      <c r="I127" s="91"/>
      <c r="J127" s="91"/>
      <c r="K127" s="91"/>
      <c r="L127" s="91"/>
      <c r="M127" s="82"/>
      <c r="N127" s="82"/>
      <c r="O127" s="21"/>
      <c r="P127" s="21"/>
      <c r="Q127" s="132"/>
      <c r="R127" s="92"/>
      <c r="S127" s="92"/>
      <c r="T127" s="92"/>
      <c r="U127" s="92"/>
      <c r="V127" s="92"/>
      <c r="W127" s="92"/>
      <c r="X127" s="92"/>
      <c r="Y127" s="92"/>
      <c r="Z127" s="92"/>
    </row>
    <row r="128" spans="1:26" s="93" customFormat="1" x14ac:dyDescent="0.25">
      <c r="A128" s="41">
        <f t="shared" si="4"/>
        <v>6</v>
      </c>
      <c r="B128" s="94"/>
      <c r="C128" s="95"/>
      <c r="D128" s="94"/>
      <c r="E128" s="89"/>
      <c r="F128" s="90"/>
      <c r="G128" s="90"/>
      <c r="H128" s="90"/>
      <c r="I128" s="91"/>
      <c r="J128" s="91"/>
      <c r="K128" s="91"/>
      <c r="L128" s="91"/>
      <c r="M128" s="82"/>
      <c r="N128" s="82"/>
      <c r="O128" s="21"/>
      <c r="P128" s="21"/>
      <c r="Q128" s="132"/>
      <c r="R128" s="92"/>
      <c r="S128" s="92"/>
      <c r="T128" s="92"/>
      <c r="U128" s="92"/>
      <c r="V128" s="92"/>
      <c r="W128" s="92"/>
      <c r="X128" s="92"/>
      <c r="Y128" s="92"/>
      <c r="Z128" s="92"/>
    </row>
    <row r="129" spans="1:26" s="93" customFormat="1" x14ac:dyDescent="0.25">
      <c r="A129" s="41">
        <f t="shared" si="4"/>
        <v>7</v>
      </c>
      <c r="B129" s="94"/>
      <c r="C129" s="95"/>
      <c r="D129" s="94"/>
      <c r="E129" s="89"/>
      <c r="F129" s="90"/>
      <c r="G129" s="90"/>
      <c r="H129" s="90"/>
      <c r="I129" s="91"/>
      <c r="J129" s="91"/>
      <c r="K129" s="91"/>
      <c r="L129" s="91"/>
      <c r="M129" s="82"/>
      <c r="N129" s="82"/>
      <c r="O129" s="21"/>
      <c r="P129" s="21"/>
      <c r="Q129" s="132"/>
      <c r="R129" s="92"/>
      <c r="S129" s="92"/>
      <c r="T129" s="92"/>
      <c r="U129" s="92"/>
      <c r="V129" s="92"/>
      <c r="W129" s="92"/>
      <c r="X129" s="92"/>
      <c r="Y129" s="92"/>
      <c r="Z129" s="92"/>
    </row>
    <row r="130" spans="1:26" s="93" customFormat="1" x14ac:dyDescent="0.25">
      <c r="A130" s="41">
        <f t="shared" si="4"/>
        <v>8</v>
      </c>
      <c r="B130" s="94"/>
      <c r="C130" s="95"/>
      <c r="D130" s="94"/>
      <c r="E130" s="89"/>
      <c r="F130" s="90"/>
      <c r="G130" s="90"/>
      <c r="H130" s="90"/>
      <c r="I130" s="91"/>
      <c r="J130" s="91"/>
      <c r="K130" s="91"/>
      <c r="L130" s="91"/>
      <c r="M130" s="82"/>
      <c r="N130" s="82"/>
      <c r="O130" s="21"/>
      <c r="P130" s="21"/>
      <c r="Q130" s="132"/>
      <c r="R130" s="92"/>
      <c r="S130" s="92"/>
      <c r="T130" s="92"/>
      <c r="U130" s="92"/>
      <c r="V130" s="92"/>
      <c r="W130" s="92"/>
      <c r="X130" s="92"/>
      <c r="Y130" s="92"/>
      <c r="Z130" s="92"/>
    </row>
    <row r="131" spans="1:26" s="93" customFormat="1" x14ac:dyDescent="0.25">
      <c r="A131" s="41"/>
      <c r="B131" s="42" t="s">
        <v>16</v>
      </c>
      <c r="C131" s="95"/>
      <c r="D131" s="94"/>
      <c r="E131" s="89"/>
      <c r="F131" s="90"/>
      <c r="G131" s="90"/>
      <c r="H131" s="90"/>
      <c r="I131" s="91"/>
      <c r="J131" s="91"/>
      <c r="K131" s="96">
        <f t="shared" ref="K131:N131" si="5">SUM(K123:K130)</f>
        <v>0</v>
      </c>
      <c r="L131" s="96">
        <f t="shared" si="5"/>
        <v>0</v>
      </c>
      <c r="M131" s="130">
        <f t="shared" si="5"/>
        <v>0</v>
      </c>
      <c r="N131" s="96">
        <f t="shared" si="5"/>
        <v>0</v>
      </c>
      <c r="O131" s="21"/>
      <c r="P131" s="21"/>
      <c r="Q131" s="133"/>
    </row>
    <row r="132" spans="1:26" x14ac:dyDescent="0.25">
      <c r="B132" s="24"/>
      <c r="C132" s="24"/>
      <c r="D132" s="24"/>
      <c r="E132" s="25"/>
      <c r="F132" s="24"/>
      <c r="G132" s="24"/>
      <c r="H132" s="24"/>
      <c r="I132" s="24"/>
      <c r="J132" s="24"/>
      <c r="K132" s="24"/>
      <c r="L132" s="24"/>
      <c r="M132" s="24"/>
      <c r="N132" s="24"/>
      <c r="O132" s="24"/>
      <c r="P132" s="24"/>
    </row>
    <row r="133" spans="1:26" ht="18.75" x14ac:dyDescent="0.25">
      <c r="B133" s="46" t="s">
        <v>32</v>
      </c>
      <c r="C133" s="56">
        <f>+K131</f>
        <v>0</v>
      </c>
      <c r="H133" s="26"/>
      <c r="I133" s="26"/>
      <c r="J133" s="26"/>
      <c r="K133" s="26"/>
      <c r="L133" s="26"/>
      <c r="M133" s="26"/>
      <c r="N133" s="24"/>
      <c r="O133" s="24"/>
      <c r="P133" s="24"/>
    </row>
    <row r="135" spans="1:26" ht="15.75" thickBot="1" x14ac:dyDescent="0.3"/>
    <row r="136" spans="1:26" ht="37.15" customHeight="1" thickBot="1" x14ac:dyDescent="0.3">
      <c r="B136" s="58" t="s">
        <v>49</v>
      </c>
      <c r="C136" s="59" t="s">
        <v>50</v>
      </c>
      <c r="D136" s="58" t="s">
        <v>51</v>
      </c>
      <c r="E136" s="59" t="s">
        <v>55</v>
      </c>
    </row>
    <row r="137" spans="1:26" ht="41.45" customHeight="1" x14ac:dyDescent="0.25">
      <c r="B137" s="51" t="s">
        <v>126</v>
      </c>
      <c r="C137" s="54">
        <v>20</v>
      </c>
      <c r="D137" s="54"/>
      <c r="E137" s="225">
        <f>+D137+D138+D139</f>
        <v>0</v>
      </c>
    </row>
    <row r="138" spans="1:26" x14ac:dyDescent="0.25">
      <c r="B138" s="51" t="s">
        <v>127</v>
      </c>
      <c r="C138" s="44">
        <v>30</v>
      </c>
      <c r="D138" s="143">
        <v>0</v>
      </c>
      <c r="E138" s="226"/>
    </row>
    <row r="139" spans="1:26" ht="15.75" thickBot="1" x14ac:dyDescent="0.3">
      <c r="B139" s="51" t="s">
        <v>128</v>
      </c>
      <c r="C139" s="55">
        <v>40</v>
      </c>
      <c r="D139" s="55">
        <v>0</v>
      </c>
      <c r="E139" s="227"/>
    </row>
    <row r="141" spans="1:26" ht="15.75" thickBot="1" x14ac:dyDescent="0.3"/>
    <row r="142" spans="1:26" ht="27" thickBot="1" x14ac:dyDescent="0.3">
      <c r="B142" s="222" t="s">
        <v>52</v>
      </c>
      <c r="C142" s="223"/>
      <c r="D142" s="223"/>
      <c r="E142" s="223"/>
      <c r="F142" s="223"/>
      <c r="G142" s="223"/>
      <c r="H142" s="223"/>
      <c r="I142" s="223"/>
      <c r="J142" s="223"/>
      <c r="K142" s="223"/>
      <c r="L142" s="223"/>
      <c r="M142" s="223"/>
      <c r="N142" s="224"/>
    </row>
    <row r="144" spans="1:26" ht="76.5" customHeight="1" x14ac:dyDescent="0.25">
      <c r="B144" s="100" t="s">
        <v>0</v>
      </c>
      <c r="C144" s="100" t="s">
        <v>39</v>
      </c>
      <c r="D144" s="100" t="s">
        <v>40</v>
      </c>
      <c r="E144" s="100" t="s">
        <v>115</v>
      </c>
      <c r="F144" s="100" t="s">
        <v>117</v>
      </c>
      <c r="G144" s="100" t="s">
        <v>118</v>
      </c>
      <c r="H144" s="100" t="s">
        <v>119</v>
      </c>
      <c r="I144" s="100" t="s">
        <v>116</v>
      </c>
      <c r="J144" s="215" t="s">
        <v>120</v>
      </c>
      <c r="K144" s="216"/>
      <c r="L144" s="217"/>
      <c r="M144" s="100" t="s">
        <v>124</v>
      </c>
      <c r="N144" s="100" t="s">
        <v>41</v>
      </c>
      <c r="O144" s="100" t="s">
        <v>42</v>
      </c>
      <c r="P144" s="215" t="s">
        <v>3</v>
      </c>
      <c r="Q144" s="217"/>
    </row>
    <row r="145" spans="2:17" ht="60.75" customHeight="1" x14ac:dyDescent="0.25">
      <c r="B145" s="142" t="s">
        <v>132</v>
      </c>
      <c r="C145" s="142"/>
      <c r="D145" s="2"/>
      <c r="E145" s="2"/>
      <c r="F145" s="2"/>
      <c r="G145" s="2"/>
      <c r="H145" s="2"/>
      <c r="I145" s="4"/>
      <c r="J145" s="1" t="s">
        <v>121</v>
      </c>
      <c r="K145" s="78" t="s">
        <v>122</v>
      </c>
      <c r="L145" s="77" t="s">
        <v>123</v>
      </c>
      <c r="M145" s="101"/>
      <c r="N145" s="101"/>
      <c r="O145" s="101"/>
      <c r="P145" s="250"/>
      <c r="Q145" s="250"/>
    </row>
    <row r="146" spans="2:17" ht="60.75" customHeight="1" x14ac:dyDescent="0.25">
      <c r="B146" s="142" t="s">
        <v>133</v>
      </c>
      <c r="C146" s="142"/>
      <c r="D146" s="2"/>
      <c r="E146" s="2"/>
      <c r="F146" s="2"/>
      <c r="G146" s="2"/>
      <c r="H146" s="2"/>
      <c r="I146" s="4"/>
      <c r="J146" s="1"/>
      <c r="K146" s="78"/>
      <c r="L146" s="77"/>
      <c r="M146" s="101"/>
      <c r="N146" s="101"/>
      <c r="O146" s="101"/>
      <c r="P146" s="143"/>
      <c r="Q146" s="143"/>
    </row>
    <row r="147" spans="2:17" ht="33.6" customHeight="1" x14ac:dyDescent="0.25">
      <c r="B147" s="142" t="s">
        <v>134</v>
      </c>
      <c r="C147" s="142"/>
      <c r="D147" s="2"/>
      <c r="E147" s="2"/>
      <c r="F147" s="2"/>
      <c r="G147" s="2"/>
      <c r="H147" s="2"/>
      <c r="I147" s="4"/>
      <c r="J147" s="1"/>
      <c r="K147" s="77"/>
      <c r="L147" s="77"/>
      <c r="M147" s="101"/>
      <c r="N147" s="101"/>
      <c r="O147" s="101"/>
      <c r="P147" s="250"/>
      <c r="Q147" s="250"/>
    </row>
    <row r="150" spans="2:17" ht="15.75" thickBot="1" x14ac:dyDescent="0.3"/>
    <row r="151" spans="2:17" ht="54" customHeight="1" x14ac:dyDescent="0.25">
      <c r="B151" s="103" t="s">
        <v>33</v>
      </c>
      <c r="C151" s="103" t="s">
        <v>49</v>
      </c>
      <c r="D151" s="100" t="s">
        <v>50</v>
      </c>
      <c r="E151" s="103" t="s">
        <v>51</v>
      </c>
      <c r="F151" s="59" t="s">
        <v>56</v>
      </c>
      <c r="G151" s="74"/>
    </row>
    <row r="152" spans="2:17" ht="120.75" customHeight="1" x14ac:dyDescent="0.2">
      <c r="B152" s="251" t="s">
        <v>53</v>
      </c>
      <c r="C152" s="5" t="s">
        <v>129</v>
      </c>
      <c r="D152" s="143">
        <v>25</v>
      </c>
      <c r="E152" s="143">
        <v>0</v>
      </c>
      <c r="F152" s="252">
        <f>+E152+E153+E154</f>
        <v>0</v>
      </c>
      <c r="G152" s="75"/>
    </row>
    <row r="153" spans="2:17" ht="76.150000000000006" customHeight="1" x14ac:dyDescent="0.2">
      <c r="B153" s="251"/>
      <c r="C153" s="5" t="s">
        <v>130</v>
      </c>
      <c r="D153" s="57">
        <v>25</v>
      </c>
      <c r="E153" s="143">
        <v>0</v>
      </c>
      <c r="F153" s="253"/>
      <c r="G153" s="75"/>
    </row>
    <row r="154" spans="2:17" ht="69" customHeight="1" x14ac:dyDescent="0.2">
      <c r="B154" s="251"/>
      <c r="C154" s="5" t="s">
        <v>131</v>
      </c>
      <c r="D154" s="143">
        <v>10</v>
      </c>
      <c r="E154" s="143">
        <v>0</v>
      </c>
      <c r="F154" s="254"/>
      <c r="G154" s="75"/>
    </row>
    <row r="155" spans="2:17" x14ac:dyDescent="0.25">
      <c r="C155" s="84"/>
    </row>
    <row r="158" spans="2:17" x14ac:dyDescent="0.25">
      <c r="B158" s="102" t="s">
        <v>57</v>
      </c>
    </row>
    <row r="161" spans="2:5" x14ac:dyDescent="0.25">
      <c r="B161" s="104" t="s">
        <v>33</v>
      </c>
      <c r="C161" s="104" t="s">
        <v>58</v>
      </c>
      <c r="D161" s="103" t="s">
        <v>51</v>
      </c>
      <c r="E161" s="103" t="s">
        <v>16</v>
      </c>
    </row>
    <row r="162" spans="2:5" ht="28.5" x14ac:dyDescent="0.25">
      <c r="B162" s="85" t="s">
        <v>59</v>
      </c>
      <c r="C162" s="86">
        <v>40</v>
      </c>
      <c r="D162" s="143">
        <f>+E137</f>
        <v>0</v>
      </c>
      <c r="E162" s="246">
        <f>+D162+D163</f>
        <v>0</v>
      </c>
    </row>
    <row r="163" spans="2:5" ht="57" x14ac:dyDescent="0.25">
      <c r="B163" s="85" t="s">
        <v>60</v>
      </c>
      <c r="C163" s="86">
        <v>60</v>
      </c>
      <c r="D163" s="143">
        <f>+F152</f>
        <v>0</v>
      </c>
      <c r="E163" s="247"/>
    </row>
  </sheetData>
  <mergeCells count="46">
    <mergeCell ref="P147:Q147"/>
    <mergeCell ref="B152:B154"/>
    <mergeCell ref="F152:F154"/>
    <mergeCell ref="E162:E163"/>
    <mergeCell ref="B119:N119"/>
    <mergeCell ref="E137:E139"/>
    <mergeCell ref="B142:N142"/>
    <mergeCell ref="J144:L144"/>
    <mergeCell ref="P144:Q144"/>
    <mergeCell ref="P145:Q145"/>
    <mergeCell ref="B116:P116"/>
    <mergeCell ref="O72:P72"/>
    <mergeCell ref="O80:P80"/>
    <mergeCell ref="O81:P81"/>
    <mergeCell ref="O82:P82"/>
    <mergeCell ref="B88:N88"/>
    <mergeCell ref="J93:L93"/>
    <mergeCell ref="P93:Q93"/>
    <mergeCell ref="P94:Q94"/>
    <mergeCell ref="P105:Q105"/>
    <mergeCell ref="B109:N109"/>
    <mergeCell ref="D112:E112"/>
    <mergeCell ref="D113:E113"/>
    <mergeCell ref="P107:Q107"/>
    <mergeCell ref="P106:Q106"/>
    <mergeCell ref="P95:Q95"/>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s>
  <dataValidations count="2">
    <dataValidation type="list" allowBlank="1" showInputMessage="1" showErrorMessage="1" sqref="WVE983079 A65575 IS65575 SO65575 ACK65575 AMG65575 AWC65575 BFY65575 BPU65575 BZQ65575 CJM65575 CTI65575 DDE65575 DNA65575 DWW65575 EGS65575 EQO65575 FAK65575 FKG65575 FUC65575 GDY65575 GNU65575 GXQ65575 HHM65575 HRI65575 IBE65575 ILA65575 IUW65575 JES65575 JOO65575 JYK65575 KIG65575 KSC65575 LBY65575 LLU65575 LVQ65575 MFM65575 MPI65575 MZE65575 NJA65575 NSW65575 OCS65575 OMO65575 OWK65575 PGG65575 PQC65575 PZY65575 QJU65575 QTQ65575 RDM65575 RNI65575 RXE65575 SHA65575 SQW65575 TAS65575 TKO65575 TUK65575 UEG65575 UOC65575 UXY65575 VHU65575 VRQ65575 WBM65575 WLI65575 WVE65575 A131111 IS131111 SO131111 ACK131111 AMG131111 AWC131111 BFY131111 BPU131111 BZQ131111 CJM131111 CTI131111 DDE131111 DNA131111 DWW131111 EGS131111 EQO131111 FAK131111 FKG131111 FUC131111 GDY131111 GNU131111 GXQ131111 HHM131111 HRI131111 IBE131111 ILA131111 IUW131111 JES131111 JOO131111 JYK131111 KIG131111 KSC131111 LBY131111 LLU131111 LVQ131111 MFM131111 MPI131111 MZE131111 NJA131111 NSW131111 OCS131111 OMO131111 OWK131111 PGG131111 PQC131111 PZY131111 QJU131111 QTQ131111 RDM131111 RNI131111 RXE131111 SHA131111 SQW131111 TAS131111 TKO131111 TUK131111 UEG131111 UOC131111 UXY131111 VHU131111 VRQ131111 WBM131111 WLI131111 WVE131111 A196647 IS196647 SO196647 ACK196647 AMG196647 AWC196647 BFY196647 BPU196647 BZQ196647 CJM196647 CTI196647 DDE196647 DNA196647 DWW196647 EGS196647 EQO196647 FAK196647 FKG196647 FUC196647 GDY196647 GNU196647 GXQ196647 HHM196647 HRI196647 IBE196647 ILA196647 IUW196647 JES196647 JOO196647 JYK196647 KIG196647 KSC196647 LBY196647 LLU196647 LVQ196647 MFM196647 MPI196647 MZE196647 NJA196647 NSW196647 OCS196647 OMO196647 OWK196647 PGG196647 PQC196647 PZY196647 QJU196647 QTQ196647 RDM196647 RNI196647 RXE196647 SHA196647 SQW196647 TAS196647 TKO196647 TUK196647 UEG196647 UOC196647 UXY196647 VHU196647 VRQ196647 WBM196647 WLI196647 WVE196647 A262183 IS262183 SO262183 ACK262183 AMG262183 AWC262183 BFY262183 BPU262183 BZQ262183 CJM262183 CTI262183 DDE262183 DNA262183 DWW262183 EGS262183 EQO262183 FAK262183 FKG262183 FUC262183 GDY262183 GNU262183 GXQ262183 HHM262183 HRI262183 IBE262183 ILA262183 IUW262183 JES262183 JOO262183 JYK262183 KIG262183 KSC262183 LBY262183 LLU262183 LVQ262183 MFM262183 MPI262183 MZE262183 NJA262183 NSW262183 OCS262183 OMO262183 OWK262183 PGG262183 PQC262183 PZY262183 QJU262183 QTQ262183 RDM262183 RNI262183 RXE262183 SHA262183 SQW262183 TAS262183 TKO262183 TUK262183 UEG262183 UOC262183 UXY262183 VHU262183 VRQ262183 WBM262183 WLI262183 WVE262183 A327719 IS327719 SO327719 ACK327719 AMG327719 AWC327719 BFY327719 BPU327719 BZQ327719 CJM327719 CTI327719 DDE327719 DNA327719 DWW327719 EGS327719 EQO327719 FAK327719 FKG327719 FUC327719 GDY327719 GNU327719 GXQ327719 HHM327719 HRI327719 IBE327719 ILA327719 IUW327719 JES327719 JOO327719 JYK327719 KIG327719 KSC327719 LBY327719 LLU327719 LVQ327719 MFM327719 MPI327719 MZE327719 NJA327719 NSW327719 OCS327719 OMO327719 OWK327719 PGG327719 PQC327719 PZY327719 QJU327719 QTQ327719 RDM327719 RNI327719 RXE327719 SHA327719 SQW327719 TAS327719 TKO327719 TUK327719 UEG327719 UOC327719 UXY327719 VHU327719 VRQ327719 WBM327719 WLI327719 WVE327719 A393255 IS393255 SO393255 ACK393255 AMG393255 AWC393255 BFY393255 BPU393255 BZQ393255 CJM393255 CTI393255 DDE393255 DNA393255 DWW393255 EGS393255 EQO393255 FAK393255 FKG393255 FUC393255 GDY393255 GNU393255 GXQ393255 HHM393255 HRI393255 IBE393255 ILA393255 IUW393255 JES393255 JOO393255 JYK393255 KIG393255 KSC393255 LBY393255 LLU393255 LVQ393255 MFM393255 MPI393255 MZE393255 NJA393255 NSW393255 OCS393255 OMO393255 OWK393255 PGG393255 PQC393255 PZY393255 QJU393255 QTQ393255 RDM393255 RNI393255 RXE393255 SHA393255 SQW393255 TAS393255 TKO393255 TUK393255 UEG393255 UOC393255 UXY393255 VHU393255 VRQ393255 WBM393255 WLI393255 WVE393255 A458791 IS458791 SO458791 ACK458791 AMG458791 AWC458791 BFY458791 BPU458791 BZQ458791 CJM458791 CTI458791 DDE458791 DNA458791 DWW458791 EGS458791 EQO458791 FAK458791 FKG458791 FUC458791 GDY458791 GNU458791 GXQ458791 HHM458791 HRI458791 IBE458791 ILA458791 IUW458791 JES458791 JOO458791 JYK458791 KIG458791 KSC458791 LBY458791 LLU458791 LVQ458791 MFM458791 MPI458791 MZE458791 NJA458791 NSW458791 OCS458791 OMO458791 OWK458791 PGG458791 PQC458791 PZY458791 QJU458791 QTQ458791 RDM458791 RNI458791 RXE458791 SHA458791 SQW458791 TAS458791 TKO458791 TUK458791 UEG458791 UOC458791 UXY458791 VHU458791 VRQ458791 WBM458791 WLI458791 WVE458791 A524327 IS524327 SO524327 ACK524327 AMG524327 AWC524327 BFY524327 BPU524327 BZQ524327 CJM524327 CTI524327 DDE524327 DNA524327 DWW524327 EGS524327 EQO524327 FAK524327 FKG524327 FUC524327 GDY524327 GNU524327 GXQ524327 HHM524327 HRI524327 IBE524327 ILA524327 IUW524327 JES524327 JOO524327 JYK524327 KIG524327 KSC524327 LBY524327 LLU524327 LVQ524327 MFM524327 MPI524327 MZE524327 NJA524327 NSW524327 OCS524327 OMO524327 OWK524327 PGG524327 PQC524327 PZY524327 QJU524327 QTQ524327 RDM524327 RNI524327 RXE524327 SHA524327 SQW524327 TAS524327 TKO524327 TUK524327 UEG524327 UOC524327 UXY524327 VHU524327 VRQ524327 WBM524327 WLI524327 WVE524327 A589863 IS589863 SO589863 ACK589863 AMG589863 AWC589863 BFY589863 BPU589863 BZQ589863 CJM589863 CTI589863 DDE589863 DNA589863 DWW589863 EGS589863 EQO589863 FAK589863 FKG589863 FUC589863 GDY589863 GNU589863 GXQ589863 HHM589863 HRI589863 IBE589863 ILA589863 IUW589863 JES589863 JOO589863 JYK589863 KIG589863 KSC589863 LBY589863 LLU589863 LVQ589863 MFM589863 MPI589863 MZE589863 NJA589863 NSW589863 OCS589863 OMO589863 OWK589863 PGG589863 PQC589863 PZY589863 QJU589863 QTQ589863 RDM589863 RNI589863 RXE589863 SHA589863 SQW589863 TAS589863 TKO589863 TUK589863 UEG589863 UOC589863 UXY589863 VHU589863 VRQ589863 WBM589863 WLI589863 WVE589863 A655399 IS655399 SO655399 ACK655399 AMG655399 AWC655399 BFY655399 BPU655399 BZQ655399 CJM655399 CTI655399 DDE655399 DNA655399 DWW655399 EGS655399 EQO655399 FAK655399 FKG655399 FUC655399 GDY655399 GNU655399 GXQ655399 HHM655399 HRI655399 IBE655399 ILA655399 IUW655399 JES655399 JOO655399 JYK655399 KIG655399 KSC655399 LBY655399 LLU655399 LVQ655399 MFM655399 MPI655399 MZE655399 NJA655399 NSW655399 OCS655399 OMO655399 OWK655399 PGG655399 PQC655399 PZY655399 QJU655399 QTQ655399 RDM655399 RNI655399 RXE655399 SHA655399 SQW655399 TAS655399 TKO655399 TUK655399 UEG655399 UOC655399 UXY655399 VHU655399 VRQ655399 WBM655399 WLI655399 WVE655399 A720935 IS720935 SO720935 ACK720935 AMG720935 AWC720935 BFY720935 BPU720935 BZQ720935 CJM720935 CTI720935 DDE720935 DNA720935 DWW720935 EGS720935 EQO720935 FAK720935 FKG720935 FUC720935 GDY720935 GNU720935 GXQ720935 HHM720935 HRI720935 IBE720935 ILA720935 IUW720935 JES720935 JOO720935 JYK720935 KIG720935 KSC720935 LBY720935 LLU720935 LVQ720935 MFM720935 MPI720935 MZE720935 NJA720935 NSW720935 OCS720935 OMO720935 OWK720935 PGG720935 PQC720935 PZY720935 QJU720935 QTQ720935 RDM720935 RNI720935 RXE720935 SHA720935 SQW720935 TAS720935 TKO720935 TUK720935 UEG720935 UOC720935 UXY720935 VHU720935 VRQ720935 WBM720935 WLI720935 WVE720935 A786471 IS786471 SO786471 ACK786471 AMG786471 AWC786471 BFY786471 BPU786471 BZQ786471 CJM786471 CTI786471 DDE786471 DNA786471 DWW786471 EGS786471 EQO786471 FAK786471 FKG786471 FUC786471 GDY786471 GNU786471 GXQ786471 HHM786471 HRI786471 IBE786471 ILA786471 IUW786471 JES786471 JOO786471 JYK786471 KIG786471 KSC786471 LBY786471 LLU786471 LVQ786471 MFM786471 MPI786471 MZE786471 NJA786471 NSW786471 OCS786471 OMO786471 OWK786471 PGG786471 PQC786471 PZY786471 QJU786471 QTQ786471 RDM786471 RNI786471 RXE786471 SHA786471 SQW786471 TAS786471 TKO786471 TUK786471 UEG786471 UOC786471 UXY786471 VHU786471 VRQ786471 WBM786471 WLI786471 WVE786471 A852007 IS852007 SO852007 ACK852007 AMG852007 AWC852007 BFY852007 BPU852007 BZQ852007 CJM852007 CTI852007 DDE852007 DNA852007 DWW852007 EGS852007 EQO852007 FAK852007 FKG852007 FUC852007 GDY852007 GNU852007 GXQ852007 HHM852007 HRI852007 IBE852007 ILA852007 IUW852007 JES852007 JOO852007 JYK852007 KIG852007 KSC852007 LBY852007 LLU852007 LVQ852007 MFM852007 MPI852007 MZE852007 NJA852007 NSW852007 OCS852007 OMO852007 OWK852007 PGG852007 PQC852007 PZY852007 QJU852007 QTQ852007 RDM852007 RNI852007 RXE852007 SHA852007 SQW852007 TAS852007 TKO852007 TUK852007 UEG852007 UOC852007 UXY852007 VHU852007 VRQ852007 WBM852007 WLI852007 WVE852007 A917543 IS917543 SO917543 ACK917543 AMG917543 AWC917543 BFY917543 BPU917543 BZQ917543 CJM917543 CTI917543 DDE917543 DNA917543 DWW917543 EGS917543 EQO917543 FAK917543 FKG917543 FUC917543 GDY917543 GNU917543 GXQ917543 HHM917543 HRI917543 IBE917543 ILA917543 IUW917543 JES917543 JOO917543 JYK917543 KIG917543 KSC917543 LBY917543 LLU917543 LVQ917543 MFM917543 MPI917543 MZE917543 NJA917543 NSW917543 OCS917543 OMO917543 OWK917543 PGG917543 PQC917543 PZY917543 QJU917543 QTQ917543 RDM917543 RNI917543 RXE917543 SHA917543 SQW917543 TAS917543 TKO917543 TUK917543 UEG917543 UOC917543 UXY917543 VHU917543 VRQ917543 WBM917543 WLI917543 WVE917543 A983079 IS983079 SO983079 ACK983079 AMG983079 AWC983079 BFY983079 BPU983079 BZQ983079 CJM983079 CTI983079 DDE983079 DNA983079 DWW983079 EGS983079 EQO983079 FAK983079 FKG983079 FUC983079 GDY983079 GNU983079 GXQ983079 HHM983079 HRI983079 IBE983079 ILA983079 IUW983079 JES983079 JOO983079 JYK983079 KIG983079 KSC983079 LBY983079 LLU983079 LVQ983079 MFM983079 MPI983079 MZE983079 NJA983079 NSW983079 OCS983079 OMO983079 OWK983079 PGG983079 PQC983079 PZY983079 QJU983079 QTQ983079 RDM983079 RNI983079 RXE983079 SHA983079 SQW983079 TAS983079 TKO983079 TUK983079 UEG983079 UOC983079 UXY983079 VHU983079 VRQ983079 WBM983079 WLI98307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9 WLL983079 C65575 IV65575 SR65575 ACN65575 AMJ65575 AWF65575 BGB65575 BPX65575 BZT65575 CJP65575 CTL65575 DDH65575 DND65575 DWZ65575 EGV65575 EQR65575 FAN65575 FKJ65575 FUF65575 GEB65575 GNX65575 GXT65575 HHP65575 HRL65575 IBH65575 ILD65575 IUZ65575 JEV65575 JOR65575 JYN65575 KIJ65575 KSF65575 LCB65575 LLX65575 LVT65575 MFP65575 MPL65575 MZH65575 NJD65575 NSZ65575 OCV65575 OMR65575 OWN65575 PGJ65575 PQF65575 QAB65575 QJX65575 QTT65575 RDP65575 RNL65575 RXH65575 SHD65575 SQZ65575 TAV65575 TKR65575 TUN65575 UEJ65575 UOF65575 UYB65575 VHX65575 VRT65575 WBP65575 WLL65575 WVH65575 C131111 IV131111 SR131111 ACN131111 AMJ131111 AWF131111 BGB131111 BPX131111 BZT131111 CJP131111 CTL131111 DDH131111 DND131111 DWZ131111 EGV131111 EQR131111 FAN131111 FKJ131111 FUF131111 GEB131111 GNX131111 GXT131111 HHP131111 HRL131111 IBH131111 ILD131111 IUZ131111 JEV131111 JOR131111 JYN131111 KIJ131111 KSF131111 LCB131111 LLX131111 LVT131111 MFP131111 MPL131111 MZH131111 NJD131111 NSZ131111 OCV131111 OMR131111 OWN131111 PGJ131111 PQF131111 QAB131111 QJX131111 QTT131111 RDP131111 RNL131111 RXH131111 SHD131111 SQZ131111 TAV131111 TKR131111 TUN131111 UEJ131111 UOF131111 UYB131111 VHX131111 VRT131111 WBP131111 WLL131111 WVH131111 C196647 IV196647 SR196647 ACN196647 AMJ196647 AWF196647 BGB196647 BPX196647 BZT196647 CJP196647 CTL196647 DDH196647 DND196647 DWZ196647 EGV196647 EQR196647 FAN196647 FKJ196647 FUF196647 GEB196647 GNX196647 GXT196647 HHP196647 HRL196647 IBH196647 ILD196647 IUZ196647 JEV196647 JOR196647 JYN196647 KIJ196647 KSF196647 LCB196647 LLX196647 LVT196647 MFP196647 MPL196647 MZH196647 NJD196647 NSZ196647 OCV196647 OMR196647 OWN196647 PGJ196647 PQF196647 QAB196647 QJX196647 QTT196647 RDP196647 RNL196647 RXH196647 SHD196647 SQZ196647 TAV196647 TKR196647 TUN196647 UEJ196647 UOF196647 UYB196647 VHX196647 VRT196647 WBP196647 WLL196647 WVH196647 C262183 IV262183 SR262183 ACN262183 AMJ262183 AWF262183 BGB262183 BPX262183 BZT262183 CJP262183 CTL262183 DDH262183 DND262183 DWZ262183 EGV262183 EQR262183 FAN262183 FKJ262183 FUF262183 GEB262183 GNX262183 GXT262183 HHP262183 HRL262183 IBH262183 ILD262183 IUZ262183 JEV262183 JOR262183 JYN262183 KIJ262183 KSF262183 LCB262183 LLX262183 LVT262183 MFP262183 MPL262183 MZH262183 NJD262183 NSZ262183 OCV262183 OMR262183 OWN262183 PGJ262183 PQF262183 QAB262183 QJX262183 QTT262183 RDP262183 RNL262183 RXH262183 SHD262183 SQZ262183 TAV262183 TKR262183 TUN262183 UEJ262183 UOF262183 UYB262183 VHX262183 VRT262183 WBP262183 WLL262183 WVH262183 C327719 IV327719 SR327719 ACN327719 AMJ327719 AWF327719 BGB327719 BPX327719 BZT327719 CJP327719 CTL327719 DDH327719 DND327719 DWZ327719 EGV327719 EQR327719 FAN327719 FKJ327719 FUF327719 GEB327719 GNX327719 GXT327719 HHP327719 HRL327719 IBH327719 ILD327719 IUZ327719 JEV327719 JOR327719 JYN327719 KIJ327719 KSF327719 LCB327719 LLX327719 LVT327719 MFP327719 MPL327719 MZH327719 NJD327719 NSZ327719 OCV327719 OMR327719 OWN327719 PGJ327719 PQF327719 QAB327719 QJX327719 QTT327719 RDP327719 RNL327719 RXH327719 SHD327719 SQZ327719 TAV327719 TKR327719 TUN327719 UEJ327719 UOF327719 UYB327719 VHX327719 VRT327719 WBP327719 WLL327719 WVH327719 C393255 IV393255 SR393255 ACN393255 AMJ393255 AWF393255 BGB393255 BPX393255 BZT393255 CJP393255 CTL393255 DDH393255 DND393255 DWZ393255 EGV393255 EQR393255 FAN393255 FKJ393255 FUF393255 GEB393255 GNX393255 GXT393255 HHP393255 HRL393255 IBH393255 ILD393255 IUZ393255 JEV393255 JOR393255 JYN393255 KIJ393255 KSF393255 LCB393255 LLX393255 LVT393255 MFP393255 MPL393255 MZH393255 NJD393255 NSZ393255 OCV393255 OMR393255 OWN393255 PGJ393255 PQF393255 QAB393255 QJX393255 QTT393255 RDP393255 RNL393255 RXH393255 SHD393255 SQZ393255 TAV393255 TKR393255 TUN393255 UEJ393255 UOF393255 UYB393255 VHX393255 VRT393255 WBP393255 WLL393255 WVH393255 C458791 IV458791 SR458791 ACN458791 AMJ458791 AWF458791 BGB458791 BPX458791 BZT458791 CJP458791 CTL458791 DDH458791 DND458791 DWZ458791 EGV458791 EQR458791 FAN458791 FKJ458791 FUF458791 GEB458791 GNX458791 GXT458791 HHP458791 HRL458791 IBH458791 ILD458791 IUZ458791 JEV458791 JOR458791 JYN458791 KIJ458791 KSF458791 LCB458791 LLX458791 LVT458791 MFP458791 MPL458791 MZH458791 NJD458791 NSZ458791 OCV458791 OMR458791 OWN458791 PGJ458791 PQF458791 QAB458791 QJX458791 QTT458791 RDP458791 RNL458791 RXH458791 SHD458791 SQZ458791 TAV458791 TKR458791 TUN458791 UEJ458791 UOF458791 UYB458791 VHX458791 VRT458791 WBP458791 WLL458791 WVH458791 C524327 IV524327 SR524327 ACN524327 AMJ524327 AWF524327 BGB524327 BPX524327 BZT524327 CJP524327 CTL524327 DDH524327 DND524327 DWZ524327 EGV524327 EQR524327 FAN524327 FKJ524327 FUF524327 GEB524327 GNX524327 GXT524327 HHP524327 HRL524327 IBH524327 ILD524327 IUZ524327 JEV524327 JOR524327 JYN524327 KIJ524327 KSF524327 LCB524327 LLX524327 LVT524327 MFP524327 MPL524327 MZH524327 NJD524327 NSZ524327 OCV524327 OMR524327 OWN524327 PGJ524327 PQF524327 QAB524327 QJX524327 QTT524327 RDP524327 RNL524327 RXH524327 SHD524327 SQZ524327 TAV524327 TKR524327 TUN524327 UEJ524327 UOF524327 UYB524327 VHX524327 VRT524327 WBP524327 WLL524327 WVH524327 C589863 IV589863 SR589863 ACN589863 AMJ589863 AWF589863 BGB589863 BPX589863 BZT589863 CJP589863 CTL589863 DDH589863 DND589863 DWZ589863 EGV589863 EQR589863 FAN589863 FKJ589863 FUF589863 GEB589863 GNX589863 GXT589863 HHP589863 HRL589863 IBH589863 ILD589863 IUZ589863 JEV589863 JOR589863 JYN589863 KIJ589863 KSF589863 LCB589863 LLX589863 LVT589863 MFP589863 MPL589863 MZH589863 NJD589863 NSZ589863 OCV589863 OMR589863 OWN589863 PGJ589863 PQF589863 QAB589863 QJX589863 QTT589863 RDP589863 RNL589863 RXH589863 SHD589863 SQZ589863 TAV589863 TKR589863 TUN589863 UEJ589863 UOF589863 UYB589863 VHX589863 VRT589863 WBP589863 WLL589863 WVH589863 C655399 IV655399 SR655399 ACN655399 AMJ655399 AWF655399 BGB655399 BPX655399 BZT655399 CJP655399 CTL655399 DDH655399 DND655399 DWZ655399 EGV655399 EQR655399 FAN655399 FKJ655399 FUF655399 GEB655399 GNX655399 GXT655399 HHP655399 HRL655399 IBH655399 ILD655399 IUZ655399 JEV655399 JOR655399 JYN655399 KIJ655399 KSF655399 LCB655399 LLX655399 LVT655399 MFP655399 MPL655399 MZH655399 NJD655399 NSZ655399 OCV655399 OMR655399 OWN655399 PGJ655399 PQF655399 QAB655399 QJX655399 QTT655399 RDP655399 RNL655399 RXH655399 SHD655399 SQZ655399 TAV655399 TKR655399 TUN655399 UEJ655399 UOF655399 UYB655399 VHX655399 VRT655399 WBP655399 WLL655399 WVH655399 C720935 IV720935 SR720935 ACN720935 AMJ720935 AWF720935 BGB720935 BPX720935 BZT720935 CJP720935 CTL720935 DDH720935 DND720935 DWZ720935 EGV720935 EQR720935 FAN720935 FKJ720935 FUF720935 GEB720935 GNX720935 GXT720935 HHP720935 HRL720935 IBH720935 ILD720935 IUZ720935 JEV720935 JOR720935 JYN720935 KIJ720935 KSF720935 LCB720935 LLX720935 LVT720935 MFP720935 MPL720935 MZH720935 NJD720935 NSZ720935 OCV720935 OMR720935 OWN720935 PGJ720935 PQF720935 QAB720935 QJX720935 QTT720935 RDP720935 RNL720935 RXH720935 SHD720935 SQZ720935 TAV720935 TKR720935 TUN720935 UEJ720935 UOF720935 UYB720935 VHX720935 VRT720935 WBP720935 WLL720935 WVH720935 C786471 IV786471 SR786471 ACN786471 AMJ786471 AWF786471 BGB786471 BPX786471 BZT786471 CJP786471 CTL786471 DDH786471 DND786471 DWZ786471 EGV786471 EQR786471 FAN786471 FKJ786471 FUF786471 GEB786471 GNX786471 GXT786471 HHP786471 HRL786471 IBH786471 ILD786471 IUZ786471 JEV786471 JOR786471 JYN786471 KIJ786471 KSF786471 LCB786471 LLX786471 LVT786471 MFP786471 MPL786471 MZH786471 NJD786471 NSZ786471 OCV786471 OMR786471 OWN786471 PGJ786471 PQF786471 QAB786471 QJX786471 QTT786471 RDP786471 RNL786471 RXH786471 SHD786471 SQZ786471 TAV786471 TKR786471 TUN786471 UEJ786471 UOF786471 UYB786471 VHX786471 VRT786471 WBP786471 WLL786471 WVH786471 C852007 IV852007 SR852007 ACN852007 AMJ852007 AWF852007 BGB852007 BPX852007 BZT852007 CJP852007 CTL852007 DDH852007 DND852007 DWZ852007 EGV852007 EQR852007 FAN852007 FKJ852007 FUF852007 GEB852007 GNX852007 GXT852007 HHP852007 HRL852007 IBH852007 ILD852007 IUZ852007 JEV852007 JOR852007 JYN852007 KIJ852007 KSF852007 LCB852007 LLX852007 LVT852007 MFP852007 MPL852007 MZH852007 NJD852007 NSZ852007 OCV852007 OMR852007 OWN852007 PGJ852007 PQF852007 QAB852007 QJX852007 QTT852007 RDP852007 RNL852007 RXH852007 SHD852007 SQZ852007 TAV852007 TKR852007 TUN852007 UEJ852007 UOF852007 UYB852007 VHX852007 VRT852007 WBP852007 WLL852007 WVH852007 C917543 IV917543 SR917543 ACN917543 AMJ917543 AWF917543 BGB917543 BPX917543 BZT917543 CJP917543 CTL917543 DDH917543 DND917543 DWZ917543 EGV917543 EQR917543 FAN917543 FKJ917543 FUF917543 GEB917543 GNX917543 GXT917543 HHP917543 HRL917543 IBH917543 ILD917543 IUZ917543 JEV917543 JOR917543 JYN917543 KIJ917543 KSF917543 LCB917543 LLX917543 LVT917543 MFP917543 MPL917543 MZH917543 NJD917543 NSZ917543 OCV917543 OMR917543 OWN917543 PGJ917543 PQF917543 QAB917543 QJX917543 QTT917543 RDP917543 RNL917543 RXH917543 SHD917543 SQZ917543 TAV917543 TKR917543 TUN917543 UEJ917543 UOF917543 UYB917543 VHX917543 VRT917543 WBP917543 WLL917543 WVH917543 C983079 IV983079 SR983079 ACN983079 AMJ983079 AWF983079 BGB983079 BPX983079 BZT983079 CJP983079 CTL983079 DDH983079 DND983079 DWZ983079 EGV983079 EQR983079 FAN983079 FKJ983079 FUF983079 GEB983079 GNX983079 GXT983079 HHP983079 HRL983079 IBH983079 ILD983079 IUZ983079 JEV983079 JOR983079 JYN983079 KIJ983079 KSF983079 LCB983079 LLX983079 LVT983079 MFP983079 MPL983079 MZH983079 NJD983079 NSZ983079 OCV983079 OMR983079 OWN983079 PGJ983079 PQF983079 QAB983079 QJX983079 QTT983079 RDP983079 RNL983079 RXH983079 SHD983079 SQZ983079 TAV983079 TKR983079 TUN983079 UEJ983079 UOF983079 UYB983079 VHX983079 VRT983079 WBP98307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9"/>
  <sheetViews>
    <sheetView topLeftCell="A118" zoomScale="70" zoomScaleNormal="70" workbookViewId="0">
      <selection activeCell="B32" sqref="B32"/>
    </sheetView>
  </sheetViews>
  <sheetFormatPr baseColWidth="10" defaultRowHeight="15" x14ac:dyDescent="0.25"/>
  <cols>
    <col min="1" max="1" width="3.140625" style="7" bestFit="1" customWidth="1"/>
    <col min="2" max="2" width="102.7109375" style="7" bestFit="1" customWidth="1"/>
    <col min="3" max="3" width="31.140625" style="7" customWidth="1"/>
    <col min="4" max="4" width="26.7109375" style="7" customWidth="1"/>
    <col min="5" max="5" width="25" style="7" customWidth="1"/>
    <col min="6" max="7" width="29.7109375" style="7" customWidth="1"/>
    <col min="8" max="8" width="24.5703125" style="7" customWidth="1"/>
    <col min="9" max="9" width="24" style="7" customWidth="1"/>
    <col min="10" max="10" width="20.28515625" style="7" customWidth="1"/>
    <col min="11" max="11" width="14.7109375" style="7" bestFit="1" customWidth="1"/>
    <col min="12" max="13" width="18.7109375" style="7" customWidth="1"/>
    <col min="14" max="14" width="22.140625" style="7" customWidth="1"/>
    <col min="15" max="15" width="14.5703125" style="7" customWidth="1"/>
    <col min="16" max="16" width="59.7109375" style="7" customWidth="1"/>
    <col min="17" max="17" width="40.28515625" style="7" customWidth="1"/>
    <col min="18" max="18" width="40.5703125" style="7" customWidth="1"/>
    <col min="19" max="22" width="6.42578125" style="7" customWidth="1"/>
    <col min="23" max="251" width="11.42578125" style="7"/>
    <col min="252" max="252" width="1" style="7" customWidth="1"/>
    <col min="253" max="253" width="4.28515625" style="7" customWidth="1"/>
    <col min="254" max="254" width="34.7109375" style="7" customWidth="1"/>
    <col min="255" max="255" width="0" style="7" hidden="1" customWidth="1"/>
    <col min="256" max="256" width="20" style="7" customWidth="1"/>
    <col min="257" max="257" width="20.85546875" style="7" customWidth="1"/>
    <col min="258" max="258" width="25" style="7" customWidth="1"/>
    <col min="259" max="259" width="18.7109375" style="7" customWidth="1"/>
    <col min="260" max="260" width="29.7109375" style="7" customWidth="1"/>
    <col min="261" max="261" width="13.42578125" style="7" customWidth="1"/>
    <col min="262" max="262" width="13.85546875" style="7" customWidth="1"/>
    <col min="263" max="267" width="16.5703125" style="7" customWidth="1"/>
    <col min="268" max="268" width="20.5703125" style="7" customWidth="1"/>
    <col min="269" max="269" width="21.140625" style="7" customWidth="1"/>
    <col min="270" max="270" width="9.5703125" style="7" customWidth="1"/>
    <col min="271" max="271" width="0.42578125" style="7" customWidth="1"/>
    <col min="272" max="278" width="6.42578125" style="7" customWidth="1"/>
    <col min="279" max="507" width="11.42578125" style="7"/>
    <col min="508" max="508" width="1" style="7" customWidth="1"/>
    <col min="509" max="509" width="4.28515625" style="7" customWidth="1"/>
    <col min="510" max="510" width="34.7109375" style="7" customWidth="1"/>
    <col min="511" max="511" width="0" style="7" hidden="1" customWidth="1"/>
    <col min="512" max="512" width="20" style="7" customWidth="1"/>
    <col min="513" max="513" width="20.85546875" style="7" customWidth="1"/>
    <col min="514" max="514" width="25" style="7" customWidth="1"/>
    <col min="515" max="515" width="18.7109375" style="7" customWidth="1"/>
    <col min="516" max="516" width="29.7109375" style="7" customWidth="1"/>
    <col min="517" max="517" width="13.42578125" style="7" customWidth="1"/>
    <col min="518" max="518" width="13.85546875" style="7" customWidth="1"/>
    <col min="519" max="523" width="16.5703125" style="7" customWidth="1"/>
    <col min="524" max="524" width="20.5703125" style="7" customWidth="1"/>
    <col min="525" max="525" width="21.140625" style="7" customWidth="1"/>
    <col min="526" max="526" width="9.5703125" style="7" customWidth="1"/>
    <col min="527" max="527" width="0.42578125" style="7" customWidth="1"/>
    <col min="528" max="534" width="6.42578125" style="7" customWidth="1"/>
    <col min="535" max="763" width="11.42578125" style="7"/>
    <col min="764" max="764" width="1" style="7" customWidth="1"/>
    <col min="765" max="765" width="4.28515625" style="7" customWidth="1"/>
    <col min="766" max="766" width="34.7109375" style="7" customWidth="1"/>
    <col min="767" max="767" width="0" style="7" hidden="1" customWidth="1"/>
    <col min="768" max="768" width="20" style="7" customWidth="1"/>
    <col min="769" max="769" width="20.85546875" style="7" customWidth="1"/>
    <col min="770" max="770" width="25" style="7" customWidth="1"/>
    <col min="771" max="771" width="18.7109375" style="7" customWidth="1"/>
    <col min="772" max="772" width="29.7109375" style="7" customWidth="1"/>
    <col min="773" max="773" width="13.42578125" style="7" customWidth="1"/>
    <col min="774" max="774" width="13.85546875" style="7" customWidth="1"/>
    <col min="775" max="779" width="16.5703125" style="7" customWidth="1"/>
    <col min="780" max="780" width="20.5703125" style="7" customWidth="1"/>
    <col min="781" max="781" width="21.140625" style="7" customWidth="1"/>
    <col min="782" max="782" width="9.5703125" style="7" customWidth="1"/>
    <col min="783" max="783" width="0.42578125" style="7" customWidth="1"/>
    <col min="784" max="790" width="6.42578125" style="7" customWidth="1"/>
    <col min="791" max="1019" width="11.42578125" style="7"/>
    <col min="1020" max="1020" width="1" style="7" customWidth="1"/>
    <col min="1021" max="1021" width="4.28515625" style="7" customWidth="1"/>
    <col min="1022" max="1022" width="34.7109375" style="7" customWidth="1"/>
    <col min="1023" max="1023" width="0" style="7" hidden="1" customWidth="1"/>
    <col min="1024" max="1024" width="20" style="7" customWidth="1"/>
    <col min="1025" max="1025" width="20.85546875" style="7" customWidth="1"/>
    <col min="1026" max="1026" width="25" style="7" customWidth="1"/>
    <col min="1027" max="1027" width="18.7109375" style="7" customWidth="1"/>
    <col min="1028" max="1028" width="29.7109375" style="7" customWidth="1"/>
    <col min="1029" max="1029" width="13.42578125" style="7" customWidth="1"/>
    <col min="1030" max="1030" width="13.85546875" style="7" customWidth="1"/>
    <col min="1031" max="1035" width="16.5703125" style="7" customWidth="1"/>
    <col min="1036" max="1036" width="20.5703125" style="7" customWidth="1"/>
    <col min="1037" max="1037" width="21.140625" style="7" customWidth="1"/>
    <col min="1038" max="1038" width="9.5703125" style="7" customWidth="1"/>
    <col min="1039" max="1039" width="0.42578125" style="7" customWidth="1"/>
    <col min="1040" max="1046" width="6.42578125" style="7" customWidth="1"/>
    <col min="1047" max="1275" width="11.42578125" style="7"/>
    <col min="1276" max="1276" width="1" style="7" customWidth="1"/>
    <col min="1277" max="1277" width="4.28515625" style="7" customWidth="1"/>
    <col min="1278" max="1278" width="34.7109375" style="7" customWidth="1"/>
    <col min="1279" max="1279" width="0" style="7" hidden="1" customWidth="1"/>
    <col min="1280" max="1280" width="20" style="7" customWidth="1"/>
    <col min="1281" max="1281" width="20.85546875" style="7" customWidth="1"/>
    <col min="1282" max="1282" width="25" style="7" customWidth="1"/>
    <col min="1283" max="1283" width="18.7109375" style="7" customWidth="1"/>
    <col min="1284" max="1284" width="29.7109375" style="7" customWidth="1"/>
    <col min="1285" max="1285" width="13.42578125" style="7" customWidth="1"/>
    <col min="1286" max="1286" width="13.85546875" style="7" customWidth="1"/>
    <col min="1287" max="1291" width="16.5703125" style="7" customWidth="1"/>
    <col min="1292" max="1292" width="20.5703125" style="7" customWidth="1"/>
    <col min="1293" max="1293" width="21.140625" style="7" customWidth="1"/>
    <col min="1294" max="1294" width="9.5703125" style="7" customWidth="1"/>
    <col min="1295" max="1295" width="0.42578125" style="7" customWidth="1"/>
    <col min="1296" max="1302" width="6.42578125" style="7" customWidth="1"/>
    <col min="1303" max="1531" width="11.42578125" style="7"/>
    <col min="1532" max="1532" width="1" style="7" customWidth="1"/>
    <col min="1533" max="1533" width="4.28515625" style="7" customWidth="1"/>
    <col min="1534" max="1534" width="34.7109375" style="7" customWidth="1"/>
    <col min="1535" max="1535" width="0" style="7" hidden="1" customWidth="1"/>
    <col min="1536" max="1536" width="20" style="7" customWidth="1"/>
    <col min="1537" max="1537" width="20.85546875" style="7" customWidth="1"/>
    <col min="1538" max="1538" width="25" style="7" customWidth="1"/>
    <col min="1539" max="1539" width="18.7109375" style="7" customWidth="1"/>
    <col min="1540" max="1540" width="29.7109375" style="7" customWidth="1"/>
    <col min="1541" max="1541" width="13.42578125" style="7" customWidth="1"/>
    <col min="1542" max="1542" width="13.85546875" style="7" customWidth="1"/>
    <col min="1543" max="1547" width="16.5703125" style="7" customWidth="1"/>
    <col min="1548" max="1548" width="20.5703125" style="7" customWidth="1"/>
    <col min="1549" max="1549" width="21.140625" style="7" customWidth="1"/>
    <col min="1550" max="1550" width="9.5703125" style="7" customWidth="1"/>
    <col min="1551" max="1551" width="0.42578125" style="7" customWidth="1"/>
    <col min="1552" max="1558" width="6.42578125" style="7" customWidth="1"/>
    <col min="1559" max="1787" width="11.42578125" style="7"/>
    <col min="1788" max="1788" width="1" style="7" customWidth="1"/>
    <col min="1789" max="1789" width="4.28515625" style="7" customWidth="1"/>
    <col min="1790" max="1790" width="34.7109375" style="7" customWidth="1"/>
    <col min="1791" max="1791" width="0" style="7" hidden="1" customWidth="1"/>
    <col min="1792" max="1792" width="20" style="7" customWidth="1"/>
    <col min="1793" max="1793" width="20.85546875" style="7" customWidth="1"/>
    <col min="1794" max="1794" width="25" style="7" customWidth="1"/>
    <col min="1795" max="1795" width="18.7109375" style="7" customWidth="1"/>
    <col min="1796" max="1796" width="29.7109375" style="7" customWidth="1"/>
    <col min="1797" max="1797" width="13.42578125" style="7" customWidth="1"/>
    <col min="1798" max="1798" width="13.85546875" style="7" customWidth="1"/>
    <col min="1799" max="1803" width="16.5703125" style="7" customWidth="1"/>
    <col min="1804" max="1804" width="20.5703125" style="7" customWidth="1"/>
    <col min="1805" max="1805" width="21.140625" style="7" customWidth="1"/>
    <col min="1806" max="1806" width="9.5703125" style="7" customWidth="1"/>
    <col min="1807" max="1807" width="0.42578125" style="7" customWidth="1"/>
    <col min="1808" max="1814" width="6.42578125" style="7" customWidth="1"/>
    <col min="1815" max="2043" width="11.42578125" style="7"/>
    <col min="2044" max="2044" width="1" style="7" customWidth="1"/>
    <col min="2045" max="2045" width="4.28515625" style="7" customWidth="1"/>
    <col min="2046" max="2046" width="34.7109375" style="7" customWidth="1"/>
    <col min="2047" max="2047" width="0" style="7" hidden="1" customWidth="1"/>
    <col min="2048" max="2048" width="20" style="7" customWidth="1"/>
    <col min="2049" max="2049" width="20.85546875" style="7" customWidth="1"/>
    <col min="2050" max="2050" width="25" style="7" customWidth="1"/>
    <col min="2051" max="2051" width="18.7109375" style="7" customWidth="1"/>
    <col min="2052" max="2052" width="29.7109375" style="7" customWidth="1"/>
    <col min="2053" max="2053" width="13.42578125" style="7" customWidth="1"/>
    <col min="2054" max="2054" width="13.85546875" style="7" customWidth="1"/>
    <col min="2055" max="2059" width="16.5703125" style="7" customWidth="1"/>
    <col min="2060" max="2060" width="20.5703125" style="7" customWidth="1"/>
    <col min="2061" max="2061" width="21.140625" style="7" customWidth="1"/>
    <col min="2062" max="2062" width="9.5703125" style="7" customWidth="1"/>
    <col min="2063" max="2063" width="0.42578125" style="7" customWidth="1"/>
    <col min="2064" max="2070" width="6.42578125" style="7" customWidth="1"/>
    <col min="2071" max="2299" width="11.42578125" style="7"/>
    <col min="2300" max="2300" width="1" style="7" customWidth="1"/>
    <col min="2301" max="2301" width="4.28515625" style="7" customWidth="1"/>
    <col min="2302" max="2302" width="34.7109375" style="7" customWidth="1"/>
    <col min="2303" max="2303" width="0" style="7" hidden="1" customWidth="1"/>
    <col min="2304" max="2304" width="20" style="7" customWidth="1"/>
    <col min="2305" max="2305" width="20.85546875" style="7" customWidth="1"/>
    <col min="2306" max="2306" width="25" style="7" customWidth="1"/>
    <col min="2307" max="2307" width="18.7109375" style="7" customWidth="1"/>
    <col min="2308" max="2308" width="29.7109375" style="7" customWidth="1"/>
    <col min="2309" max="2309" width="13.42578125" style="7" customWidth="1"/>
    <col min="2310" max="2310" width="13.85546875" style="7" customWidth="1"/>
    <col min="2311" max="2315" width="16.5703125" style="7" customWidth="1"/>
    <col min="2316" max="2316" width="20.5703125" style="7" customWidth="1"/>
    <col min="2317" max="2317" width="21.140625" style="7" customWidth="1"/>
    <col min="2318" max="2318" width="9.5703125" style="7" customWidth="1"/>
    <col min="2319" max="2319" width="0.42578125" style="7" customWidth="1"/>
    <col min="2320" max="2326" width="6.42578125" style="7" customWidth="1"/>
    <col min="2327" max="2555" width="11.42578125" style="7"/>
    <col min="2556" max="2556" width="1" style="7" customWidth="1"/>
    <col min="2557" max="2557" width="4.28515625" style="7" customWidth="1"/>
    <col min="2558" max="2558" width="34.7109375" style="7" customWidth="1"/>
    <col min="2559" max="2559" width="0" style="7" hidden="1" customWidth="1"/>
    <col min="2560" max="2560" width="20" style="7" customWidth="1"/>
    <col min="2561" max="2561" width="20.85546875" style="7" customWidth="1"/>
    <col min="2562" max="2562" width="25" style="7" customWidth="1"/>
    <col min="2563" max="2563" width="18.7109375" style="7" customWidth="1"/>
    <col min="2564" max="2564" width="29.7109375" style="7" customWidth="1"/>
    <col min="2565" max="2565" width="13.42578125" style="7" customWidth="1"/>
    <col min="2566" max="2566" width="13.85546875" style="7" customWidth="1"/>
    <col min="2567" max="2571" width="16.5703125" style="7" customWidth="1"/>
    <col min="2572" max="2572" width="20.5703125" style="7" customWidth="1"/>
    <col min="2573" max="2573" width="21.140625" style="7" customWidth="1"/>
    <col min="2574" max="2574" width="9.5703125" style="7" customWidth="1"/>
    <col min="2575" max="2575" width="0.42578125" style="7" customWidth="1"/>
    <col min="2576" max="2582" width="6.42578125" style="7" customWidth="1"/>
    <col min="2583" max="2811" width="11.42578125" style="7"/>
    <col min="2812" max="2812" width="1" style="7" customWidth="1"/>
    <col min="2813" max="2813" width="4.28515625" style="7" customWidth="1"/>
    <col min="2814" max="2814" width="34.7109375" style="7" customWidth="1"/>
    <col min="2815" max="2815" width="0" style="7" hidden="1" customWidth="1"/>
    <col min="2816" max="2816" width="20" style="7" customWidth="1"/>
    <col min="2817" max="2817" width="20.85546875" style="7" customWidth="1"/>
    <col min="2818" max="2818" width="25" style="7" customWidth="1"/>
    <col min="2819" max="2819" width="18.7109375" style="7" customWidth="1"/>
    <col min="2820" max="2820" width="29.7109375" style="7" customWidth="1"/>
    <col min="2821" max="2821" width="13.42578125" style="7" customWidth="1"/>
    <col min="2822" max="2822" width="13.85546875" style="7" customWidth="1"/>
    <col min="2823" max="2827" width="16.5703125" style="7" customWidth="1"/>
    <col min="2828" max="2828" width="20.5703125" style="7" customWidth="1"/>
    <col min="2829" max="2829" width="21.140625" style="7" customWidth="1"/>
    <col min="2830" max="2830" width="9.5703125" style="7" customWidth="1"/>
    <col min="2831" max="2831" width="0.42578125" style="7" customWidth="1"/>
    <col min="2832" max="2838" width="6.42578125" style="7" customWidth="1"/>
    <col min="2839" max="3067" width="11.42578125" style="7"/>
    <col min="3068" max="3068" width="1" style="7" customWidth="1"/>
    <col min="3069" max="3069" width="4.28515625" style="7" customWidth="1"/>
    <col min="3070" max="3070" width="34.7109375" style="7" customWidth="1"/>
    <col min="3071" max="3071" width="0" style="7" hidden="1" customWidth="1"/>
    <col min="3072" max="3072" width="20" style="7" customWidth="1"/>
    <col min="3073" max="3073" width="20.85546875" style="7" customWidth="1"/>
    <col min="3074" max="3074" width="25" style="7" customWidth="1"/>
    <col min="3075" max="3075" width="18.7109375" style="7" customWidth="1"/>
    <col min="3076" max="3076" width="29.7109375" style="7" customWidth="1"/>
    <col min="3077" max="3077" width="13.42578125" style="7" customWidth="1"/>
    <col min="3078" max="3078" width="13.85546875" style="7" customWidth="1"/>
    <col min="3079" max="3083" width="16.5703125" style="7" customWidth="1"/>
    <col min="3084" max="3084" width="20.5703125" style="7" customWidth="1"/>
    <col min="3085" max="3085" width="21.140625" style="7" customWidth="1"/>
    <col min="3086" max="3086" width="9.5703125" style="7" customWidth="1"/>
    <col min="3087" max="3087" width="0.42578125" style="7" customWidth="1"/>
    <col min="3088" max="3094" width="6.42578125" style="7" customWidth="1"/>
    <col min="3095" max="3323" width="11.42578125" style="7"/>
    <col min="3324" max="3324" width="1" style="7" customWidth="1"/>
    <col min="3325" max="3325" width="4.28515625" style="7" customWidth="1"/>
    <col min="3326" max="3326" width="34.7109375" style="7" customWidth="1"/>
    <col min="3327" max="3327" width="0" style="7" hidden="1" customWidth="1"/>
    <col min="3328" max="3328" width="20" style="7" customWidth="1"/>
    <col min="3329" max="3329" width="20.85546875" style="7" customWidth="1"/>
    <col min="3330" max="3330" width="25" style="7" customWidth="1"/>
    <col min="3331" max="3331" width="18.7109375" style="7" customWidth="1"/>
    <col min="3332" max="3332" width="29.7109375" style="7" customWidth="1"/>
    <col min="3333" max="3333" width="13.42578125" style="7" customWidth="1"/>
    <col min="3334" max="3334" width="13.85546875" style="7" customWidth="1"/>
    <col min="3335" max="3339" width="16.5703125" style="7" customWidth="1"/>
    <col min="3340" max="3340" width="20.5703125" style="7" customWidth="1"/>
    <col min="3341" max="3341" width="21.140625" style="7" customWidth="1"/>
    <col min="3342" max="3342" width="9.5703125" style="7" customWidth="1"/>
    <col min="3343" max="3343" width="0.42578125" style="7" customWidth="1"/>
    <col min="3344" max="3350" width="6.42578125" style="7" customWidth="1"/>
    <col min="3351" max="3579" width="11.42578125" style="7"/>
    <col min="3580" max="3580" width="1" style="7" customWidth="1"/>
    <col min="3581" max="3581" width="4.28515625" style="7" customWidth="1"/>
    <col min="3582" max="3582" width="34.7109375" style="7" customWidth="1"/>
    <col min="3583" max="3583" width="0" style="7" hidden="1" customWidth="1"/>
    <col min="3584" max="3584" width="20" style="7" customWidth="1"/>
    <col min="3585" max="3585" width="20.85546875" style="7" customWidth="1"/>
    <col min="3586" max="3586" width="25" style="7" customWidth="1"/>
    <col min="3587" max="3587" width="18.7109375" style="7" customWidth="1"/>
    <col min="3588" max="3588" width="29.7109375" style="7" customWidth="1"/>
    <col min="3589" max="3589" width="13.42578125" style="7" customWidth="1"/>
    <col min="3590" max="3590" width="13.85546875" style="7" customWidth="1"/>
    <col min="3591" max="3595" width="16.5703125" style="7" customWidth="1"/>
    <col min="3596" max="3596" width="20.5703125" style="7" customWidth="1"/>
    <col min="3597" max="3597" width="21.140625" style="7" customWidth="1"/>
    <col min="3598" max="3598" width="9.5703125" style="7" customWidth="1"/>
    <col min="3599" max="3599" width="0.42578125" style="7" customWidth="1"/>
    <col min="3600" max="3606" width="6.42578125" style="7" customWidth="1"/>
    <col min="3607" max="3835" width="11.42578125" style="7"/>
    <col min="3836" max="3836" width="1" style="7" customWidth="1"/>
    <col min="3837" max="3837" width="4.28515625" style="7" customWidth="1"/>
    <col min="3838" max="3838" width="34.7109375" style="7" customWidth="1"/>
    <col min="3839" max="3839" width="0" style="7" hidden="1" customWidth="1"/>
    <col min="3840" max="3840" width="20" style="7" customWidth="1"/>
    <col min="3841" max="3841" width="20.85546875" style="7" customWidth="1"/>
    <col min="3842" max="3842" width="25" style="7" customWidth="1"/>
    <col min="3843" max="3843" width="18.7109375" style="7" customWidth="1"/>
    <col min="3844" max="3844" width="29.7109375" style="7" customWidth="1"/>
    <col min="3845" max="3845" width="13.42578125" style="7" customWidth="1"/>
    <col min="3846" max="3846" width="13.85546875" style="7" customWidth="1"/>
    <col min="3847" max="3851" width="16.5703125" style="7" customWidth="1"/>
    <col min="3852" max="3852" width="20.5703125" style="7" customWidth="1"/>
    <col min="3853" max="3853" width="21.140625" style="7" customWidth="1"/>
    <col min="3854" max="3854" width="9.5703125" style="7" customWidth="1"/>
    <col min="3855" max="3855" width="0.42578125" style="7" customWidth="1"/>
    <col min="3856" max="3862" width="6.42578125" style="7" customWidth="1"/>
    <col min="3863" max="4091" width="11.42578125" style="7"/>
    <col min="4092" max="4092" width="1" style="7" customWidth="1"/>
    <col min="4093" max="4093" width="4.28515625" style="7" customWidth="1"/>
    <col min="4094" max="4094" width="34.7109375" style="7" customWidth="1"/>
    <col min="4095" max="4095" width="0" style="7" hidden="1" customWidth="1"/>
    <col min="4096" max="4096" width="20" style="7" customWidth="1"/>
    <col min="4097" max="4097" width="20.85546875" style="7" customWidth="1"/>
    <col min="4098" max="4098" width="25" style="7" customWidth="1"/>
    <col min="4099" max="4099" width="18.7109375" style="7" customWidth="1"/>
    <col min="4100" max="4100" width="29.7109375" style="7" customWidth="1"/>
    <col min="4101" max="4101" width="13.42578125" style="7" customWidth="1"/>
    <col min="4102" max="4102" width="13.85546875" style="7" customWidth="1"/>
    <col min="4103" max="4107" width="16.5703125" style="7" customWidth="1"/>
    <col min="4108" max="4108" width="20.5703125" style="7" customWidth="1"/>
    <col min="4109" max="4109" width="21.140625" style="7" customWidth="1"/>
    <col min="4110" max="4110" width="9.5703125" style="7" customWidth="1"/>
    <col min="4111" max="4111" width="0.42578125" style="7" customWidth="1"/>
    <col min="4112" max="4118" width="6.42578125" style="7" customWidth="1"/>
    <col min="4119" max="4347" width="11.42578125" style="7"/>
    <col min="4348" max="4348" width="1" style="7" customWidth="1"/>
    <col min="4349" max="4349" width="4.28515625" style="7" customWidth="1"/>
    <col min="4350" max="4350" width="34.7109375" style="7" customWidth="1"/>
    <col min="4351" max="4351" width="0" style="7" hidden="1" customWidth="1"/>
    <col min="4352" max="4352" width="20" style="7" customWidth="1"/>
    <col min="4353" max="4353" width="20.85546875" style="7" customWidth="1"/>
    <col min="4354" max="4354" width="25" style="7" customWidth="1"/>
    <col min="4355" max="4355" width="18.7109375" style="7" customWidth="1"/>
    <col min="4356" max="4356" width="29.7109375" style="7" customWidth="1"/>
    <col min="4357" max="4357" width="13.42578125" style="7" customWidth="1"/>
    <col min="4358" max="4358" width="13.85546875" style="7" customWidth="1"/>
    <col min="4359" max="4363" width="16.5703125" style="7" customWidth="1"/>
    <col min="4364" max="4364" width="20.5703125" style="7" customWidth="1"/>
    <col min="4365" max="4365" width="21.140625" style="7" customWidth="1"/>
    <col min="4366" max="4366" width="9.5703125" style="7" customWidth="1"/>
    <col min="4367" max="4367" width="0.42578125" style="7" customWidth="1"/>
    <col min="4368" max="4374" width="6.42578125" style="7" customWidth="1"/>
    <col min="4375" max="4603" width="11.42578125" style="7"/>
    <col min="4604" max="4604" width="1" style="7" customWidth="1"/>
    <col min="4605" max="4605" width="4.28515625" style="7" customWidth="1"/>
    <col min="4606" max="4606" width="34.7109375" style="7" customWidth="1"/>
    <col min="4607" max="4607" width="0" style="7" hidden="1" customWidth="1"/>
    <col min="4608" max="4608" width="20" style="7" customWidth="1"/>
    <col min="4609" max="4609" width="20.85546875" style="7" customWidth="1"/>
    <col min="4610" max="4610" width="25" style="7" customWidth="1"/>
    <col min="4611" max="4611" width="18.7109375" style="7" customWidth="1"/>
    <col min="4612" max="4612" width="29.7109375" style="7" customWidth="1"/>
    <col min="4613" max="4613" width="13.42578125" style="7" customWidth="1"/>
    <col min="4614" max="4614" width="13.85546875" style="7" customWidth="1"/>
    <col min="4615" max="4619" width="16.5703125" style="7" customWidth="1"/>
    <col min="4620" max="4620" width="20.5703125" style="7" customWidth="1"/>
    <col min="4621" max="4621" width="21.140625" style="7" customWidth="1"/>
    <col min="4622" max="4622" width="9.5703125" style="7" customWidth="1"/>
    <col min="4623" max="4623" width="0.42578125" style="7" customWidth="1"/>
    <col min="4624" max="4630" width="6.42578125" style="7" customWidth="1"/>
    <col min="4631" max="4859" width="11.42578125" style="7"/>
    <col min="4860" max="4860" width="1" style="7" customWidth="1"/>
    <col min="4861" max="4861" width="4.28515625" style="7" customWidth="1"/>
    <col min="4862" max="4862" width="34.7109375" style="7" customWidth="1"/>
    <col min="4863" max="4863" width="0" style="7" hidden="1" customWidth="1"/>
    <col min="4864" max="4864" width="20" style="7" customWidth="1"/>
    <col min="4865" max="4865" width="20.85546875" style="7" customWidth="1"/>
    <col min="4866" max="4866" width="25" style="7" customWidth="1"/>
    <col min="4867" max="4867" width="18.7109375" style="7" customWidth="1"/>
    <col min="4868" max="4868" width="29.7109375" style="7" customWidth="1"/>
    <col min="4869" max="4869" width="13.42578125" style="7" customWidth="1"/>
    <col min="4870" max="4870" width="13.85546875" style="7" customWidth="1"/>
    <col min="4871" max="4875" width="16.5703125" style="7" customWidth="1"/>
    <col min="4876" max="4876" width="20.5703125" style="7" customWidth="1"/>
    <col min="4877" max="4877" width="21.140625" style="7" customWidth="1"/>
    <col min="4878" max="4878" width="9.5703125" style="7" customWidth="1"/>
    <col min="4879" max="4879" width="0.42578125" style="7" customWidth="1"/>
    <col min="4880" max="4886" width="6.42578125" style="7" customWidth="1"/>
    <col min="4887" max="5115" width="11.42578125" style="7"/>
    <col min="5116" max="5116" width="1" style="7" customWidth="1"/>
    <col min="5117" max="5117" width="4.28515625" style="7" customWidth="1"/>
    <col min="5118" max="5118" width="34.7109375" style="7" customWidth="1"/>
    <col min="5119" max="5119" width="0" style="7" hidden="1" customWidth="1"/>
    <col min="5120" max="5120" width="20" style="7" customWidth="1"/>
    <col min="5121" max="5121" width="20.85546875" style="7" customWidth="1"/>
    <col min="5122" max="5122" width="25" style="7" customWidth="1"/>
    <col min="5123" max="5123" width="18.7109375" style="7" customWidth="1"/>
    <col min="5124" max="5124" width="29.7109375" style="7" customWidth="1"/>
    <col min="5125" max="5125" width="13.42578125" style="7" customWidth="1"/>
    <col min="5126" max="5126" width="13.85546875" style="7" customWidth="1"/>
    <col min="5127" max="5131" width="16.5703125" style="7" customWidth="1"/>
    <col min="5132" max="5132" width="20.5703125" style="7" customWidth="1"/>
    <col min="5133" max="5133" width="21.140625" style="7" customWidth="1"/>
    <col min="5134" max="5134" width="9.5703125" style="7" customWidth="1"/>
    <col min="5135" max="5135" width="0.42578125" style="7" customWidth="1"/>
    <col min="5136" max="5142" width="6.42578125" style="7" customWidth="1"/>
    <col min="5143" max="5371" width="11.42578125" style="7"/>
    <col min="5372" max="5372" width="1" style="7" customWidth="1"/>
    <col min="5373" max="5373" width="4.28515625" style="7" customWidth="1"/>
    <col min="5374" max="5374" width="34.7109375" style="7" customWidth="1"/>
    <col min="5375" max="5375" width="0" style="7" hidden="1" customWidth="1"/>
    <col min="5376" max="5376" width="20" style="7" customWidth="1"/>
    <col min="5377" max="5377" width="20.85546875" style="7" customWidth="1"/>
    <col min="5378" max="5378" width="25" style="7" customWidth="1"/>
    <col min="5379" max="5379" width="18.7109375" style="7" customWidth="1"/>
    <col min="5380" max="5380" width="29.7109375" style="7" customWidth="1"/>
    <col min="5381" max="5381" width="13.42578125" style="7" customWidth="1"/>
    <col min="5382" max="5382" width="13.85546875" style="7" customWidth="1"/>
    <col min="5383" max="5387" width="16.5703125" style="7" customWidth="1"/>
    <col min="5388" max="5388" width="20.5703125" style="7" customWidth="1"/>
    <col min="5389" max="5389" width="21.140625" style="7" customWidth="1"/>
    <col min="5390" max="5390" width="9.5703125" style="7" customWidth="1"/>
    <col min="5391" max="5391" width="0.42578125" style="7" customWidth="1"/>
    <col min="5392" max="5398" width="6.42578125" style="7" customWidth="1"/>
    <col min="5399" max="5627" width="11.42578125" style="7"/>
    <col min="5628" max="5628" width="1" style="7" customWidth="1"/>
    <col min="5629" max="5629" width="4.28515625" style="7" customWidth="1"/>
    <col min="5630" max="5630" width="34.7109375" style="7" customWidth="1"/>
    <col min="5631" max="5631" width="0" style="7" hidden="1" customWidth="1"/>
    <col min="5632" max="5632" width="20" style="7" customWidth="1"/>
    <col min="5633" max="5633" width="20.85546875" style="7" customWidth="1"/>
    <col min="5634" max="5634" width="25" style="7" customWidth="1"/>
    <col min="5635" max="5635" width="18.7109375" style="7" customWidth="1"/>
    <col min="5636" max="5636" width="29.7109375" style="7" customWidth="1"/>
    <col min="5637" max="5637" width="13.42578125" style="7" customWidth="1"/>
    <col min="5638" max="5638" width="13.85546875" style="7" customWidth="1"/>
    <col min="5639" max="5643" width="16.5703125" style="7" customWidth="1"/>
    <col min="5644" max="5644" width="20.5703125" style="7" customWidth="1"/>
    <col min="5645" max="5645" width="21.140625" style="7" customWidth="1"/>
    <col min="5646" max="5646" width="9.5703125" style="7" customWidth="1"/>
    <col min="5647" max="5647" width="0.42578125" style="7" customWidth="1"/>
    <col min="5648" max="5654" width="6.42578125" style="7" customWidth="1"/>
    <col min="5655" max="5883" width="11.42578125" style="7"/>
    <col min="5884" max="5884" width="1" style="7" customWidth="1"/>
    <col min="5885" max="5885" width="4.28515625" style="7" customWidth="1"/>
    <col min="5886" max="5886" width="34.7109375" style="7" customWidth="1"/>
    <col min="5887" max="5887" width="0" style="7" hidden="1" customWidth="1"/>
    <col min="5888" max="5888" width="20" style="7" customWidth="1"/>
    <col min="5889" max="5889" width="20.85546875" style="7" customWidth="1"/>
    <col min="5890" max="5890" width="25" style="7" customWidth="1"/>
    <col min="5891" max="5891" width="18.7109375" style="7" customWidth="1"/>
    <col min="5892" max="5892" width="29.7109375" style="7" customWidth="1"/>
    <col min="5893" max="5893" width="13.42578125" style="7" customWidth="1"/>
    <col min="5894" max="5894" width="13.85546875" style="7" customWidth="1"/>
    <col min="5895" max="5899" width="16.5703125" style="7" customWidth="1"/>
    <col min="5900" max="5900" width="20.5703125" style="7" customWidth="1"/>
    <col min="5901" max="5901" width="21.140625" style="7" customWidth="1"/>
    <col min="5902" max="5902" width="9.5703125" style="7" customWidth="1"/>
    <col min="5903" max="5903" width="0.42578125" style="7" customWidth="1"/>
    <col min="5904" max="5910" width="6.42578125" style="7" customWidth="1"/>
    <col min="5911" max="6139" width="11.42578125" style="7"/>
    <col min="6140" max="6140" width="1" style="7" customWidth="1"/>
    <col min="6141" max="6141" width="4.28515625" style="7" customWidth="1"/>
    <col min="6142" max="6142" width="34.7109375" style="7" customWidth="1"/>
    <col min="6143" max="6143" width="0" style="7" hidden="1" customWidth="1"/>
    <col min="6144" max="6144" width="20" style="7" customWidth="1"/>
    <col min="6145" max="6145" width="20.85546875" style="7" customWidth="1"/>
    <col min="6146" max="6146" width="25" style="7" customWidth="1"/>
    <col min="6147" max="6147" width="18.7109375" style="7" customWidth="1"/>
    <col min="6148" max="6148" width="29.7109375" style="7" customWidth="1"/>
    <col min="6149" max="6149" width="13.42578125" style="7" customWidth="1"/>
    <col min="6150" max="6150" width="13.85546875" style="7" customWidth="1"/>
    <col min="6151" max="6155" width="16.5703125" style="7" customWidth="1"/>
    <col min="6156" max="6156" width="20.5703125" style="7" customWidth="1"/>
    <col min="6157" max="6157" width="21.140625" style="7" customWidth="1"/>
    <col min="6158" max="6158" width="9.5703125" style="7" customWidth="1"/>
    <col min="6159" max="6159" width="0.42578125" style="7" customWidth="1"/>
    <col min="6160" max="6166" width="6.42578125" style="7" customWidth="1"/>
    <col min="6167" max="6395" width="11.42578125" style="7"/>
    <col min="6396" max="6396" width="1" style="7" customWidth="1"/>
    <col min="6397" max="6397" width="4.28515625" style="7" customWidth="1"/>
    <col min="6398" max="6398" width="34.7109375" style="7" customWidth="1"/>
    <col min="6399" max="6399" width="0" style="7" hidden="1" customWidth="1"/>
    <col min="6400" max="6400" width="20" style="7" customWidth="1"/>
    <col min="6401" max="6401" width="20.85546875" style="7" customWidth="1"/>
    <col min="6402" max="6402" width="25" style="7" customWidth="1"/>
    <col min="6403" max="6403" width="18.7109375" style="7" customWidth="1"/>
    <col min="6404" max="6404" width="29.7109375" style="7" customWidth="1"/>
    <col min="6405" max="6405" width="13.42578125" style="7" customWidth="1"/>
    <col min="6406" max="6406" width="13.85546875" style="7" customWidth="1"/>
    <col min="6407" max="6411" width="16.5703125" style="7" customWidth="1"/>
    <col min="6412" max="6412" width="20.5703125" style="7" customWidth="1"/>
    <col min="6413" max="6413" width="21.140625" style="7" customWidth="1"/>
    <col min="6414" max="6414" width="9.5703125" style="7" customWidth="1"/>
    <col min="6415" max="6415" width="0.42578125" style="7" customWidth="1"/>
    <col min="6416" max="6422" width="6.42578125" style="7" customWidth="1"/>
    <col min="6423" max="6651" width="11.42578125" style="7"/>
    <col min="6652" max="6652" width="1" style="7" customWidth="1"/>
    <col min="6653" max="6653" width="4.28515625" style="7" customWidth="1"/>
    <col min="6654" max="6654" width="34.7109375" style="7" customWidth="1"/>
    <col min="6655" max="6655" width="0" style="7" hidden="1" customWidth="1"/>
    <col min="6656" max="6656" width="20" style="7" customWidth="1"/>
    <col min="6657" max="6657" width="20.85546875" style="7" customWidth="1"/>
    <col min="6658" max="6658" width="25" style="7" customWidth="1"/>
    <col min="6659" max="6659" width="18.7109375" style="7" customWidth="1"/>
    <col min="6660" max="6660" width="29.7109375" style="7" customWidth="1"/>
    <col min="6661" max="6661" width="13.42578125" style="7" customWidth="1"/>
    <col min="6662" max="6662" width="13.85546875" style="7" customWidth="1"/>
    <col min="6663" max="6667" width="16.5703125" style="7" customWidth="1"/>
    <col min="6668" max="6668" width="20.5703125" style="7" customWidth="1"/>
    <col min="6669" max="6669" width="21.140625" style="7" customWidth="1"/>
    <col min="6670" max="6670" width="9.5703125" style="7" customWidth="1"/>
    <col min="6671" max="6671" width="0.42578125" style="7" customWidth="1"/>
    <col min="6672" max="6678" width="6.42578125" style="7" customWidth="1"/>
    <col min="6679" max="6907" width="11.42578125" style="7"/>
    <col min="6908" max="6908" width="1" style="7" customWidth="1"/>
    <col min="6909" max="6909" width="4.28515625" style="7" customWidth="1"/>
    <col min="6910" max="6910" width="34.7109375" style="7" customWidth="1"/>
    <col min="6911" max="6911" width="0" style="7" hidden="1" customWidth="1"/>
    <col min="6912" max="6912" width="20" style="7" customWidth="1"/>
    <col min="6913" max="6913" width="20.85546875" style="7" customWidth="1"/>
    <col min="6914" max="6914" width="25" style="7" customWidth="1"/>
    <col min="6915" max="6915" width="18.7109375" style="7" customWidth="1"/>
    <col min="6916" max="6916" width="29.7109375" style="7" customWidth="1"/>
    <col min="6917" max="6917" width="13.42578125" style="7" customWidth="1"/>
    <col min="6918" max="6918" width="13.85546875" style="7" customWidth="1"/>
    <col min="6919" max="6923" width="16.5703125" style="7" customWidth="1"/>
    <col min="6924" max="6924" width="20.5703125" style="7" customWidth="1"/>
    <col min="6925" max="6925" width="21.140625" style="7" customWidth="1"/>
    <col min="6926" max="6926" width="9.5703125" style="7" customWidth="1"/>
    <col min="6927" max="6927" width="0.42578125" style="7" customWidth="1"/>
    <col min="6928" max="6934" width="6.42578125" style="7" customWidth="1"/>
    <col min="6935" max="7163" width="11.42578125" style="7"/>
    <col min="7164" max="7164" width="1" style="7" customWidth="1"/>
    <col min="7165" max="7165" width="4.28515625" style="7" customWidth="1"/>
    <col min="7166" max="7166" width="34.7109375" style="7" customWidth="1"/>
    <col min="7167" max="7167" width="0" style="7" hidden="1" customWidth="1"/>
    <col min="7168" max="7168" width="20" style="7" customWidth="1"/>
    <col min="7169" max="7169" width="20.85546875" style="7" customWidth="1"/>
    <col min="7170" max="7170" width="25" style="7" customWidth="1"/>
    <col min="7171" max="7171" width="18.7109375" style="7" customWidth="1"/>
    <col min="7172" max="7172" width="29.7109375" style="7" customWidth="1"/>
    <col min="7173" max="7173" width="13.42578125" style="7" customWidth="1"/>
    <col min="7174" max="7174" width="13.85546875" style="7" customWidth="1"/>
    <col min="7175" max="7179" width="16.5703125" style="7" customWidth="1"/>
    <col min="7180" max="7180" width="20.5703125" style="7" customWidth="1"/>
    <col min="7181" max="7181" width="21.140625" style="7" customWidth="1"/>
    <col min="7182" max="7182" width="9.5703125" style="7" customWidth="1"/>
    <col min="7183" max="7183" width="0.42578125" style="7" customWidth="1"/>
    <col min="7184" max="7190" width="6.42578125" style="7" customWidth="1"/>
    <col min="7191" max="7419" width="11.42578125" style="7"/>
    <col min="7420" max="7420" width="1" style="7" customWidth="1"/>
    <col min="7421" max="7421" width="4.28515625" style="7" customWidth="1"/>
    <col min="7422" max="7422" width="34.7109375" style="7" customWidth="1"/>
    <col min="7423" max="7423" width="0" style="7" hidden="1" customWidth="1"/>
    <col min="7424" max="7424" width="20" style="7" customWidth="1"/>
    <col min="7425" max="7425" width="20.85546875" style="7" customWidth="1"/>
    <col min="7426" max="7426" width="25" style="7" customWidth="1"/>
    <col min="7427" max="7427" width="18.7109375" style="7" customWidth="1"/>
    <col min="7428" max="7428" width="29.7109375" style="7" customWidth="1"/>
    <col min="7429" max="7429" width="13.42578125" style="7" customWidth="1"/>
    <col min="7430" max="7430" width="13.85546875" style="7" customWidth="1"/>
    <col min="7431" max="7435" width="16.5703125" style="7" customWidth="1"/>
    <col min="7436" max="7436" width="20.5703125" style="7" customWidth="1"/>
    <col min="7437" max="7437" width="21.140625" style="7" customWidth="1"/>
    <col min="7438" max="7438" width="9.5703125" style="7" customWidth="1"/>
    <col min="7439" max="7439" width="0.42578125" style="7" customWidth="1"/>
    <col min="7440" max="7446" width="6.42578125" style="7" customWidth="1"/>
    <col min="7447" max="7675" width="11.42578125" style="7"/>
    <col min="7676" max="7676" width="1" style="7" customWidth="1"/>
    <col min="7677" max="7677" width="4.28515625" style="7" customWidth="1"/>
    <col min="7678" max="7678" width="34.7109375" style="7" customWidth="1"/>
    <col min="7679" max="7679" width="0" style="7" hidden="1" customWidth="1"/>
    <col min="7680" max="7680" width="20" style="7" customWidth="1"/>
    <col min="7681" max="7681" width="20.85546875" style="7" customWidth="1"/>
    <col min="7682" max="7682" width="25" style="7" customWidth="1"/>
    <col min="7683" max="7683" width="18.7109375" style="7" customWidth="1"/>
    <col min="7684" max="7684" width="29.7109375" style="7" customWidth="1"/>
    <col min="7685" max="7685" width="13.42578125" style="7" customWidth="1"/>
    <col min="7686" max="7686" width="13.85546875" style="7" customWidth="1"/>
    <col min="7687" max="7691" width="16.5703125" style="7" customWidth="1"/>
    <col min="7692" max="7692" width="20.5703125" style="7" customWidth="1"/>
    <col min="7693" max="7693" width="21.140625" style="7" customWidth="1"/>
    <col min="7694" max="7694" width="9.5703125" style="7" customWidth="1"/>
    <col min="7695" max="7695" width="0.42578125" style="7" customWidth="1"/>
    <col min="7696" max="7702" width="6.42578125" style="7" customWidth="1"/>
    <col min="7703" max="7931" width="11.42578125" style="7"/>
    <col min="7932" max="7932" width="1" style="7" customWidth="1"/>
    <col min="7933" max="7933" width="4.28515625" style="7" customWidth="1"/>
    <col min="7934" max="7934" width="34.7109375" style="7" customWidth="1"/>
    <col min="7935" max="7935" width="0" style="7" hidden="1" customWidth="1"/>
    <col min="7936" max="7936" width="20" style="7" customWidth="1"/>
    <col min="7937" max="7937" width="20.85546875" style="7" customWidth="1"/>
    <col min="7938" max="7938" width="25" style="7" customWidth="1"/>
    <col min="7939" max="7939" width="18.7109375" style="7" customWidth="1"/>
    <col min="7940" max="7940" width="29.7109375" style="7" customWidth="1"/>
    <col min="7941" max="7941" width="13.42578125" style="7" customWidth="1"/>
    <col min="7942" max="7942" width="13.85546875" style="7" customWidth="1"/>
    <col min="7943" max="7947" width="16.5703125" style="7" customWidth="1"/>
    <col min="7948" max="7948" width="20.5703125" style="7" customWidth="1"/>
    <col min="7949" max="7949" width="21.140625" style="7" customWidth="1"/>
    <col min="7950" max="7950" width="9.5703125" style="7" customWidth="1"/>
    <col min="7951" max="7951" width="0.42578125" style="7" customWidth="1"/>
    <col min="7952" max="7958" width="6.42578125" style="7" customWidth="1"/>
    <col min="7959" max="8187" width="11.42578125" style="7"/>
    <col min="8188" max="8188" width="1" style="7" customWidth="1"/>
    <col min="8189" max="8189" width="4.28515625" style="7" customWidth="1"/>
    <col min="8190" max="8190" width="34.7109375" style="7" customWidth="1"/>
    <col min="8191" max="8191" width="0" style="7" hidden="1" customWidth="1"/>
    <col min="8192" max="8192" width="20" style="7" customWidth="1"/>
    <col min="8193" max="8193" width="20.85546875" style="7" customWidth="1"/>
    <col min="8194" max="8194" width="25" style="7" customWidth="1"/>
    <col min="8195" max="8195" width="18.7109375" style="7" customWidth="1"/>
    <col min="8196" max="8196" width="29.7109375" style="7" customWidth="1"/>
    <col min="8197" max="8197" width="13.42578125" style="7" customWidth="1"/>
    <col min="8198" max="8198" width="13.85546875" style="7" customWidth="1"/>
    <col min="8199" max="8203" width="16.5703125" style="7" customWidth="1"/>
    <col min="8204" max="8204" width="20.5703125" style="7" customWidth="1"/>
    <col min="8205" max="8205" width="21.140625" style="7" customWidth="1"/>
    <col min="8206" max="8206" width="9.5703125" style="7" customWidth="1"/>
    <col min="8207" max="8207" width="0.42578125" style="7" customWidth="1"/>
    <col min="8208" max="8214" width="6.42578125" style="7" customWidth="1"/>
    <col min="8215" max="8443" width="11.42578125" style="7"/>
    <col min="8444" max="8444" width="1" style="7" customWidth="1"/>
    <col min="8445" max="8445" width="4.28515625" style="7" customWidth="1"/>
    <col min="8446" max="8446" width="34.7109375" style="7" customWidth="1"/>
    <col min="8447" max="8447" width="0" style="7" hidden="1" customWidth="1"/>
    <col min="8448" max="8448" width="20" style="7" customWidth="1"/>
    <col min="8449" max="8449" width="20.85546875" style="7" customWidth="1"/>
    <col min="8450" max="8450" width="25" style="7" customWidth="1"/>
    <col min="8451" max="8451" width="18.7109375" style="7" customWidth="1"/>
    <col min="8452" max="8452" width="29.7109375" style="7" customWidth="1"/>
    <col min="8453" max="8453" width="13.42578125" style="7" customWidth="1"/>
    <col min="8454" max="8454" width="13.85546875" style="7" customWidth="1"/>
    <col min="8455" max="8459" width="16.5703125" style="7" customWidth="1"/>
    <col min="8460" max="8460" width="20.5703125" style="7" customWidth="1"/>
    <col min="8461" max="8461" width="21.140625" style="7" customWidth="1"/>
    <col min="8462" max="8462" width="9.5703125" style="7" customWidth="1"/>
    <col min="8463" max="8463" width="0.42578125" style="7" customWidth="1"/>
    <col min="8464" max="8470" width="6.42578125" style="7" customWidth="1"/>
    <col min="8471" max="8699" width="11.42578125" style="7"/>
    <col min="8700" max="8700" width="1" style="7" customWidth="1"/>
    <col min="8701" max="8701" width="4.28515625" style="7" customWidth="1"/>
    <col min="8702" max="8702" width="34.7109375" style="7" customWidth="1"/>
    <col min="8703" max="8703" width="0" style="7" hidden="1" customWidth="1"/>
    <col min="8704" max="8704" width="20" style="7" customWidth="1"/>
    <col min="8705" max="8705" width="20.85546875" style="7" customWidth="1"/>
    <col min="8706" max="8706" width="25" style="7" customWidth="1"/>
    <col min="8707" max="8707" width="18.7109375" style="7" customWidth="1"/>
    <col min="8708" max="8708" width="29.7109375" style="7" customWidth="1"/>
    <col min="8709" max="8709" width="13.42578125" style="7" customWidth="1"/>
    <col min="8710" max="8710" width="13.85546875" style="7" customWidth="1"/>
    <col min="8711" max="8715" width="16.5703125" style="7" customWidth="1"/>
    <col min="8716" max="8716" width="20.5703125" style="7" customWidth="1"/>
    <col min="8717" max="8717" width="21.140625" style="7" customWidth="1"/>
    <col min="8718" max="8718" width="9.5703125" style="7" customWidth="1"/>
    <col min="8719" max="8719" width="0.42578125" style="7" customWidth="1"/>
    <col min="8720" max="8726" width="6.42578125" style="7" customWidth="1"/>
    <col min="8727" max="8955" width="11.42578125" style="7"/>
    <col min="8956" max="8956" width="1" style="7" customWidth="1"/>
    <col min="8957" max="8957" width="4.28515625" style="7" customWidth="1"/>
    <col min="8958" max="8958" width="34.7109375" style="7" customWidth="1"/>
    <col min="8959" max="8959" width="0" style="7" hidden="1" customWidth="1"/>
    <col min="8960" max="8960" width="20" style="7" customWidth="1"/>
    <col min="8961" max="8961" width="20.85546875" style="7" customWidth="1"/>
    <col min="8962" max="8962" width="25" style="7" customWidth="1"/>
    <col min="8963" max="8963" width="18.7109375" style="7" customWidth="1"/>
    <col min="8964" max="8964" width="29.7109375" style="7" customWidth="1"/>
    <col min="8965" max="8965" width="13.42578125" style="7" customWidth="1"/>
    <col min="8966" max="8966" width="13.85546875" style="7" customWidth="1"/>
    <col min="8967" max="8971" width="16.5703125" style="7" customWidth="1"/>
    <col min="8972" max="8972" width="20.5703125" style="7" customWidth="1"/>
    <col min="8973" max="8973" width="21.140625" style="7" customWidth="1"/>
    <col min="8974" max="8974" width="9.5703125" style="7" customWidth="1"/>
    <col min="8975" max="8975" width="0.42578125" style="7" customWidth="1"/>
    <col min="8976" max="8982" width="6.42578125" style="7" customWidth="1"/>
    <col min="8983" max="9211" width="11.42578125" style="7"/>
    <col min="9212" max="9212" width="1" style="7" customWidth="1"/>
    <col min="9213" max="9213" width="4.28515625" style="7" customWidth="1"/>
    <col min="9214" max="9214" width="34.7109375" style="7" customWidth="1"/>
    <col min="9215" max="9215" width="0" style="7" hidden="1" customWidth="1"/>
    <col min="9216" max="9216" width="20" style="7" customWidth="1"/>
    <col min="9217" max="9217" width="20.85546875" style="7" customWidth="1"/>
    <col min="9218" max="9218" width="25" style="7" customWidth="1"/>
    <col min="9219" max="9219" width="18.7109375" style="7" customWidth="1"/>
    <col min="9220" max="9220" width="29.7109375" style="7" customWidth="1"/>
    <col min="9221" max="9221" width="13.42578125" style="7" customWidth="1"/>
    <col min="9222" max="9222" width="13.85546875" style="7" customWidth="1"/>
    <col min="9223" max="9227" width="16.5703125" style="7" customWidth="1"/>
    <col min="9228" max="9228" width="20.5703125" style="7" customWidth="1"/>
    <col min="9229" max="9229" width="21.140625" style="7" customWidth="1"/>
    <col min="9230" max="9230" width="9.5703125" style="7" customWidth="1"/>
    <col min="9231" max="9231" width="0.42578125" style="7" customWidth="1"/>
    <col min="9232" max="9238" width="6.42578125" style="7" customWidth="1"/>
    <col min="9239" max="9467" width="11.42578125" style="7"/>
    <col min="9468" max="9468" width="1" style="7" customWidth="1"/>
    <col min="9469" max="9469" width="4.28515625" style="7" customWidth="1"/>
    <col min="9470" max="9470" width="34.7109375" style="7" customWidth="1"/>
    <col min="9471" max="9471" width="0" style="7" hidden="1" customWidth="1"/>
    <col min="9472" max="9472" width="20" style="7" customWidth="1"/>
    <col min="9473" max="9473" width="20.85546875" style="7" customWidth="1"/>
    <col min="9474" max="9474" width="25" style="7" customWidth="1"/>
    <col min="9475" max="9475" width="18.7109375" style="7" customWidth="1"/>
    <col min="9476" max="9476" width="29.7109375" style="7" customWidth="1"/>
    <col min="9477" max="9477" width="13.42578125" style="7" customWidth="1"/>
    <col min="9478" max="9478" width="13.85546875" style="7" customWidth="1"/>
    <col min="9479" max="9483" width="16.5703125" style="7" customWidth="1"/>
    <col min="9484" max="9484" width="20.5703125" style="7" customWidth="1"/>
    <col min="9485" max="9485" width="21.140625" style="7" customWidth="1"/>
    <col min="9486" max="9486" width="9.5703125" style="7" customWidth="1"/>
    <col min="9487" max="9487" width="0.42578125" style="7" customWidth="1"/>
    <col min="9488" max="9494" width="6.42578125" style="7" customWidth="1"/>
    <col min="9495" max="9723" width="11.42578125" style="7"/>
    <col min="9724" max="9724" width="1" style="7" customWidth="1"/>
    <col min="9725" max="9725" width="4.28515625" style="7" customWidth="1"/>
    <col min="9726" max="9726" width="34.7109375" style="7" customWidth="1"/>
    <col min="9727" max="9727" width="0" style="7" hidden="1" customWidth="1"/>
    <col min="9728" max="9728" width="20" style="7" customWidth="1"/>
    <col min="9729" max="9729" width="20.85546875" style="7" customWidth="1"/>
    <col min="9730" max="9730" width="25" style="7" customWidth="1"/>
    <col min="9731" max="9731" width="18.7109375" style="7" customWidth="1"/>
    <col min="9732" max="9732" width="29.7109375" style="7" customWidth="1"/>
    <col min="9733" max="9733" width="13.42578125" style="7" customWidth="1"/>
    <col min="9734" max="9734" width="13.85546875" style="7" customWidth="1"/>
    <col min="9735" max="9739" width="16.5703125" style="7" customWidth="1"/>
    <col min="9740" max="9740" width="20.5703125" style="7" customWidth="1"/>
    <col min="9741" max="9741" width="21.140625" style="7" customWidth="1"/>
    <col min="9742" max="9742" width="9.5703125" style="7" customWidth="1"/>
    <col min="9743" max="9743" width="0.42578125" style="7" customWidth="1"/>
    <col min="9744" max="9750" width="6.42578125" style="7" customWidth="1"/>
    <col min="9751" max="9979" width="11.42578125" style="7"/>
    <col min="9980" max="9980" width="1" style="7" customWidth="1"/>
    <col min="9981" max="9981" width="4.28515625" style="7" customWidth="1"/>
    <col min="9982" max="9982" width="34.7109375" style="7" customWidth="1"/>
    <col min="9983" max="9983" width="0" style="7" hidden="1" customWidth="1"/>
    <col min="9984" max="9984" width="20" style="7" customWidth="1"/>
    <col min="9985" max="9985" width="20.85546875" style="7" customWidth="1"/>
    <col min="9986" max="9986" width="25" style="7" customWidth="1"/>
    <col min="9987" max="9987" width="18.7109375" style="7" customWidth="1"/>
    <col min="9988" max="9988" width="29.7109375" style="7" customWidth="1"/>
    <col min="9989" max="9989" width="13.42578125" style="7" customWidth="1"/>
    <col min="9990" max="9990" width="13.85546875" style="7" customWidth="1"/>
    <col min="9991" max="9995" width="16.5703125" style="7" customWidth="1"/>
    <col min="9996" max="9996" width="20.5703125" style="7" customWidth="1"/>
    <col min="9997" max="9997" width="21.140625" style="7" customWidth="1"/>
    <col min="9998" max="9998" width="9.5703125" style="7" customWidth="1"/>
    <col min="9999" max="9999" width="0.42578125" style="7" customWidth="1"/>
    <col min="10000" max="10006" width="6.42578125" style="7" customWidth="1"/>
    <col min="10007" max="10235" width="11.42578125" style="7"/>
    <col min="10236" max="10236" width="1" style="7" customWidth="1"/>
    <col min="10237" max="10237" width="4.28515625" style="7" customWidth="1"/>
    <col min="10238" max="10238" width="34.7109375" style="7" customWidth="1"/>
    <col min="10239" max="10239" width="0" style="7" hidden="1" customWidth="1"/>
    <col min="10240" max="10240" width="20" style="7" customWidth="1"/>
    <col min="10241" max="10241" width="20.85546875" style="7" customWidth="1"/>
    <col min="10242" max="10242" width="25" style="7" customWidth="1"/>
    <col min="10243" max="10243" width="18.7109375" style="7" customWidth="1"/>
    <col min="10244" max="10244" width="29.7109375" style="7" customWidth="1"/>
    <col min="10245" max="10245" width="13.42578125" style="7" customWidth="1"/>
    <col min="10246" max="10246" width="13.85546875" style="7" customWidth="1"/>
    <col min="10247" max="10251" width="16.5703125" style="7" customWidth="1"/>
    <col min="10252" max="10252" width="20.5703125" style="7" customWidth="1"/>
    <col min="10253" max="10253" width="21.140625" style="7" customWidth="1"/>
    <col min="10254" max="10254" width="9.5703125" style="7" customWidth="1"/>
    <col min="10255" max="10255" width="0.42578125" style="7" customWidth="1"/>
    <col min="10256" max="10262" width="6.42578125" style="7" customWidth="1"/>
    <col min="10263" max="10491" width="11.42578125" style="7"/>
    <col min="10492" max="10492" width="1" style="7" customWidth="1"/>
    <col min="10493" max="10493" width="4.28515625" style="7" customWidth="1"/>
    <col min="10494" max="10494" width="34.7109375" style="7" customWidth="1"/>
    <col min="10495" max="10495" width="0" style="7" hidden="1" customWidth="1"/>
    <col min="10496" max="10496" width="20" style="7" customWidth="1"/>
    <col min="10497" max="10497" width="20.85546875" style="7" customWidth="1"/>
    <col min="10498" max="10498" width="25" style="7" customWidth="1"/>
    <col min="10499" max="10499" width="18.7109375" style="7" customWidth="1"/>
    <col min="10500" max="10500" width="29.7109375" style="7" customWidth="1"/>
    <col min="10501" max="10501" width="13.42578125" style="7" customWidth="1"/>
    <col min="10502" max="10502" width="13.85546875" style="7" customWidth="1"/>
    <col min="10503" max="10507" width="16.5703125" style="7" customWidth="1"/>
    <col min="10508" max="10508" width="20.5703125" style="7" customWidth="1"/>
    <col min="10509" max="10509" width="21.140625" style="7" customWidth="1"/>
    <col min="10510" max="10510" width="9.5703125" style="7" customWidth="1"/>
    <col min="10511" max="10511" width="0.42578125" style="7" customWidth="1"/>
    <col min="10512" max="10518" width="6.42578125" style="7" customWidth="1"/>
    <col min="10519" max="10747" width="11.42578125" style="7"/>
    <col min="10748" max="10748" width="1" style="7" customWidth="1"/>
    <col min="10749" max="10749" width="4.28515625" style="7" customWidth="1"/>
    <col min="10750" max="10750" width="34.7109375" style="7" customWidth="1"/>
    <col min="10751" max="10751" width="0" style="7" hidden="1" customWidth="1"/>
    <col min="10752" max="10752" width="20" style="7" customWidth="1"/>
    <col min="10753" max="10753" width="20.85546875" style="7" customWidth="1"/>
    <col min="10754" max="10754" width="25" style="7" customWidth="1"/>
    <col min="10755" max="10755" width="18.7109375" style="7" customWidth="1"/>
    <col min="10756" max="10756" width="29.7109375" style="7" customWidth="1"/>
    <col min="10757" max="10757" width="13.42578125" style="7" customWidth="1"/>
    <col min="10758" max="10758" width="13.85546875" style="7" customWidth="1"/>
    <col min="10759" max="10763" width="16.5703125" style="7" customWidth="1"/>
    <col min="10764" max="10764" width="20.5703125" style="7" customWidth="1"/>
    <col min="10765" max="10765" width="21.140625" style="7" customWidth="1"/>
    <col min="10766" max="10766" width="9.5703125" style="7" customWidth="1"/>
    <col min="10767" max="10767" width="0.42578125" style="7" customWidth="1"/>
    <col min="10768" max="10774" width="6.42578125" style="7" customWidth="1"/>
    <col min="10775" max="11003" width="11.42578125" style="7"/>
    <col min="11004" max="11004" width="1" style="7" customWidth="1"/>
    <col min="11005" max="11005" width="4.28515625" style="7" customWidth="1"/>
    <col min="11006" max="11006" width="34.7109375" style="7" customWidth="1"/>
    <col min="11007" max="11007" width="0" style="7" hidden="1" customWidth="1"/>
    <col min="11008" max="11008" width="20" style="7" customWidth="1"/>
    <col min="11009" max="11009" width="20.85546875" style="7" customWidth="1"/>
    <col min="11010" max="11010" width="25" style="7" customWidth="1"/>
    <col min="11011" max="11011" width="18.7109375" style="7" customWidth="1"/>
    <col min="11012" max="11012" width="29.7109375" style="7" customWidth="1"/>
    <col min="11013" max="11013" width="13.42578125" style="7" customWidth="1"/>
    <col min="11014" max="11014" width="13.85546875" style="7" customWidth="1"/>
    <col min="11015" max="11019" width="16.5703125" style="7" customWidth="1"/>
    <col min="11020" max="11020" width="20.5703125" style="7" customWidth="1"/>
    <col min="11021" max="11021" width="21.140625" style="7" customWidth="1"/>
    <col min="11022" max="11022" width="9.5703125" style="7" customWidth="1"/>
    <col min="11023" max="11023" width="0.42578125" style="7" customWidth="1"/>
    <col min="11024" max="11030" width="6.42578125" style="7" customWidth="1"/>
    <col min="11031" max="11259" width="11.42578125" style="7"/>
    <col min="11260" max="11260" width="1" style="7" customWidth="1"/>
    <col min="11261" max="11261" width="4.28515625" style="7" customWidth="1"/>
    <col min="11262" max="11262" width="34.7109375" style="7" customWidth="1"/>
    <col min="11263" max="11263" width="0" style="7" hidden="1" customWidth="1"/>
    <col min="11264" max="11264" width="20" style="7" customWidth="1"/>
    <col min="11265" max="11265" width="20.85546875" style="7" customWidth="1"/>
    <col min="11266" max="11266" width="25" style="7" customWidth="1"/>
    <col min="11267" max="11267" width="18.7109375" style="7" customWidth="1"/>
    <col min="11268" max="11268" width="29.7109375" style="7" customWidth="1"/>
    <col min="11269" max="11269" width="13.42578125" style="7" customWidth="1"/>
    <col min="11270" max="11270" width="13.85546875" style="7" customWidth="1"/>
    <col min="11271" max="11275" width="16.5703125" style="7" customWidth="1"/>
    <col min="11276" max="11276" width="20.5703125" style="7" customWidth="1"/>
    <col min="11277" max="11277" width="21.140625" style="7" customWidth="1"/>
    <col min="11278" max="11278" width="9.5703125" style="7" customWidth="1"/>
    <col min="11279" max="11279" width="0.42578125" style="7" customWidth="1"/>
    <col min="11280" max="11286" width="6.42578125" style="7" customWidth="1"/>
    <col min="11287" max="11515" width="11.42578125" style="7"/>
    <col min="11516" max="11516" width="1" style="7" customWidth="1"/>
    <col min="11517" max="11517" width="4.28515625" style="7" customWidth="1"/>
    <col min="11518" max="11518" width="34.7109375" style="7" customWidth="1"/>
    <col min="11519" max="11519" width="0" style="7" hidden="1" customWidth="1"/>
    <col min="11520" max="11520" width="20" style="7" customWidth="1"/>
    <col min="11521" max="11521" width="20.85546875" style="7" customWidth="1"/>
    <col min="11522" max="11522" width="25" style="7" customWidth="1"/>
    <col min="11523" max="11523" width="18.7109375" style="7" customWidth="1"/>
    <col min="11524" max="11524" width="29.7109375" style="7" customWidth="1"/>
    <col min="11525" max="11525" width="13.42578125" style="7" customWidth="1"/>
    <col min="11526" max="11526" width="13.85546875" style="7" customWidth="1"/>
    <col min="11527" max="11531" width="16.5703125" style="7" customWidth="1"/>
    <col min="11532" max="11532" width="20.5703125" style="7" customWidth="1"/>
    <col min="11533" max="11533" width="21.140625" style="7" customWidth="1"/>
    <col min="11534" max="11534" width="9.5703125" style="7" customWidth="1"/>
    <col min="11535" max="11535" width="0.42578125" style="7" customWidth="1"/>
    <col min="11536" max="11542" width="6.42578125" style="7" customWidth="1"/>
    <col min="11543" max="11771" width="11.42578125" style="7"/>
    <col min="11772" max="11772" width="1" style="7" customWidth="1"/>
    <col min="11773" max="11773" width="4.28515625" style="7" customWidth="1"/>
    <col min="11774" max="11774" width="34.7109375" style="7" customWidth="1"/>
    <col min="11775" max="11775" width="0" style="7" hidden="1" customWidth="1"/>
    <col min="11776" max="11776" width="20" style="7" customWidth="1"/>
    <col min="11777" max="11777" width="20.85546875" style="7" customWidth="1"/>
    <col min="11778" max="11778" width="25" style="7" customWidth="1"/>
    <col min="11779" max="11779" width="18.7109375" style="7" customWidth="1"/>
    <col min="11780" max="11780" width="29.7109375" style="7" customWidth="1"/>
    <col min="11781" max="11781" width="13.42578125" style="7" customWidth="1"/>
    <col min="11782" max="11782" width="13.85546875" style="7" customWidth="1"/>
    <col min="11783" max="11787" width="16.5703125" style="7" customWidth="1"/>
    <col min="11788" max="11788" width="20.5703125" style="7" customWidth="1"/>
    <col min="11789" max="11789" width="21.140625" style="7" customWidth="1"/>
    <col min="11790" max="11790" width="9.5703125" style="7" customWidth="1"/>
    <col min="11791" max="11791" width="0.42578125" style="7" customWidth="1"/>
    <col min="11792" max="11798" width="6.42578125" style="7" customWidth="1"/>
    <col min="11799" max="12027" width="11.42578125" style="7"/>
    <col min="12028" max="12028" width="1" style="7" customWidth="1"/>
    <col min="12029" max="12029" width="4.28515625" style="7" customWidth="1"/>
    <col min="12030" max="12030" width="34.7109375" style="7" customWidth="1"/>
    <col min="12031" max="12031" width="0" style="7" hidden="1" customWidth="1"/>
    <col min="12032" max="12032" width="20" style="7" customWidth="1"/>
    <col min="12033" max="12033" width="20.85546875" style="7" customWidth="1"/>
    <col min="12034" max="12034" width="25" style="7" customWidth="1"/>
    <col min="12035" max="12035" width="18.7109375" style="7" customWidth="1"/>
    <col min="12036" max="12036" width="29.7109375" style="7" customWidth="1"/>
    <col min="12037" max="12037" width="13.42578125" style="7" customWidth="1"/>
    <col min="12038" max="12038" width="13.85546875" style="7" customWidth="1"/>
    <col min="12039" max="12043" width="16.5703125" style="7" customWidth="1"/>
    <col min="12044" max="12044" width="20.5703125" style="7" customWidth="1"/>
    <col min="12045" max="12045" width="21.140625" style="7" customWidth="1"/>
    <col min="12046" max="12046" width="9.5703125" style="7" customWidth="1"/>
    <col min="12047" max="12047" width="0.42578125" style="7" customWidth="1"/>
    <col min="12048" max="12054" width="6.42578125" style="7" customWidth="1"/>
    <col min="12055" max="12283" width="11.42578125" style="7"/>
    <col min="12284" max="12284" width="1" style="7" customWidth="1"/>
    <col min="12285" max="12285" width="4.28515625" style="7" customWidth="1"/>
    <col min="12286" max="12286" width="34.7109375" style="7" customWidth="1"/>
    <col min="12287" max="12287" width="0" style="7" hidden="1" customWidth="1"/>
    <col min="12288" max="12288" width="20" style="7" customWidth="1"/>
    <col min="12289" max="12289" width="20.85546875" style="7" customWidth="1"/>
    <col min="12290" max="12290" width="25" style="7" customWidth="1"/>
    <col min="12291" max="12291" width="18.7109375" style="7" customWidth="1"/>
    <col min="12292" max="12292" width="29.7109375" style="7" customWidth="1"/>
    <col min="12293" max="12293" width="13.42578125" style="7" customWidth="1"/>
    <col min="12294" max="12294" width="13.85546875" style="7" customWidth="1"/>
    <col min="12295" max="12299" width="16.5703125" style="7" customWidth="1"/>
    <col min="12300" max="12300" width="20.5703125" style="7" customWidth="1"/>
    <col min="12301" max="12301" width="21.140625" style="7" customWidth="1"/>
    <col min="12302" max="12302" width="9.5703125" style="7" customWidth="1"/>
    <col min="12303" max="12303" width="0.42578125" style="7" customWidth="1"/>
    <col min="12304" max="12310" width="6.42578125" style="7" customWidth="1"/>
    <col min="12311" max="12539" width="11.42578125" style="7"/>
    <col min="12540" max="12540" width="1" style="7" customWidth="1"/>
    <col min="12541" max="12541" width="4.28515625" style="7" customWidth="1"/>
    <col min="12542" max="12542" width="34.7109375" style="7" customWidth="1"/>
    <col min="12543" max="12543" width="0" style="7" hidden="1" customWidth="1"/>
    <col min="12544" max="12544" width="20" style="7" customWidth="1"/>
    <col min="12545" max="12545" width="20.85546875" style="7" customWidth="1"/>
    <col min="12546" max="12546" width="25" style="7" customWidth="1"/>
    <col min="12547" max="12547" width="18.7109375" style="7" customWidth="1"/>
    <col min="12548" max="12548" width="29.7109375" style="7" customWidth="1"/>
    <col min="12549" max="12549" width="13.42578125" style="7" customWidth="1"/>
    <col min="12550" max="12550" width="13.85546875" style="7" customWidth="1"/>
    <col min="12551" max="12555" width="16.5703125" style="7" customWidth="1"/>
    <col min="12556" max="12556" width="20.5703125" style="7" customWidth="1"/>
    <col min="12557" max="12557" width="21.140625" style="7" customWidth="1"/>
    <col min="12558" max="12558" width="9.5703125" style="7" customWidth="1"/>
    <col min="12559" max="12559" width="0.42578125" style="7" customWidth="1"/>
    <col min="12560" max="12566" width="6.42578125" style="7" customWidth="1"/>
    <col min="12567" max="12795" width="11.42578125" style="7"/>
    <col min="12796" max="12796" width="1" style="7" customWidth="1"/>
    <col min="12797" max="12797" width="4.28515625" style="7" customWidth="1"/>
    <col min="12798" max="12798" width="34.7109375" style="7" customWidth="1"/>
    <col min="12799" max="12799" width="0" style="7" hidden="1" customWidth="1"/>
    <col min="12800" max="12800" width="20" style="7" customWidth="1"/>
    <col min="12801" max="12801" width="20.85546875" style="7" customWidth="1"/>
    <col min="12802" max="12802" width="25" style="7" customWidth="1"/>
    <col min="12803" max="12803" width="18.7109375" style="7" customWidth="1"/>
    <col min="12804" max="12804" width="29.7109375" style="7" customWidth="1"/>
    <col min="12805" max="12805" width="13.42578125" style="7" customWidth="1"/>
    <col min="12806" max="12806" width="13.85546875" style="7" customWidth="1"/>
    <col min="12807" max="12811" width="16.5703125" style="7" customWidth="1"/>
    <col min="12812" max="12812" width="20.5703125" style="7" customWidth="1"/>
    <col min="12813" max="12813" width="21.140625" style="7" customWidth="1"/>
    <col min="12814" max="12814" width="9.5703125" style="7" customWidth="1"/>
    <col min="12815" max="12815" width="0.42578125" style="7" customWidth="1"/>
    <col min="12816" max="12822" width="6.42578125" style="7" customWidth="1"/>
    <col min="12823" max="13051" width="11.42578125" style="7"/>
    <col min="13052" max="13052" width="1" style="7" customWidth="1"/>
    <col min="13053" max="13053" width="4.28515625" style="7" customWidth="1"/>
    <col min="13054" max="13054" width="34.7109375" style="7" customWidth="1"/>
    <col min="13055" max="13055" width="0" style="7" hidden="1" customWidth="1"/>
    <col min="13056" max="13056" width="20" style="7" customWidth="1"/>
    <col min="13057" max="13057" width="20.85546875" style="7" customWidth="1"/>
    <col min="13058" max="13058" width="25" style="7" customWidth="1"/>
    <col min="13059" max="13059" width="18.7109375" style="7" customWidth="1"/>
    <col min="13060" max="13060" width="29.7109375" style="7" customWidth="1"/>
    <col min="13061" max="13061" width="13.42578125" style="7" customWidth="1"/>
    <col min="13062" max="13062" width="13.85546875" style="7" customWidth="1"/>
    <col min="13063" max="13067" width="16.5703125" style="7" customWidth="1"/>
    <col min="13068" max="13068" width="20.5703125" style="7" customWidth="1"/>
    <col min="13069" max="13069" width="21.140625" style="7" customWidth="1"/>
    <col min="13070" max="13070" width="9.5703125" style="7" customWidth="1"/>
    <col min="13071" max="13071" width="0.42578125" style="7" customWidth="1"/>
    <col min="13072" max="13078" width="6.42578125" style="7" customWidth="1"/>
    <col min="13079" max="13307" width="11.42578125" style="7"/>
    <col min="13308" max="13308" width="1" style="7" customWidth="1"/>
    <col min="13309" max="13309" width="4.28515625" style="7" customWidth="1"/>
    <col min="13310" max="13310" width="34.7109375" style="7" customWidth="1"/>
    <col min="13311" max="13311" width="0" style="7" hidden="1" customWidth="1"/>
    <col min="13312" max="13312" width="20" style="7" customWidth="1"/>
    <col min="13313" max="13313" width="20.85546875" style="7" customWidth="1"/>
    <col min="13314" max="13314" width="25" style="7" customWidth="1"/>
    <col min="13315" max="13315" width="18.7109375" style="7" customWidth="1"/>
    <col min="13316" max="13316" width="29.7109375" style="7" customWidth="1"/>
    <col min="13317" max="13317" width="13.42578125" style="7" customWidth="1"/>
    <col min="13318" max="13318" width="13.85546875" style="7" customWidth="1"/>
    <col min="13319" max="13323" width="16.5703125" style="7" customWidth="1"/>
    <col min="13324" max="13324" width="20.5703125" style="7" customWidth="1"/>
    <col min="13325" max="13325" width="21.140625" style="7" customWidth="1"/>
    <col min="13326" max="13326" width="9.5703125" style="7" customWidth="1"/>
    <col min="13327" max="13327" width="0.42578125" style="7" customWidth="1"/>
    <col min="13328" max="13334" width="6.42578125" style="7" customWidth="1"/>
    <col min="13335" max="13563" width="11.42578125" style="7"/>
    <col min="13564" max="13564" width="1" style="7" customWidth="1"/>
    <col min="13565" max="13565" width="4.28515625" style="7" customWidth="1"/>
    <col min="13566" max="13566" width="34.7109375" style="7" customWidth="1"/>
    <col min="13567" max="13567" width="0" style="7" hidden="1" customWidth="1"/>
    <col min="13568" max="13568" width="20" style="7" customWidth="1"/>
    <col min="13569" max="13569" width="20.85546875" style="7" customWidth="1"/>
    <col min="13570" max="13570" width="25" style="7" customWidth="1"/>
    <col min="13571" max="13571" width="18.7109375" style="7" customWidth="1"/>
    <col min="13572" max="13572" width="29.7109375" style="7" customWidth="1"/>
    <col min="13573" max="13573" width="13.42578125" style="7" customWidth="1"/>
    <col min="13574" max="13574" width="13.85546875" style="7" customWidth="1"/>
    <col min="13575" max="13579" width="16.5703125" style="7" customWidth="1"/>
    <col min="13580" max="13580" width="20.5703125" style="7" customWidth="1"/>
    <col min="13581" max="13581" width="21.140625" style="7" customWidth="1"/>
    <col min="13582" max="13582" width="9.5703125" style="7" customWidth="1"/>
    <col min="13583" max="13583" width="0.42578125" style="7" customWidth="1"/>
    <col min="13584" max="13590" width="6.42578125" style="7" customWidth="1"/>
    <col min="13591" max="13819" width="11.42578125" style="7"/>
    <col min="13820" max="13820" width="1" style="7" customWidth="1"/>
    <col min="13821" max="13821" width="4.28515625" style="7" customWidth="1"/>
    <col min="13822" max="13822" width="34.7109375" style="7" customWidth="1"/>
    <col min="13823" max="13823" width="0" style="7" hidden="1" customWidth="1"/>
    <col min="13824" max="13824" width="20" style="7" customWidth="1"/>
    <col min="13825" max="13825" width="20.85546875" style="7" customWidth="1"/>
    <col min="13826" max="13826" width="25" style="7" customWidth="1"/>
    <col min="13827" max="13827" width="18.7109375" style="7" customWidth="1"/>
    <col min="13828" max="13828" width="29.7109375" style="7" customWidth="1"/>
    <col min="13829" max="13829" width="13.42578125" style="7" customWidth="1"/>
    <col min="13830" max="13830" width="13.85546875" style="7" customWidth="1"/>
    <col min="13831" max="13835" width="16.5703125" style="7" customWidth="1"/>
    <col min="13836" max="13836" width="20.5703125" style="7" customWidth="1"/>
    <col min="13837" max="13837" width="21.140625" style="7" customWidth="1"/>
    <col min="13838" max="13838" width="9.5703125" style="7" customWidth="1"/>
    <col min="13839" max="13839" width="0.42578125" style="7" customWidth="1"/>
    <col min="13840" max="13846" width="6.42578125" style="7" customWidth="1"/>
    <col min="13847" max="14075" width="11.42578125" style="7"/>
    <col min="14076" max="14076" width="1" style="7" customWidth="1"/>
    <col min="14077" max="14077" width="4.28515625" style="7" customWidth="1"/>
    <col min="14078" max="14078" width="34.7109375" style="7" customWidth="1"/>
    <col min="14079" max="14079" width="0" style="7" hidden="1" customWidth="1"/>
    <col min="14080" max="14080" width="20" style="7" customWidth="1"/>
    <col min="14081" max="14081" width="20.85546875" style="7" customWidth="1"/>
    <col min="14082" max="14082" width="25" style="7" customWidth="1"/>
    <col min="14083" max="14083" width="18.7109375" style="7" customWidth="1"/>
    <col min="14084" max="14084" width="29.7109375" style="7" customWidth="1"/>
    <col min="14085" max="14085" width="13.42578125" style="7" customWidth="1"/>
    <col min="14086" max="14086" width="13.85546875" style="7" customWidth="1"/>
    <col min="14087" max="14091" width="16.5703125" style="7" customWidth="1"/>
    <col min="14092" max="14092" width="20.5703125" style="7" customWidth="1"/>
    <col min="14093" max="14093" width="21.140625" style="7" customWidth="1"/>
    <col min="14094" max="14094" width="9.5703125" style="7" customWidth="1"/>
    <col min="14095" max="14095" width="0.42578125" style="7" customWidth="1"/>
    <col min="14096" max="14102" width="6.42578125" style="7" customWidth="1"/>
    <col min="14103" max="14331" width="11.42578125" style="7"/>
    <col min="14332" max="14332" width="1" style="7" customWidth="1"/>
    <col min="14333" max="14333" width="4.28515625" style="7" customWidth="1"/>
    <col min="14334" max="14334" width="34.7109375" style="7" customWidth="1"/>
    <col min="14335" max="14335" width="0" style="7" hidden="1" customWidth="1"/>
    <col min="14336" max="14336" width="20" style="7" customWidth="1"/>
    <col min="14337" max="14337" width="20.85546875" style="7" customWidth="1"/>
    <col min="14338" max="14338" width="25" style="7" customWidth="1"/>
    <col min="14339" max="14339" width="18.7109375" style="7" customWidth="1"/>
    <col min="14340" max="14340" width="29.7109375" style="7" customWidth="1"/>
    <col min="14341" max="14341" width="13.42578125" style="7" customWidth="1"/>
    <col min="14342" max="14342" width="13.85546875" style="7" customWidth="1"/>
    <col min="14343" max="14347" width="16.5703125" style="7" customWidth="1"/>
    <col min="14348" max="14348" width="20.5703125" style="7" customWidth="1"/>
    <col min="14349" max="14349" width="21.140625" style="7" customWidth="1"/>
    <col min="14350" max="14350" width="9.5703125" style="7" customWidth="1"/>
    <col min="14351" max="14351" width="0.42578125" style="7" customWidth="1"/>
    <col min="14352" max="14358" width="6.42578125" style="7" customWidth="1"/>
    <col min="14359" max="14587" width="11.42578125" style="7"/>
    <col min="14588" max="14588" width="1" style="7" customWidth="1"/>
    <col min="14589" max="14589" width="4.28515625" style="7" customWidth="1"/>
    <col min="14590" max="14590" width="34.7109375" style="7" customWidth="1"/>
    <col min="14591" max="14591" width="0" style="7" hidden="1" customWidth="1"/>
    <col min="14592" max="14592" width="20" style="7" customWidth="1"/>
    <col min="14593" max="14593" width="20.85546875" style="7" customWidth="1"/>
    <col min="14594" max="14594" width="25" style="7" customWidth="1"/>
    <col min="14595" max="14595" width="18.7109375" style="7" customWidth="1"/>
    <col min="14596" max="14596" width="29.7109375" style="7" customWidth="1"/>
    <col min="14597" max="14597" width="13.42578125" style="7" customWidth="1"/>
    <col min="14598" max="14598" width="13.85546875" style="7" customWidth="1"/>
    <col min="14599" max="14603" width="16.5703125" style="7" customWidth="1"/>
    <col min="14604" max="14604" width="20.5703125" style="7" customWidth="1"/>
    <col min="14605" max="14605" width="21.140625" style="7" customWidth="1"/>
    <col min="14606" max="14606" width="9.5703125" style="7" customWidth="1"/>
    <col min="14607" max="14607" width="0.42578125" style="7" customWidth="1"/>
    <col min="14608" max="14614" width="6.42578125" style="7" customWidth="1"/>
    <col min="14615" max="14843" width="11.42578125" style="7"/>
    <col min="14844" max="14844" width="1" style="7" customWidth="1"/>
    <col min="14845" max="14845" width="4.28515625" style="7" customWidth="1"/>
    <col min="14846" max="14846" width="34.7109375" style="7" customWidth="1"/>
    <col min="14847" max="14847" width="0" style="7" hidden="1" customWidth="1"/>
    <col min="14848" max="14848" width="20" style="7" customWidth="1"/>
    <col min="14849" max="14849" width="20.85546875" style="7" customWidth="1"/>
    <col min="14850" max="14850" width="25" style="7" customWidth="1"/>
    <col min="14851" max="14851" width="18.7109375" style="7" customWidth="1"/>
    <col min="14852" max="14852" width="29.7109375" style="7" customWidth="1"/>
    <col min="14853" max="14853" width="13.42578125" style="7" customWidth="1"/>
    <col min="14854" max="14854" width="13.85546875" style="7" customWidth="1"/>
    <col min="14855" max="14859" width="16.5703125" style="7" customWidth="1"/>
    <col min="14860" max="14860" width="20.5703125" style="7" customWidth="1"/>
    <col min="14861" max="14861" width="21.140625" style="7" customWidth="1"/>
    <col min="14862" max="14862" width="9.5703125" style="7" customWidth="1"/>
    <col min="14863" max="14863" width="0.42578125" style="7" customWidth="1"/>
    <col min="14864" max="14870" width="6.42578125" style="7" customWidth="1"/>
    <col min="14871" max="15099" width="11.42578125" style="7"/>
    <col min="15100" max="15100" width="1" style="7" customWidth="1"/>
    <col min="15101" max="15101" width="4.28515625" style="7" customWidth="1"/>
    <col min="15102" max="15102" width="34.7109375" style="7" customWidth="1"/>
    <col min="15103" max="15103" width="0" style="7" hidden="1" customWidth="1"/>
    <col min="15104" max="15104" width="20" style="7" customWidth="1"/>
    <col min="15105" max="15105" width="20.85546875" style="7" customWidth="1"/>
    <col min="15106" max="15106" width="25" style="7" customWidth="1"/>
    <col min="15107" max="15107" width="18.7109375" style="7" customWidth="1"/>
    <col min="15108" max="15108" width="29.7109375" style="7" customWidth="1"/>
    <col min="15109" max="15109" width="13.42578125" style="7" customWidth="1"/>
    <col min="15110" max="15110" width="13.85546875" style="7" customWidth="1"/>
    <col min="15111" max="15115" width="16.5703125" style="7" customWidth="1"/>
    <col min="15116" max="15116" width="20.5703125" style="7" customWidth="1"/>
    <col min="15117" max="15117" width="21.140625" style="7" customWidth="1"/>
    <col min="15118" max="15118" width="9.5703125" style="7" customWidth="1"/>
    <col min="15119" max="15119" width="0.42578125" style="7" customWidth="1"/>
    <col min="15120" max="15126" width="6.42578125" style="7" customWidth="1"/>
    <col min="15127" max="15355" width="11.42578125" style="7"/>
    <col min="15356" max="15356" width="1" style="7" customWidth="1"/>
    <col min="15357" max="15357" width="4.28515625" style="7" customWidth="1"/>
    <col min="15358" max="15358" width="34.7109375" style="7" customWidth="1"/>
    <col min="15359" max="15359" width="0" style="7" hidden="1" customWidth="1"/>
    <col min="15360" max="15360" width="20" style="7" customWidth="1"/>
    <col min="15361" max="15361" width="20.85546875" style="7" customWidth="1"/>
    <col min="15362" max="15362" width="25" style="7" customWidth="1"/>
    <col min="15363" max="15363" width="18.7109375" style="7" customWidth="1"/>
    <col min="15364" max="15364" width="29.7109375" style="7" customWidth="1"/>
    <col min="15365" max="15365" width="13.42578125" style="7" customWidth="1"/>
    <col min="15366" max="15366" width="13.85546875" style="7" customWidth="1"/>
    <col min="15367" max="15371" width="16.5703125" style="7" customWidth="1"/>
    <col min="15372" max="15372" width="20.5703125" style="7" customWidth="1"/>
    <col min="15373" max="15373" width="21.140625" style="7" customWidth="1"/>
    <col min="15374" max="15374" width="9.5703125" style="7" customWidth="1"/>
    <col min="15375" max="15375" width="0.42578125" style="7" customWidth="1"/>
    <col min="15376" max="15382" width="6.42578125" style="7" customWidth="1"/>
    <col min="15383" max="15611" width="11.42578125" style="7"/>
    <col min="15612" max="15612" width="1" style="7" customWidth="1"/>
    <col min="15613" max="15613" width="4.28515625" style="7" customWidth="1"/>
    <col min="15614" max="15614" width="34.7109375" style="7" customWidth="1"/>
    <col min="15615" max="15615" width="0" style="7" hidden="1" customWidth="1"/>
    <col min="15616" max="15616" width="20" style="7" customWidth="1"/>
    <col min="15617" max="15617" width="20.85546875" style="7" customWidth="1"/>
    <col min="15618" max="15618" width="25" style="7" customWidth="1"/>
    <col min="15619" max="15619" width="18.7109375" style="7" customWidth="1"/>
    <col min="15620" max="15620" width="29.7109375" style="7" customWidth="1"/>
    <col min="15621" max="15621" width="13.42578125" style="7" customWidth="1"/>
    <col min="15622" max="15622" width="13.85546875" style="7" customWidth="1"/>
    <col min="15623" max="15627" width="16.5703125" style="7" customWidth="1"/>
    <col min="15628" max="15628" width="20.5703125" style="7" customWidth="1"/>
    <col min="15629" max="15629" width="21.140625" style="7" customWidth="1"/>
    <col min="15630" max="15630" width="9.5703125" style="7" customWidth="1"/>
    <col min="15631" max="15631" width="0.42578125" style="7" customWidth="1"/>
    <col min="15632" max="15638" width="6.42578125" style="7" customWidth="1"/>
    <col min="15639" max="15867" width="11.42578125" style="7"/>
    <col min="15868" max="15868" width="1" style="7" customWidth="1"/>
    <col min="15869" max="15869" width="4.28515625" style="7" customWidth="1"/>
    <col min="15870" max="15870" width="34.7109375" style="7" customWidth="1"/>
    <col min="15871" max="15871" width="0" style="7" hidden="1" customWidth="1"/>
    <col min="15872" max="15872" width="20" style="7" customWidth="1"/>
    <col min="15873" max="15873" width="20.85546875" style="7" customWidth="1"/>
    <col min="15874" max="15874" width="25" style="7" customWidth="1"/>
    <col min="15875" max="15875" width="18.7109375" style="7" customWidth="1"/>
    <col min="15876" max="15876" width="29.7109375" style="7" customWidth="1"/>
    <col min="15877" max="15877" width="13.42578125" style="7" customWidth="1"/>
    <col min="15878" max="15878" width="13.85546875" style="7" customWidth="1"/>
    <col min="15879" max="15883" width="16.5703125" style="7" customWidth="1"/>
    <col min="15884" max="15884" width="20.5703125" style="7" customWidth="1"/>
    <col min="15885" max="15885" width="21.140625" style="7" customWidth="1"/>
    <col min="15886" max="15886" width="9.5703125" style="7" customWidth="1"/>
    <col min="15887" max="15887" width="0.42578125" style="7" customWidth="1"/>
    <col min="15888" max="15894" width="6.42578125" style="7" customWidth="1"/>
    <col min="15895" max="16123" width="11.42578125" style="7"/>
    <col min="16124" max="16124" width="1" style="7" customWidth="1"/>
    <col min="16125" max="16125" width="4.28515625" style="7" customWidth="1"/>
    <col min="16126" max="16126" width="34.7109375" style="7" customWidth="1"/>
    <col min="16127" max="16127" width="0" style="7" hidden="1" customWidth="1"/>
    <col min="16128" max="16128" width="20" style="7" customWidth="1"/>
    <col min="16129" max="16129" width="20.85546875" style="7" customWidth="1"/>
    <col min="16130" max="16130" width="25" style="7" customWidth="1"/>
    <col min="16131" max="16131" width="18.7109375" style="7" customWidth="1"/>
    <col min="16132" max="16132" width="29.7109375" style="7" customWidth="1"/>
    <col min="16133" max="16133" width="13.42578125" style="7" customWidth="1"/>
    <col min="16134" max="16134" width="13.85546875" style="7" customWidth="1"/>
    <col min="16135" max="16139" width="16.5703125" style="7" customWidth="1"/>
    <col min="16140" max="16140" width="20.5703125" style="7" customWidth="1"/>
    <col min="16141" max="16141" width="21.140625" style="7" customWidth="1"/>
    <col min="16142" max="16142" width="9.5703125" style="7" customWidth="1"/>
    <col min="16143" max="16143" width="0.42578125" style="7" customWidth="1"/>
    <col min="16144" max="16150" width="6.42578125" style="7" customWidth="1"/>
    <col min="16151" max="16371" width="11.42578125" style="7"/>
    <col min="16372" max="16384" width="11.42578125" style="7" customWidth="1"/>
  </cols>
  <sheetData>
    <row r="2" spans="2:16" ht="26.25" x14ac:dyDescent="0.25">
      <c r="B2" s="220" t="s">
        <v>63</v>
      </c>
      <c r="C2" s="221"/>
      <c r="D2" s="221"/>
      <c r="E2" s="221"/>
      <c r="F2" s="221"/>
      <c r="G2" s="221"/>
      <c r="H2" s="221"/>
      <c r="I2" s="221"/>
      <c r="J2" s="221"/>
      <c r="K2" s="221"/>
      <c r="L2" s="221"/>
      <c r="M2" s="221"/>
      <c r="N2" s="221"/>
      <c r="O2" s="221"/>
      <c r="P2" s="221"/>
    </row>
    <row r="4" spans="2:16" ht="26.25" x14ac:dyDescent="0.25">
      <c r="B4" s="220" t="s">
        <v>48</v>
      </c>
      <c r="C4" s="221"/>
      <c r="D4" s="221"/>
      <c r="E4" s="221"/>
      <c r="F4" s="221"/>
      <c r="G4" s="221"/>
      <c r="H4" s="221"/>
      <c r="I4" s="221"/>
      <c r="J4" s="221"/>
      <c r="K4" s="221"/>
      <c r="L4" s="221"/>
      <c r="M4" s="221"/>
      <c r="N4" s="221"/>
      <c r="O4" s="221"/>
      <c r="P4" s="221"/>
    </row>
    <row r="5" spans="2:16" ht="15.75" thickBot="1" x14ac:dyDescent="0.3"/>
    <row r="6" spans="2:16" ht="21.75" thickBot="1" x14ac:dyDescent="0.3">
      <c r="B6" s="9" t="s">
        <v>4</v>
      </c>
      <c r="C6" s="234" t="s">
        <v>161</v>
      </c>
      <c r="D6" s="235"/>
      <c r="E6" s="235"/>
      <c r="F6" s="235"/>
      <c r="G6" s="235"/>
      <c r="H6" s="235"/>
      <c r="I6" s="235"/>
      <c r="J6" s="235"/>
      <c r="K6" s="235"/>
      <c r="L6" s="235"/>
      <c r="M6" s="235"/>
      <c r="N6" s="236"/>
    </row>
    <row r="7" spans="2:16" ht="16.5" thickBot="1" x14ac:dyDescent="0.3">
      <c r="B7" s="10" t="s">
        <v>5</v>
      </c>
      <c r="C7" s="234"/>
      <c r="D7" s="235"/>
      <c r="E7" s="235"/>
      <c r="F7" s="235"/>
      <c r="G7" s="235"/>
      <c r="H7" s="235"/>
      <c r="I7" s="235"/>
      <c r="J7" s="235"/>
      <c r="K7" s="235"/>
      <c r="L7" s="235"/>
      <c r="M7" s="235"/>
      <c r="N7" s="236"/>
    </row>
    <row r="8" spans="2:16" ht="16.5" thickBot="1" x14ac:dyDescent="0.3">
      <c r="B8" s="10" t="s">
        <v>6</v>
      </c>
      <c r="C8" s="234"/>
      <c r="D8" s="235"/>
      <c r="E8" s="235"/>
      <c r="F8" s="235"/>
      <c r="G8" s="235"/>
      <c r="H8" s="235"/>
      <c r="I8" s="235"/>
      <c r="J8" s="235"/>
      <c r="K8" s="235"/>
      <c r="L8" s="235"/>
      <c r="M8" s="235"/>
      <c r="N8" s="236"/>
    </row>
    <row r="9" spans="2:16" ht="16.5" thickBot="1" x14ac:dyDescent="0.3">
      <c r="B9" s="10" t="s">
        <v>7</v>
      </c>
      <c r="C9" s="234"/>
      <c r="D9" s="235"/>
      <c r="E9" s="235"/>
      <c r="F9" s="235"/>
      <c r="G9" s="235"/>
      <c r="H9" s="235"/>
      <c r="I9" s="235"/>
      <c r="J9" s="235"/>
      <c r="K9" s="235"/>
      <c r="L9" s="235"/>
      <c r="M9" s="235"/>
      <c r="N9" s="236"/>
    </row>
    <row r="10" spans="2:16" ht="16.5" thickBot="1" x14ac:dyDescent="0.3">
      <c r="B10" s="10" t="s">
        <v>8</v>
      </c>
      <c r="C10" s="237"/>
      <c r="D10" s="238"/>
      <c r="E10" s="238"/>
      <c r="F10" s="28"/>
      <c r="G10" s="28"/>
      <c r="H10" s="28"/>
      <c r="I10" s="28"/>
      <c r="J10" s="28"/>
      <c r="K10" s="28"/>
      <c r="L10" s="28"/>
      <c r="M10" s="28"/>
      <c r="N10" s="29"/>
    </row>
    <row r="11" spans="2:16" ht="16.5" thickBot="1" x14ac:dyDescent="0.3">
      <c r="B11" s="12" t="s">
        <v>9</v>
      </c>
      <c r="C11" s="13">
        <v>41975</v>
      </c>
      <c r="D11" s="14"/>
      <c r="E11" s="14"/>
      <c r="F11" s="14"/>
      <c r="G11" s="14"/>
      <c r="H11" s="14"/>
      <c r="I11" s="14"/>
      <c r="J11" s="14"/>
      <c r="K11" s="14"/>
      <c r="L11" s="14"/>
      <c r="M11" s="14"/>
      <c r="N11" s="15"/>
    </row>
    <row r="12" spans="2:16" ht="15.75" x14ac:dyDescent="0.25">
      <c r="B12" s="11"/>
      <c r="C12" s="16"/>
      <c r="D12" s="17"/>
      <c r="E12" s="17"/>
      <c r="F12" s="17"/>
      <c r="G12" s="17"/>
      <c r="H12" s="17"/>
      <c r="I12" s="87"/>
      <c r="J12" s="87"/>
      <c r="K12" s="87"/>
      <c r="L12" s="87"/>
      <c r="M12" s="87"/>
      <c r="N12" s="17"/>
    </row>
    <row r="13" spans="2:16" x14ac:dyDescent="0.25">
      <c r="I13" s="87"/>
      <c r="J13" s="87"/>
      <c r="K13" s="87"/>
      <c r="L13" s="87"/>
      <c r="M13" s="87"/>
      <c r="N13" s="88"/>
    </row>
    <row r="14" spans="2:16" ht="45.75" customHeight="1" x14ac:dyDescent="0.25">
      <c r="B14" s="245" t="s">
        <v>100</v>
      </c>
      <c r="C14" s="245"/>
      <c r="D14" s="146" t="s">
        <v>12</v>
      </c>
      <c r="E14" s="146" t="s">
        <v>13</v>
      </c>
      <c r="F14" s="146" t="s">
        <v>29</v>
      </c>
      <c r="G14" s="72"/>
      <c r="I14" s="32"/>
      <c r="J14" s="32"/>
      <c r="K14" s="32"/>
      <c r="L14" s="32"/>
      <c r="M14" s="32"/>
      <c r="N14" s="88"/>
    </row>
    <row r="15" spans="2:16" x14ac:dyDescent="0.25">
      <c r="B15" s="245"/>
      <c r="C15" s="245"/>
      <c r="D15" s="146">
        <v>15</v>
      </c>
      <c r="E15" s="30">
        <v>1164043416</v>
      </c>
      <c r="F15" s="156">
        <f>108+312</f>
        <v>420</v>
      </c>
      <c r="G15" s="73"/>
      <c r="I15" s="33"/>
      <c r="J15" s="33"/>
      <c r="K15" s="33"/>
      <c r="L15" s="33"/>
      <c r="M15" s="33"/>
      <c r="N15" s="88"/>
    </row>
    <row r="16" spans="2:16" x14ac:dyDescent="0.25">
      <c r="B16" s="245"/>
      <c r="C16" s="245"/>
      <c r="D16" s="146"/>
      <c r="E16" s="30"/>
      <c r="F16" s="30"/>
      <c r="G16" s="73"/>
      <c r="I16" s="33"/>
      <c r="J16" s="33"/>
      <c r="K16" s="33"/>
      <c r="L16" s="33"/>
      <c r="M16" s="33"/>
      <c r="N16" s="88"/>
    </row>
    <row r="17" spans="1:14" x14ac:dyDescent="0.25">
      <c r="B17" s="245"/>
      <c r="C17" s="245"/>
      <c r="D17" s="146"/>
      <c r="E17" s="30"/>
      <c r="F17" s="30"/>
      <c r="G17" s="73"/>
      <c r="I17" s="33"/>
      <c r="J17" s="33"/>
      <c r="K17" s="33"/>
      <c r="L17" s="33"/>
      <c r="M17" s="33"/>
      <c r="N17" s="88"/>
    </row>
    <row r="18" spans="1:14" x14ac:dyDescent="0.25">
      <c r="B18" s="245"/>
      <c r="C18" s="245"/>
      <c r="D18" s="146"/>
      <c r="E18" s="31"/>
      <c r="F18" s="30"/>
      <c r="G18" s="73"/>
      <c r="H18" s="19"/>
      <c r="I18" s="33"/>
      <c r="J18" s="33"/>
      <c r="K18" s="33"/>
      <c r="L18" s="33"/>
      <c r="M18" s="33"/>
      <c r="N18" s="18"/>
    </row>
    <row r="19" spans="1:14" x14ac:dyDescent="0.25">
      <c r="B19" s="245"/>
      <c r="C19" s="245"/>
      <c r="D19" s="146"/>
      <c r="E19" s="31"/>
      <c r="F19" s="30"/>
      <c r="G19" s="73"/>
      <c r="H19" s="19"/>
      <c r="I19" s="35"/>
      <c r="J19" s="35"/>
      <c r="K19" s="35"/>
      <c r="L19" s="35"/>
      <c r="M19" s="35"/>
      <c r="N19" s="18"/>
    </row>
    <row r="20" spans="1:14" x14ac:dyDescent="0.25">
      <c r="B20" s="245"/>
      <c r="C20" s="245"/>
      <c r="D20" s="146"/>
      <c r="E20" s="31"/>
      <c r="F20" s="30"/>
      <c r="G20" s="73"/>
      <c r="H20" s="19"/>
      <c r="I20" s="87"/>
      <c r="J20" s="87"/>
      <c r="K20" s="87"/>
      <c r="L20" s="87"/>
      <c r="M20" s="87"/>
      <c r="N20" s="18"/>
    </row>
    <row r="21" spans="1:14" x14ac:dyDescent="0.25">
      <c r="B21" s="245"/>
      <c r="C21" s="245"/>
      <c r="D21" s="146"/>
      <c r="E21" s="31"/>
      <c r="F21" s="30"/>
      <c r="G21" s="73"/>
      <c r="H21" s="19"/>
      <c r="I21" s="87"/>
      <c r="J21" s="87"/>
      <c r="K21" s="87"/>
      <c r="L21" s="87"/>
      <c r="M21" s="87"/>
      <c r="N21" s="18"/>
    </row>
    <row r="22" spans="1:14" ht="15.75" thickBot="1" x14ac:dyDescent="0.3">
      <c r="B22" s="232" t="s">
        <v>14</v>
      </c>
      <c r="C22" s="233"/>
      <c r="D22" s="146"/>
      <c r="E22" s="49"/>
      <c r="F22" s="30"/>
      <c r="G22" s="73"/>
      <c r="H22" s="19"/>
      <c r="I22" s="87"/>
      <c r="J22" s="87"/>
      <c r="K22" s="87"/>
      <c r="L22" s="87"/>
      <c r="M22" s="87"/>
      <c r="N22" s="18"/>
    </row>
    <row r="23" spans="1:14" ht="45.75" thickBot="1" x14ac:dyDescent="0.3">
      <c r="A23" s="37"/>
      <c r="B23" s="43" t="s">
        <v>15</v>
      </c>
      <c r="C23" s="43" t="s">
        <v>101</v>
      </c>
      <c r="E23" s="32"/>
      <c r="F23" s="32"/>
      <c r="G23" s="32"/>
      <c r="H23" s="32"/>
      <c r="I23" s="8"/>
      <c r="J23" s="8"/>
      <c r="K23" s="8"/>
      <c r="L23" s="8"/>
      <c r="M23" s="8"/>
    </row>
    <row r="24" spans="1:14" ht="15.75" thickBot="1" x14ac:dyDescent="0.3">
      <c r="A24" s="38">
        <v>1</v>
      </c>
      <c r="C24" s="178">
        <f>F15*80%</f>
        <v>336</v>
      </c>
      <c r="D24" s="36"/>
      <c r="E24" s="179">
        <f>E15</f>
        <v>1164043416</v>
      </c>
      <c r="F24" s="34"/>
      <c r="G24" s="34"/>
      <c r="H24" s="34"/>
      <c r="I24" s="20"/>
      <c r="J24" s="20"/>
      <c r="K24" s="20"/>
      <c r="L24" s="20"/>
      <c r="M24" s="20"/>
    </row>
    <row r="25" spans="1:14" x14ac:dyDescent="0.25">
      <c r="A25" s="79"/>
      <c r="C25" s="80"/>
      <c r="D25" s="33"/>
      <c r="E25" s="81"/>
      <c r="F25" s="34"/>
      <c r="G25" s="34"/>
      <c r="H25" s="34"/>
      <c r="I25" s="20"/>
      <c r="J25" s="20"/>
      <c r="K25" s="20"/>
      <c r="L25" s="20"/>
      <c r="M25" s="20"/>
    </row>
    <row r="26" spans="1:14" x14ac:dyDescent="0.25">
      <c r="A26" s="79"/>
      <c r="C26" s="80"/>
      <c r="D26" s="33"/>
      <c r="E26" s="81"/>
      <c r="F26" s="34"/>
      <c r="G26" s="34"/>
      <c r="H26" s="34"/>
      <c r="I26" s="20"/>
      <c r="J26" s="20"/>
      <c r="K26" s="20"/>
      <c r="L26" s="20"/>
      <c r="M26" s="20"/>
    </row>
    <row r="27" spans="1:14" x14ac:dyDescent="0.25">
      <c r="A27" s="79"/>
      <c r="B27" s="102" t="s">
        <v>138</v>
      </c>
      <c r="C27" s="84"/>
      <c r="D27" s="84"/>
      <c r="E27" s="84"/>
      <c r="F27" s="84"/>
      <c r="G27" s="84"/>
      <c r="H27" s="84"/>
      <c r="I27" s="87"/>
      <c r="J27" s="87"/>
      <c r="K27" s="87"/>
      <c r="L27" s="87"/>
      <c r="M27" s="87"/>
      <c r="N27" s="88"/>
    </row>
    <row r="28" spans="1:14" x14ac:dyDescent="0.25">
      <c r="A28" s="79"/>
      <c r="B28" s="84"/>
      <c r="C28" s="84"/>
      <c r="D28" s="84"/>
      <c r="E28" s="84"/>
      <c r="F28" s="84"/>
      <c r="G28" s="84"/>
      <c r="H28" s="84"/>
      <c r="I28" s="87"/>
      <c r="J28" s="87"/>
      <c r="K28" s="87"/>
      <c r="L28" s="87"/>
      <c r="M28" s="87"/>
      <c r="N28" s="88"/>
    </row>
    <row r="29" spans="1:14" x14ac:dyDescent="0.25">
      <c r="A29" s="79"/>
      <c r="B29" s="104" t="s">
        <v>33</v>
      </c>
      <c r="C29" s="104" t="s">
        <v>139</v>
      </c>
      <c r="D29" s="104" t="s">
        <v>140</v>
      </c>
      <c r="E29" s="84"/>
      <c r="F29" s="84"/>
      <c r="G29" s="84"/>
      <c r="H29" s="84"/>
      <c r="I29" s="87"/>
      <c r="J29" s="87"/>
      <c r="K29" s="87"/>
      <c r="L29" s="87"/>
      <c r="M29" s="87"/>
      <c r="N29" s="88"/>
    </row>
    <row r="30" spans="1:14" x14ac:dyDescent="0.25">
      <c r="A30" s="79"/>
      <c r="B30" s="101" t="s">
        <v>141</v>
      </c>
      <c r="C30" s="44"/>
      <c r="D30" s="177" t="s">
        <v>194</v>
      </c>
      <c r="E30" s="84"/>
      <c r="F30" s="84"/>
      <c r="G30" s="84"/>
      <c r="H30" s="84"/>
      <c r="I30" s="87"/>
      <c r="J30" s="87"/>
      <c r="K30" s="87"/>
      <c r="L30" s="87"/>
      <c r="M30" s="87"/>
      <c r="N30" s="88"/>
    </row>
    <row r="31" spans="1:14" x14ac:dyDescent="0.25">
      <c r="A31" s="79"/>
      <c r="B31" s="45" t="s">
        <v>142</v>
      </c>
      <c r="C31" s="44" t="s">
        <v>194</v>
      </c>
      <c r="D31" s="44"/>
      <c r="E31" s="84"/>
      <c r="F31" s="84"/>
      <c r="G31" s="84"/>
      <c r="H31" s="84"/>
      <c r="I31" s="87"/>
      <c r="J31" s="87"/>
      <c r="K31" s="87"/>
      <c r="L31" s="87"/>
      <c r="M31" s="87"/>
      <c r="N31" s="88"/>
    </row>
    <row r="32" spans="1:14" x14ac:dyDescent="0.25">
      <c r="A32" s="79"/>
      <c r="B32" s="45" t="s">
        <v>143</v>
      </c>
      <c r="C32" s="44"/>
      <c r="D32" s="44" t="s">
        <v>194</v>
      </c>
      <c r="E32" s="84"/>
      <c r="F32" s="84"/>
      <c r="G32" s="84"/>
      <c r="H32" s="84"/>
      <c r="I32" s="87"/>
      <c r="J32" s="87"/>
      <c r="K32" s="87"/>
      <c r="L32" s="87"/>
      <c r="M32" s="87"/>
      <c r="N32" s="88"/>
    </row>
    <row r="33" spans="1:17" x14ac:dyDescent="0.25">
      <c r="A33" s="79"/>
      <c r="B33" s="45" t="s">
        <v>144</v>
      </c>
      <c r="C33" s="44"/>
      <c r="D33" s="44" t="s">
        <v>194</v>
      </c>
      <c r="E33" s="84"/>
      <c r="F33" s="84"/>
      <c r="G33" s="84"/>
      <c r="H33" s="84"/>
      <c r="I33" s="87"/>
      <c r="J33" s="87"/>
      <c r="K33" s="87"/>
      <c r="L33" s="87"/>
      <c r="M33" s="87"/>
      <c r="N33" s="88"/>
    </row>
    <row r="34" spans="1:17" x14ac:dyDescent="0.25">
      <c r="A34" s="79"/>
      <c r="B34" s="84"/>
      <c r="C34" s="84"/>
      <c r="D34" s="84"/>
      <c r="E34" s="84"/>
      <c r="F34" s="84"/>
      <c r="G34" s="84"/>
      <c r="H34" s="84"/>
      <c r="I34" s="87"/>
      <c r="J34" s="87"/>
      <c r="K34" s="87"/>
      <c r="L34" s="87"/>
      <c r="M34" s="87"/>
      <c r="N34" s="88"/>
    </row>
    <row r="35" spans="1:17" x14ac:dyDescent="0.25">
      <c r="A35" s="79"/>
      <c r="B35" s="84"/>
      <c r="C35" s="84"/>
      <c r="D35" s="84"/>
      <c r="E35" s="84"/>
      <c r="F35" s="84"/>
      <c r="G35" s="84"/>
      <c r="H35" s="84"/>
      <c r="I35" s="87"/>
      <c r="J35" s="87"/>
      <c r="K35" s="87"/>
      <c r="L35" s="87"/>
      <c r="M35" s="87"/>
      <c r="N35" s="88"/>
    </row>
    <row r="36" spans="1:17" x14ac:dyDescent="0.25">
      <c r="A36" s="79"/>
      <c r="B36" s="102" t="s">
        <v>145</v>
      </c>
      <c r="C36" s="84"/>
      <c r="D36" s="84"/>
      <c r="E36" s="84"/>
      <c r="F36" s="84"/>
      <c r="G36" s="84"/>
      <c r="H36" s="84"/>
      <c r="I36" s="87"/>
      <c r="J36" s="87"/>
      <c r="K36" s="87"/>
      <c r="L36" s="87"/>
      <c r="M36" s="87"/>
      <c r="N36" s="88"/>
    </row>
    <row r="37" spans="1:17" x14ac:dyDescent="0.25">
      <c r="A37" s="79"/>
      <c r="B37" s="84"/>
      <c r="C37" s="84"/>
      <c r="D37" s="84"/>
      <c r="E37" s="84"/>
      <c r="F37" s="84"/>
      <c r="G37" s="84"/>
      <c r="H37" s="84"/>
      <c r="I37" s="87"/>
      <c r="J37" s="87"/>
      <c r="K37" s="87"/>
      <c r="L37" s="87"/>
      <c r="M37" s="87"/>
      <c r="N37" s="88"/>
    </row>
    <row r="38" spans="1:17" x14ac:dyDescent="0.25">
      <c r="A38" s="79"/>
      <c r="B38" s="84"/>
      <c r="C38" s="84"/>
      <c r="D38" s="84"/>
      <c r="E38" s="84"/>
      <c r="F38" s="84"/>
      <c r="G38" s="84"/>
      <c r="H38" s="84"/>
      <c r="I38" s="87"/>
      <c r="J38" s="87"/>
      <c r="K38" s="87"/>
      <c r="L38" s="87"/>
      <c r="M38" s="87"/>
      <c r="N38" s="88"/>
    </row>
    <row r="39" spans="1:17" x14ac:dyDescent="0.25">
      <c r="A39" s="79"/>
      <c r="B39" s="104" t="s">
        <v>33</v>
      </c>
      <c r="C39" s="104" t="s">
        <v>58</v>
      </c>
      <c r="D39" s="103" t="s">
        <v>51</v>
      </c>
      <c r="E39" s="103" t="s">
        <v>16</v>
      </c>
      <c r="F39" s="84"/>
      <c r="G39" s="84"/>
      <c r="H39" s="84"/>
      <c r="I39" s="87"/>
      <c r="J39" s="87"/>
      <c r="K39" s="87"/>
      <c r="L39" s="87"/>
      <c r="M39" s="87"/>
      <c r="N39" s="88"/>
    </row>
    <row r="40" spans="1:17" ht="28.5" x14ac:dyDescent="0.25">
      <c r="A40" s="79"/>
      <c r="B40" s="85" t="s">
        <v>146</v>
      </c>
      <c r="C40" s="86">
        <v>40</v>
      </c>
      <c r="D40" s="143">
        <v>0</v>
      </c>
      <c r="E40" s="246">
        <f>+D40+D41</f>
        <v>0</v>
      </c>
      <c r="F40" s="84"/>
      <c r="G40" s="84"/>
      <c r="H40" s="84"/>
      <c r="I40" s="87"/>
      <c r="J40" s="87"/>
      <c r="K40" s="87"/>
      <c r="L40" s="87"/>
      <c r="M40" s="87"/>
      <c r="N40" s="88"/>
    </row>
    <row r="41" spans="1:17" ht="42.75" x14ac:dyDescent="0.25">
      <c r="A41" s="79"/>
      <c r="B41" s="85" t="s">
        <v>147</v>
      </c>
      <c r="C41" s="86">
        <v>60</v>
      </c>
      <c r="D41" s="143">
        <f>+F148</f>
        <v>0</v>
      </c>
      <c r="E41" s="247"/>
      <c r="F41" s="84"/>
      <c r="G41" s="84"/>
      <c r="H41" s="84"/>
      <c r="I41" s="87"/>
      <c r="J41" s="87"/>
      <c r="K41" s="87"/>
      <c r="L41" s="87"/>
      <c r="M41" s="87"/>
      <c r="N41" s="88"/>
    </row>
    <row r="42" spans="1:17" x14ac:dyDescent="0.25">
      <c r="A42" s="79"/>
      <c r="C42" s="80"/>
      <c r="D42" s="33"/>
      <c r="E42" s="81"/>
      <c r="F42" s="34"/>
      <c r="G42" s="34"/>
      <c r="H42" s="34"/>
      <c r="I42" s="20"/>
      <c r="J42" s="20"/>
      <c r="K42" s="20"/>
      <c r="L42" s="20"/>
      <c r="M42" s="20"/>
    </row>
    <row r="43" spans="1:17" x14ac:dyDescent="0.25">
      <c r="A43" s="79"/>
      <c r="C43" s="80"/>
      <c r="D43" s="33"/>
      <c r="E43" s="81"/>
      <c r="F43" s="34"/>
      <c r="G43" s="34"/>
      <c r="H43" s="34"/>
      <c r="I43" s="20"/>
      <c r="J43" s="20"/>
      <c r="K43" s="20"/>
      <c r="L43" s="20"/>
      <c r="M43" s="20"/>
    </row>
    <row r="44" spans="1:17" x14ac:dyDescent="0.25">
      <c r="A44" s="79"/>
      <c r="C44" s="80"/>
      <c r="D44" s="33"/>
      <c r="E44" s="81"/>
      <c r="F44" s="34"/>
      <c r="G44" s="34"/>
      <c r="H44" s="34"/>
      <c r="I44" s="20"/>
      <c r="J44" s="20"/>
      <c r="K44" s="20"/>
      <c r="L44" s="20"/>
      <c r="M44" s="20"/>
    </row>
    <row r="45" spans="1:17" ht="15.75" thickBot="1" x14ac:dyDescent="0.3">
      <c r="M45" s="231" t="s">
        <v>35</v>
      </c>
      <c r="N45" s="231"/>
    </row>
    <row r="46" spans="1:17" x14ac:dyDescent="0.25">
      <c r="B46" s="102" t="s">
        <v>30</v>
      </c>
      <c r="M46" s="50"/>
      <c r="N46" s="50"/>
    </row>
    <row r="47" spans="1:17" ht="15.75" thickBot="1" x14ac:dyDescent="0.3">
      <c r="M47" s="50"/>
      <c r="N47" s="50"/>
    </row>
    <row r="48" spans="1:17" s="87" customFormat="1" ht="109.5" customHeight="1" x14ac:dyDescent="0.25">
      <c r="B48" s="98" t="s">
        <v>148</v>
      </c>
      <c r="C48" s="98" t="s">
        <v>149</v>
      </c>
      <c r="D48" s="98" t="s">
        <v>150</v>
      </c>
      <c r="E48" s="98" t="s">
        <v>45</v>
      </c>
      <c r="F48" s="98" t="s">
        <v>22</v>
      </c>
      <c r="G48" s="98" t="s">
        <v>102</v>
      </c>
      <c r="H48" s="98" t="s">
        <v>17</v>
      </c>
      <c r="I48" s="98" t="s">
        <v>10</v>
      </c>
      <c r="J48" s="98" t="s">
        <v>31</v>
      </c>
      <c r="K48" s="98" t="s">
        <v>61</v>
      </c>
      <c r="L48" s="98" t="s">
        <v>20</v>
      </c>
      <c r="M48" s="83" t="s">
        <v>26</v>
      </c>
      <c r="N48" s="98" t="s">
        <v>151</v>
      </c>
      <c r="O48" s="98" t="s">
        <v>36</v>
      </c>
      <c r="P48" s="99" t="s">
        <v>11</v>
      </c>
      <c r="Q48" s="99" t="s">
        <v>19</v>
      </c>
    </row>
    <row r="49" spans="1:26" s="93" customFormat="1" ht="30" x14ac:dyDescent="0.25">
      <c r="A49" s="41">
        <v>1</v>
      </c>
      <c r="B49" s="94" t="s">
        <v>161</v>
      </c>
      <c r="C49" s="95" t="s">
        <v>161</v>
      </c>
      <c r="D49" s="94" t="s">
        <v>215</v>
      </c>
      <c r="E49" s="89" t="s">
        <v>216</v>
      </c>
      <c r="F49" s="90" t="s">
        <v>139</v>
      </c>
      <c r="G49" s="131"/>
      <c r="H49" s="97">
        <v>40940</v>
      </c>
      <c r="I49" s="91">
        <v>41090</v>
      </c>
      <c r="J49" s="91"/>
      <c r="K49" s="91" t="s">
        <v>217</v>
      </c>
      <c r="L49" s="91" t="s">
        <v>218</v>
      </c>
      <c r="M49" s="82">
        <v>420</v>
      </c>
      <c r="N49" s="82">
        <v>420</v>
      </c>
      <c r="O49" s="21"/>
      <c r="P49" s="21">
        <v>55</v>
      </c>
      <c r="Q49" s="132"/>
      <c r="R49" s="162" t="s">
        <v>219</v>
      </c>
      <c r="S49" s="92"/>
      <c r="T49" s="92"/>
      <c r="U49" s="92"/>
      <c r="V49" s="92"/>
      <c r="W49" s="92"/>
      <c r="X49" s="92"/>
      <c r="Y49" s="92"/>
      <c r="Z49" s="92"/>
    </row>
    <row r="50" spans="1:26" s="93" customFormat="1" ht="30" x14ac:dyDescent="0.25">
      <c r="A50" s="41">
        <f>+A49+1</f>
        <v>2</v>
      </c>
      <c r="B50" s="94" t="s">
        <v>161</v>
      </c>
      <c r="C50" s="95" t="s">
        <v>161</v>
      </c>
      <c r="D50" s="94" t="s">
        <v>215</v>
      </c>
      <c r="E50" s="89" t="s">
        <v>220</v>
      </c>
      <c r="F50" s="90" t="s">
        <v>139</v>
      </c>
      <c r="G50" s="90"/>
      <c r="H50" s="97">
        <v>41306</v>
      </c>
      <c r="I50" s="91">
        <v>41639</v>
      </c>
      <c r="J50" s="91"/>
      <c r="K50" s="91" t="s">
        <v>221</v>
      </c>
      <c r="L50" s="91" t="s">
        <v>218</v>
      </c>
      <c r="M50" s="82">
        <v>3144</v>
      </c>
      <c r="N50" s="82">
        <v>3144</v>
      </c>
      <c r="O50" s="21"/>
      <c r="P50" s="21">
        <v>55</v>
      </c>
      <c r="Q50" s="132"/>
      <c r="R50" s="162" t="s">
        <v>219</v>
      </c>
      <c r="S50" s="92"/>
      <c r="T50" s="92"/>
      <c r="U50" s="92"/>
      <c r="V50" s="92"/>
      <c r="W50" s="92"/>
      <c r="X50" s="92"/>
      <c r="Y50" s="92"/>
      <c r="Z50" s="92"/>
    </row>
    <row r="51" spans="1:26" s="93" customFormat="1" ht="30" x14ac:dyDescent="0.25">
      <c r="A51" s="41">
        <f t="shared" ref="A51:A56" si="0">+A50+1</f>
        <v>3</v>
      </c>
      <c r="B51" s="94" t="s">
        <v>161</v>
      </c>
      <c r="C51" s="95" t="s">
        <v>161</v>
      </c>
      <c r="D51" s="94" t="s">
        <v>215</v>
      </c>
      <c r="E51" s="89" t="s">
        <v>222</v>
      </c>
      <c r="F51" s="90" t="s">
        <v>139</v>
      </c>
      <c r="G51" s="90"/>
      <c r="H51" s="97">
        <v>41091</v>
      </c>
      <c r="I51" s="91">
        <v>41274</v>
      </c>
      <c r="J51" s="91"/>
      <c r="K51" s="91" t="s">
        <v>228</v>
      </c>
      <c r="L51" s="91" t="s">
        <v>218</v>
      </c>
      <c r="M51" s="82">
        <v>620</v>
      </c>
      <c r="N51" s="82">
        <v>620</v>
      </c>
      <c r="O51" s="21"/>
      <c r="P51" s="21">
        <v>55</v>
      </c>
      <c r="Q51" s="132"/>
      <c r="R51" s="162" t="s">
        <v>219</v>
      </c>
      <c r="S51" s="92"/>
      <c r="T51" s="92"/>
      <c r="U51" s="92"/>
      <c r="V51" s="92"/>
      <c r="W51" s="92"/>
      <c r="X51" s="92"/>
      <c r="Y51" s="92"/>
      <c r="Z51" s="92"/>
    </row>
    <row r="52" spans="1:26" s="93" customFormat="1" ht="30" x14ac:dyDescent="0.25">
      <c r="A52" s="41">
        <f t="shared" si="0"/>
        <v>4</v>
      </c>
      <c r="B52" s="94" t="s">
        <v>161</v>
      </c>
      <c r="C52" s="95" t="s">
        <v>161</v>
      </c>
      <c r="D52" s="94" t="s">
        <v>215</v>
      </c>
      <c r="E52" s="89" t="s">
        <v>223</v>
      </c>
      <c r="F52" s="97" t="s">
        <v>139</v>
      </c>
      <c r="G52" s="90"/>
      <c r="H52" s="97">
        <v>40940</v>
      </c>
      <c r="I52" s="91">
        <v>41273</v>
      </c>
      <c r="J52" s="91"/>
      <c r="K52" s="91" t="s">
        <v>218</v>
      </c>
      <c r="L52" s="91" t="s">
        <v>221</v>
      </c>
      <c r="M52" s="82">
        <v>3336</v>
      </c>
      <c r="N52" s="82">
        <v>3336</v>
      </c>
      <c r="O52" s="21"/>
      <c r="P52" s="21">
        <v>55</v>
      </c>
      <c r="Q52" s="132"/>
      <c r="R52" s="162" t="s">
        <v>219</v>
      </c>
      <c r="S52" s="92"/>
      <c r="T52" s="92"/>
      <c r="U52" s="92"/>
      <c r="V52" s="92"/>
      <c r="W52" s="92"/>
      <c r="X52" s="92"/>
      <c r="Y52" s="92"/>
      <c r="Z52" s="92"/>
    </row>
    <row r="53" spans="1:26" s="93" customFormat="1" ht="45" x14ac:dyDescent="0.25">
      <c r="A53" s="41">
        <f t="shared" si="0"/>
        <v>5</v>
      </c>
      <c r="B53" s="94" t="s">
        <v>161</v>
      </c>
      <c r="C53" s="95" t="s">
        <v>161</v>
      </c>
      <c r="D53" s="94" t="s">
        <v>215</v>
      </c>
      <c r="E53" s="89" t="s">
        <v>224</v>
      </c>
      <c r="F53" s="97" t="s">
        <v>139</v>
      </c>
      <c r="G53" s="90"/>
      <c r="H53" s="97">
        <v>41289</v>
      </c>
      <c r="I53" s="91">
        <v>41912</v>
      </c>
      <c r="J53" s="91"/>
      <c r="K53" s="91" t="s">
        <v>229</v>
      </c>
      <c r="L53" s="91" t="s">
        <v>221</v>
      </c>
      <c r="M53" s="82">
        <v>1292</v>
      </c>
      <c r="N53" s="82">
        <v>1292</v>
      </c>
      <c r="O53" s="21"/>
      <c r="P53" s="21">
        <v>55</v>
      </c>
      <c r="Q53" s="161" t="s">
        <v>401</v>
      </c>
      <c r="R53" s="92"/>
      <c r="S53" s="92"/>
      <c r="T53" s="92"/>
      <c r="U53" s="92"/>
      <c r="V53" s="92"/>
      <c r="W53" s="92"/>
      <c r="X53" s="92"/>
      <c r="Y53" s="92"/>
      <c r="Z53" s="92"/>
    </row>
    <row r="54" spans="1:26" s="93" customFormat="1" ht="45" x14ac:dyDescent="0.25">
      <c r="A54" s="41">
        <f t="shared" si="0"/>
        <v>6</v>
      </c>
      <c r="B54" s="94" t="s">
        <v>161</v>
      </c>
      <c r="C54" s="95" t="s">
        <v>161</v>
      </c>
      <c r="D54" s="94" t="s">
        <v>215</v>
      </c>
      <c r="E54" s="89" t="s">
        <v>225</v>
      </c>
      <c r="F54" s="97" t="s">
        <v>139</v>
      </c>
      <c r="G54" s="90"/>
      <c r="H54" s="97">
        <v>41530</v>
      </c>
      <c r="I54" s="91">
        <v>41912</v>
      </c>
      <c r="J54" s="91"/>
      <c r="K54" s="91" t="s">
        <v>218</v>
      </c>
      <c r="L54" s="91" t="s">
        <v>230</v>
      </c>
      <c r="M54" s="82">
        <v>494</v>
      </c>
      <c r="N54" s="82">
        <v>494</v>
      </c>
      <c r="O54" s="21"/>
      <c r="P54" s="21">
        <v>55</v>
      </c>
      <c r="Q54" s="161" t="s">
        <v>401</v>
      </c>
      <c r="R54" s="92"/>
      <c r="S54" s="92"/>
      <c r="T54" s="92"/>
      <c r="U54" s="92"/>
      <c r="V54" s="92"/>
      <c r="W54" s="92"/>
      <c r="X54" s="92"/>
      <c r="Y54" s="92"/>
      <c r="Z54" s="92"/>
    </row>
    <row r="55" spans="1:26" s="93" customFormat="1" ht="45" x14ac:dyDescent="0.25">
      <c r="A55" s="41">
        <f t="shared" si="0"/>
        <v>7</v>
      </c>
      <c r="B55" s="94" t="s">
        <v>161</v>
      </c>
      <c r="C55" s="95" t="s">
        <v>161</v>
      </c>
      <c r="D55" s="94" t="s">
        <v>215</v>
      </c>
      <c r="E55" s="89" t="s">
        <v>226</v>
      </c>
      <c r="F55" s="97" t="s">
        <v>139</v>
      </c>
      <c r="G55" s="90"/>
      <c r="H55" s="97">
        <v>41530</v>
      </c>
      <c r="I55" s="91">
        <v>41912</v>
      </c>
      <c r="J55" s="91"/>
      <c r="K55" s="91" t="s">
        <v>218</v>
      </c>
      <c r="L55" s="91" t="s">
        <v>230</v>
      </c>
      <c r="M55" s="82">
        <v>700</v>
      </c>
      <c r="N55" s="82">
        <v>700</v>
      </c>
      <c r="O55" s="21"/>
      <c r="P55" s="21">
        <v>55</v>
      </c>
      <c r="Q55" s="161" t="s">
        <v>401</v>
      </c>
      <c r="R55" s="92"/>
      <c r="S55" s="92"/>
      <c r="T55" s="92"/>
      <c r="U55" s="92"/>
      <c r="V55" s="92"/>
      <c r="W55" s="92"/>
      <c r="X55" s="92"/>
      <c r="Y55" s="92"/>
      <c r="Z55" s="92"/>
    </row>
    <row r="56" spans="1:26" s="93" customFormat="1" ht="30" x14ac:dyDescent="0.25">
      <c r="A56" s="41">
        <f t="shared" si="0"/>
        <v>8</v>
      </c>
      <c r="B56" s="94" t="s">
        <v>161</v>
      </c>
      <c r="C56" s="95" t="s">
        <v>161</v>
      </c>
      <c r="D56" s="94" t="s">
        <v>215</v>
      </c>
      <c r="E56" s="89" t="s">
        <v>227</v>
      </c>
      <c r="F56" s="90" t="s">
        <v>139</v>
      </c>
      <c r="G56" s="90"/>
      <c r="H56" s="97">
        <v>40939</v>
      </c>
      <c r="I56" s="91">
        <v>41274</v>
      </c>
      <c r="J56" s="91"/>
      <c r="K56" s="91" t="s">
        <v>218</v>
      </c>
      <c r="L56" s="91" t="s">
        <v>221</v>
      </c>
      <c r="M56" s="82">
        <v>110</v>
      </c>
      <c r="N56" s="82">
        <v>110</v>
      </c>
      <c r="O56" s="21"/>
      <c r="P56" s="21">
        <v>55</v>
      </c>
      <c r="Q56" s="132"/>
      <c r="R56" s="162" t="s">
        <v>219</v>
      </c>
      <c r="S56" s="92"/>
      <c r="T56" s="92"/>
      <c r="U56" s="92"/>
      <c r="V56" s="92"/>
      <c r="W56" s="92"/>
      <c r="X56" s="92"/>
      <c r="Y56" s="92"/>
      <c r="Z56" s="92"/>
    </row>
    <row r="57" spans="1:26" s="93" customFormat="1" ht="33" customHeight="1" x14ac:dyDescent="0.25">
      <c r="A57" s="41"/>
      <c r="B57" s="42" t="s">
        <v>16</v>
      </c>
      <c r="C57" s="95"/>
      <c r="D57" s="94"/>
      <c r="E57" s="89"/>
      <c r="F57" s="90"/>
      <c r="G57" s="90"/>
      <c r="H57" s="90"/>
      <c r="I57" s="91"/>
      <c r="J57" s="91"/>
      <c r="K57" s="96" t="s">
        <v>400</v>
      </c>
      <c r="L57" s="96">
        <f t="shared" ref="L57" si="1">SUM(L49:L56)</f>
        <v>0</v>
      </c>
      <c r="M57" s="130">
        <v>4066</v>
      </c>
      <c r="N57" s="96" t="s">
        <v>231</v>
      </c>
      <c r="O57" s="21"/>
      <c r="P57" s="21"/>
      <c r="Q57" s="133"/>
    </row>
    <row r="58" spans="1:26" s="24" customFormat="1" x14ac:dyDescent="0.25">
      <c r="E58" s="25"/>
    </row>
    <row r="59" spans="1:26" s="24" customFormat="1" x14ac:dyDescent="0.25">
      <c r="B59" s="208" t="s">
        <v>28</v>
      </c>
      <c r="C59" s="208" t="s">
        <v>27</v>
      </c>
      <c r="D59" s="248" t="s">
        <v>34</v>
      </c>
      <c r="E59" s="248"/>
    </row>
    <row r="60" spans="1:26" s="24" customFormat="1" x14ac:dyDescent="0.25">
      <c r="B60" s="210"/>
      <c r="C60" s="210"/>
      <c r="D60" s="147" t="s">
        <v>23</v>
      </c>
      <c r="E60" s="48" t="s">
        <v>24</v>
      </c>
    </row>
    <row r="61" spans="1:26" s="24" customFormat="1" ht="30.6" customHeight="1" x14ac:dyDescent="0.25">
      <c r="B61" s="46" t="s">
        <v>21</v>
      </c>
      <c r="C61" s="47" t="str">
        <f>+K57</f>
        <v>22 meses</v>
      </c>
      <c r="D61" s="44"/>
      <c r="E61" s="45" t="s">
        <v>194</v>
      </c>
      <c r="F61" s="26"/>
      <c r="G61" s="26"/>
      <c r="H61" s="26"/>
      <c r="I61" s="26"/>
      <c r="J61" s="26"/>
      <c r="K61" s="26"/>
      <c r="L61" s="26"/>
      <c r="M61" s="26"/>
    </row>
    <row r="62" spans="1:26" s="24" customFormat="1" ht="30" customHeight="1" x14ac:dyDescent="0.25">
      <c r="B62" s="46" t="s">
        <v>25</v>
      </c>
      <c r="C62" s="47">
        <f>+M57</f>
        <v>4066</v>
      </c>
      <c r="D62" s="44" t="s">
        <v>194</v>
      </c>
      <c r="E62" s="45"/>
    </row>
    <row r="63" spans="1:26" s="24" customFormat="1" x14ac:dyDescent="0.25">
      <c r="B63" s="27"/>
      <c r="C63" s="228"/>
      <c r="D63" s="228"/>
      <c r="E63" s="228"/>
      <c r="F63" s="228"/>
      <c r="G63" s="228"/>
      <c r="H63" s="228"/>
      <c r="I63" s="228"/>
      <c r="J63" s="228"/>
      <c r="K63" s="228"/>
      <c r="L63" s="228"/>
      <c r="M63" s="228"/>
      <c r="N63" s="228"/>
    </row>
    <row r="64" spans="1:26" ht="28.15" customHeight="1" thickBot="1" x14ac:dyDescent="0.3"/>
    <row r="65" spans="2:17" ht="27" thickBot="1" x14ac:dyDescent="0.3">
      <c r="B65" s="249" t="s">
        <v>103</v>
      </c>
      <c r="C65" s="249"/>
      <c r="D65" s="249"/>
      <c r="E65" s="249"/>
      <c r="F65" s="249"/>
      <c r="G65" s="249"/>
      <c r="H65" s="249"/>
      <c r="I65" s="249"/>
      <c r="J65" s="249"/>
      <c r="K65" s="249"/>
      <c r="L65" s="249"/>
      <c r="M65" s="249"/>
      <c r="N65" s="249"/>
    </row>
    <row r="68" spans="2:17" ht="109.5" customHeight="1" x14ac:dyDescent="0.25">
      <c r="B68" s="100" t="s">
        <v>152</v>
      </c>
      <c r="C68" s="52" t="s">
        <v>2</v>
      </c>
      <c r="D68" s="52" t="s">
        <v>105</v>
      </c>
      <c r="E68" s="52" t="s">
        <v>104</v>
      </c>
      <c r="F68" s="52" t="s">
        <v>106</v>
      </c>
      <c r="G68" s="52" t="s">
        <v>107</v>
      </c>
      <c r="H68" s="52" t="s">
        <v>108</v>
      </c>
      <c r="I68" s="52" t="s">
        <v>109</v>
      </c>
      <c r="J68" s="52" t="s">
        <v>110</v>
      </c>
      <c r="K68" s="52" t="s">
        <v>111</v>
      </c>
      <c r="L68" s="52" t="s">
        <v>112</v>
      </c>
      <c r="M68" s="76" t="s">
        <v>113</v>
      </c>
      <c r="N68" s="76" t="s">
        <v>114</v>
      </c>
      <c r="O68" s="215" t="s">
        <v>3</v>
      </c>
      <c r="P68" s="217"/>
      <c r="Q68" s="52" t="s">
        <v>18</v>
      </c>
    </row>
    <row r="69" spans="2:17" x14ac:dyDescent="0.25">
      <c r="B69" s="148" t="s">
        <v>171</v>
      </c>
      <c r="C69" s="148" t="s">
        <v>196</v>
      </c>
      <c r="D69" s="148" t="s">
        <v>198</v>
      </c>
      <c r="E69" s="149">
        <v>72</v>
      </c>
      <c r="F69" s="3"/>
      <c r="G69" s="3" t="s">
        <v>139</v>
      </c>
      <c r="H69" s="3"/>
      <c r="I69" s="77"/>
      <c r="J69" s="77" t="s">
        <v>139</v>
      </c>
      <c r="K69" s="77" t="s">
        <v>139</v>
      </c>
      <c r="L69" s="77" t="s">
        <v>139</v>
      </c>
      <c r="M69" s="77" t="s">
        <v>139</v>
      </c>
      <c r="N69" s="77" t="s">
        <v>139</v>
      </c>
      <c r="O69" s="213"/>
      <c r="P69" s="214"/>
      <c r="Q69" s="101" t="s">
        <v>139</v>
      </c>
    </row>
    <row r="70" spans="2:17" ht="30" x14ac:dyDescent="0.25">
      <c r="B70" s="148" t="s">
        <v>180</v>
      </c>
      <c r="C70" s="148" t="s">
        <v>197</v>
      </c>
      <c r="D70" s="148" t="s">
        <v>199</v>
      </c>
      <c r="E70" s="149">
        <v>36</v>
      </c>
      <c r="F70" s="3"/>
      <c r="G70" s="3" t="s">
        <v>140</v>
      </c>
      <c r="H70" s="3"/>
      <c r="I70" s="77"/>
      <c r="J70" s="77" t="s">
        <v>139</v>
      </c>
      <c r="K70" s="77" t="s">
        <v>139</v>
      </c>
      <c r="L70" s="77" t="s">
        <v>139</v>
      </c>
      <c r="M70" s="77" t="s">
        <v>139</v>
      </c>
      <c r="N70" s="77" t="s">
        <v>139</v>
      </c>
      <c r="O70" s="213" t="s">
        <v>200</v>
      </c>
      <c r="P70" s="214"/>
      <c r="Q70" s="101" t="s">
        <v>140</v>
      </c>
    </row>
    <row r="71" spans="2:17" x14ac:dyDescent="0.25">
      <c r="B71" s="148" t="s">
        <v>180</v>
      </c>
      <c r="C71" s="148" t="s">
        <v>201</v>
      </c>
      <c r="D71" s="148" t="s">
        <v>206</v>
      </c>
      <c r="E71" s="149">
        <v>24</v>
      </c>
      <c r="F71" s="3"/>
      <c r="G71" s="3"/>
      <c r="H71" s="3" t="s">
        <v>139</v>
      </c>
      <c r="I71" s="77"/>
      <c r="J71" s="77" t="s">
        <v>139</v>
      </c>
      <c r="K71" s="77" t="s">
        <v>139</v>
      </c>
      <c r="L71" s="77" t="s">
        <v>139</v>
      </c>
      <c r="M71" s="77" t="s">
        <v>139</v>
      </c>
      <c r="N71" s="77" t="s">
        <v>139</v>
      </c>
      <c r="O71" s="144"/>
      <c r="P71" s="145"/>
      <c r="Q71" s="101" t="s">
        <v>139</v>
      </c>
    </row>
    <row r="72" spans="2:17" x14ac:dyDescent="0.25">
      <c r="B72" s="148" t="s">
        <v>180</v>
      </c>
      <c r="C72" s="148" t="s">
        <v>202</v>
      </c>
      <c r="D72" s="148" t="s">
        <v>207</v>
      </c>
      <c r="E72" s="149">
        <v>36</v>
      </c>
      <c r="F72" s="3"/>
      <c r="G72" s="3"/>
      <c r="H72" s="3" t="s">
        <v>139</v>
      </c>
      <c r="I72" s="77"/>
      <c r="J72" s="77" t="s">
        <v>139</v>
      </c>
      <c r="K72" s="77" t="s">
        <v>139</v>
      </c>
      <c r="L72" s="77" t="s">
        <v>139</v>
      </c>
      <c r="M72" s="77" t="s">
        <v>139</v>
      </c>
      <c r="N72" s="77" t="s">
        <v>139</v>
      </c>
      <c r="O72" s="144"/>
      <c r="P72" s="145"/>
      <c r="Q72" s="101" t="s">
        <v>139</v>
      </c>
    </row>
    <row r="73" spans="2:17" x14ac:dyDescent="0.25">
      <c r="B73" s="148" t="s">
        <v>180</v>
      </c>
      <c r="C73" s="148" t="s">
        <v>181</v>
      </c>
      <c r="D73" s="148" t="s">
        <v>208</v>
      </c>
      <c r="E73" s="149">
        <v>60</v>
      </c>
      <c r="F73" s="3"/>
      <c r="G73" s="3"/>
      <c r="H73" s="3" t="s">
        <v>139</v>
      </c>
      <c r="I73" s="77"/>
      <c r="J73" s="77" t="s">
        <v>139</v>
      </c>
      <c r="K73" s="77" t="s">
        <v>139</v>
      </c>
      <c r="L73" s="77" t="s">
        <v>139</v>
      </c>
      <c r="M73" s="77" t="s">
        <v>139</v>
      </c>
      <c r="N73" s="77" t="s">
        <v>139</v>
      </c>
      <c r="O73" s="144"/>
      <c r="P73" s="145"/>
      <c r="Q73" s="101" t="s">
        <v>139</v>
      </c>
    </row>
    <row r="74" spans="2:17" x14ac:dyDescent="0.25">
      <c r="B74" s="148" t="s">
        <v>180</v>
      </c>
      <c r="C74" s="148" t="s">
        <v>203</v>
      </c>
      <c r="D74" s="148" t="s">
        <v>209</v>
      </c>
      <c r="E74" s="149">
        <v>60</v>
      </c>
      <c r="F74" s="3"/>
      <c r="G74" s="3"/>
      <c r="H74" s="3" t="s">
        <v>139</v>
      </c>
      <c r="I74" s="77"/>
      <c r="J74" s="77" t="s">
        <v>139</v>
      </c>
      <c r="K74" s="77" t="s">
        <v>139</v>
      </c>
      <c r="L74" s="77" t="s">
        <v>139</v>
      </c>
      <c r="M74" s="77" t="s">
        <v>139</v>
      </c>
      <c r="N74" s="77" t="s">
        <v>139</v>
      </c>
      <c r="O74" s="144"/>
      <c r="P74" s="145"/>
      <c r="Q74" s="101" t="s">
        <v>139</v>
      </c>
    </row>
    <row r="75" spans="2:17" x14ac:dyDescent="0.25">
      <c r="B75" s="148" t="s">
        <v>180</v>
      </c>
      <c r="C75" s="148" t="s">
        <v>204</v>
      </c>
      <c r="D75" s="148" t="s">
        <v>210</v>
      </c>
      <c r="E75" s="149">
        <v>36</v>
      </c>
      <c r="F75" s="3"/>
      <c r="G75" s="3"/>
      <c r="H75" s="3" t="s">
        <v>139</v>
      </c>
      <c r="I75" s="77"/>
      <c r="J75" s="77" t="s">
        <v>139</v>
      </c>
      <c r="K75" s="77" t="s">
        <v>139</v>
      </c>
      <c r="L75" s="77" t="s">
        <v>139</v>
      </c>
      <c r="M75" s="77" t="s">
        <v>139</v>
      </c>
      <c r="N75" s="77" t="s">
        <v>139</v>
      </c>
      <c r="O75" s="213"/>
      <c r="P75" s="214"/>
      <c r="Q75" s="101" t="s">
        <v>139</v>
      </c>
    </row>
    <row r="76" spans="2:17" x14ac:dyDescent="0.25">
      <c r="B76" s="148" t="s">
        <v>180</v>
      </c>
      <c r="C76" s="148" t="s">
        <v>205</v>
      </c>
      <c r="D76" s="148" t="s">
        <v>211</v>
      </c>
      <c r="E76" s="149">
        <v>48</v>
      </c>
      <c r="F76" s="3"/>
      <c r="G76" s="3"/>
      <c r="H76" s="3" t="s">
        <v>139</v>
      </c>
      <c r="I76" s="77"/>
      <c r="J76" s="77" t="s">
        <v>139</v>
      </c>
      <c r="K76" s="77" t="s">
        <v>139</v>
      </c>
      <c r="L76" s="77" t="s">
        <v>139</v>
      </c>
      <c r="M76" s="77" t="s">
        <v>139</v>
      </c>
      <c r="N76" s="77" t="s">
        <v>139</v>
      </c>
      <c r="O76" s="213"/>
      <c r="P76" s="214"/>
      <c r="Q76" s="101" t="s">
        <v>139</v>
      </c>
    </row>
    <row r="77" spans="2:17" x14ac:dyDescent="0.25">
      <c r="B77" s="2"/>
      <c r="C77" s="148" t="s">
        <v>212</v>
      </c>
      <c r="D77" s="148" t="s">
        <v>208</v>
      </c>
      <c r="E77" s="4">
        <v>48</v>
      </c>
      <c r="F77" s="3"/>
      <c r="G77" s="3"/>
      <c r="H77" s="3" t="s">
        <v>139</v>
      </c>
      <c r="I77" s="77"/>
      <c r="J77" s="77" t="s">
        <v>139</v>
      </c>
      <c r="K77" s="77" t="s">
        <v>139</v>
      </c>
      <c r="L77" s="77" t="s">
        <v>139</v>
      </c>
      <c r="M77" s="77" t="s">
        <v>139</v>
      </c>
      <c r="N77" s="77" t="s">
        <v>139</v>
      </c>
      <c r="O77" s="213"/>
      <c r="P77" s="214"/>
      <c r="Q77" s="101" t="s">
        <v>139</v>
      </c>
    </row>
    <row r="78" spans="2:17" x14ac:dyDescent="0.25">
      <c r="B78" s="2"/>
      <c r="C78" s="2"/>
      <c r="D78" s="4"/>
      <c r="E78" s="4"/>
      <c r="F78" s="3"/>
      <c r="G78" s="3"/>
      <c r="H78" s="3"/>
      <c r="I78" s="77"/>
      <c r="J78" s="77"/>
      <c r="K78" s="101"/>
      <c r="L78" s="101"/>
      <c r="M78" s="101"/>
      <c r="N78" s="101"/>
      <c r="O78" s="213"/>
      <c r="P78" s="214"/>
      <c r="Q78" s="101"/>
    </row>
    <row r="79" spans="2:17" x14ac:dyDescent="0.25">
      <c r="B79" s="101"/>
      <c r="C79" s="101"/>
      <c r="D79" s="101"/>
      <c r="E79" s="101"/>
      <c r="F79" s="101"/>
      <c r="G79" s="101"/>
      <c r="H79" s="101"/>
      <c r="I79" s="101"/>
      <c r="J79" s="101"/>
      <c r="K79" s="101"/>
      <c r="L79" s="101"/>
      <c r="M79" s="101"/>
      <c r="N79" s="101"/>
      <c r="O79" s="213"/>
      <c r="P79" s="214"/>
      <c r="Q79" s="101"/>
    </row>
    <row r="80" spans="2:17" x14ac:dyDescent="0.25">
      <c r="B80" s="7" t="s">
        <v>1</v>
      </c>
    </row>
    <row r="81" spans="2:17" x14ac:dyDescent="0.25">
      <c r="B81" s="7" t="s">
        <v>37</v>
      </c>
    </row>
    <row r="82" spans="2:17" x14ac:dyDescent="0.25">
      <c r="B82" s="7" t="s">
        <v>62</v>
      </c>
    </row>
    <row r="84" spans="2:17" ht="15.75" thickBot="1" x14ac:dyDescent="0.3"/>
    <row r="85" spans="2:17" ht="27" thickBot="1" x14ac:dyDescent="0.3">
      <c r="B85" s="222" t="s">
        <v>38</v>
      </c>
      <c r="C85" s="223"/>
      <c r="D85" s="223"/>
      <c r="E85" s="223"/>
      <c r="F85" s="223"/>
      <c r="G85" s="223"/>
      <c r="H85" s="223"/>
      <c r="I85" s="223"/>
      <c r="J85" s="223"/>
      <c r="K85" s="223"/>
      <c r="L85" s="223"/>
      <c r="M85" s="223"/>
      <c r="N85" s="224"/>
    </row>
    <row r="90" spans="2:17" ht="76.5" customHeight="1" x14ac:dyDescent="0.25">
      <c r="B90" s="100" t="s">
        <v>0</v>
      </c>
      <c r="C90" s="100" t="s">
        <v>39</v>
      </c>
      <c r="D90" s="100" t="s">
        <v>40</v>
      </c>
      <c r="E90" s="100" t="s">
        <v>115</v>
      </c>
      <c r="F90" s="100" t="s">
        <v>117</v>
      </c>
      <c r="G90" s="100" t="s">
        <v>118</v>
      </c>
      <c r="H90" s="100" t="s">
        <v>119</v>
      </c>
      <c r="I90" s="100" t="s">
        <v>116</v>
      </c>
      <c r="J90" s="215" t="s">
        <v>120</v>
      </c>
      <c r="K90" s="216"/>
      <c r="L90" s="217"/>
      <c r="M90" s="100" t="s">
        <v>124</v>
      </c>
      <c r="N90" s="100" t="s">
        <v>41</v>
      </c>
      <c r="O90" s="100" t="s">
        <v>42</v>
      </c>
      <c r="P90" s="215" t="s">
        <v>3</v>
      </c>
      <c r="Q90" s="217"/>
    </row>
    <row r="91" spans="2:17" ht="60.75" customHeight="1" x14ac:dyDescent="0.25">
      <c r="B91" s="157"/>
      <c r="C91" s="142"/>
      <c r="D91" s="157" t="s">
        <v>380</v>
      </c>
      <c r="E91" s="2">
        <v>66657064</v>
      </c>
      <c r="F91" s="2" t="s">
        <v>234</v>
      </c>
      <c r="G91" s="2" t="s">
        <v>275</v>
      </c>
      <c r="H91" s="165">
        <v>41026</v>
      </c>
      <c r="I91" s="4" t="s">
        <v>140</v>
      </c>
      <c r="J91" s="1" t="s">
        <v>161</v>
      </c>
      <c r="K91" s="78" t="s">
        <v>303</v>
      </c>
      <c r="L91" s="77" t="s">
        <v>328</v>
      </c>
      <c r="M91" s="101" t="s">
        <v>139</v>
      </c>
      <c r="N91" s="101" t="s">
        <v>139</v>
      </c>
      <c r="O91" s="101"/>
      <c r="P91" s="250" t="s">
        <v>359</v>
      </c>
      <c r="Q91" s="250"/>
    </row>
    <row r="92" spans="2:17" ht="60.75" customHeight="1" x14ac:dyDescent="0.25">
      <c r="B92" s="157"/>
      <c r="C92" s="157"/>
      <c r="D92" s="2" t="s">
        <v>381</v>
      </c>
      <c r="E92" s="2">
        <v>31584002</v>
      </c>
      <c r="F92" s="2" t="s">
        <v>234</v>
      </c>
      <c r="G92" s="2" t="s">
        <v>275</v>
      </c>
      <c r="H92" s="165">
        <v>41026</v>
      </c>
      <c r="I92" s="4" t="s">
        <v>139</v>
      </c>
      <c r="J92" s="1" t="s">
        <v>161</v>
      </c>
      <c r="K92" s="78" t="s">
        <v>343</v>
      </c>
      <c r="L92" s="77" t="s">
        <v>342</v>
      </c>
      <c r="M92" s="101" t="s">
        <v>139</v>
      </c>
      <c r="N92" s="101" t="s">
        <v>139</v>
      </c>
      <c r="O92" s="101"/>
      <c r="P92" s="160" t="s">
        <v>382</v>
      </c>
      <c r="Q92" s="160"/>
    </row>
    <row r="94" spans="2:17" ht="15.75" thickBot="1" x14ac:dyDescent="0.3"/>
    <row r="95" spans="2:17" ht="27" thickBot="1" x14ac:dyDescent="0.3">
      <c r="B95" s="222" t="s">
        <v>46</v>
      </c>
      <c r="C95" s="223"/>
      <c r="D95" s="223"/>
      <c r="E95" s="223"/>
      <c r="F95" s="223"/>
      <c r="G95" s="223"/>
      <c r="H95" s="223"/>
      <c r="I95" s="223"/>
      <c r="J95" s="223"/>
      <c r="K95" s="223"/>
      <c r="L95" s="223"/>
      <c r="M95" s="223"/>
      <c r="N95" s="224"/>
    </row>
    <row r="98" spans="1:26" ht="46.15" customHeight="1" x14ac:dyDescent="0.25">
      <c r="B98" s="52" t="s">
        <v>33</v>
      </c>
      <c r="C98" s="52" t="s">
        <v>47</v>
      </c>
      <c r="D98" s="215" t="s">
        <v>3</v>
      </c>
      <c r="E98" s="217"/>
    </row>
    <row r="99" spans="1:26" ht="46.9" customHeight="1" x14ac:dyDescent="0.25">
      <c r="B99" s="53" t="s">
        <v>125</v>
      </c>
      <c r="C99" s="143" t="s">
        <v>139</v>
      </c>
      <c r="D99" s="250"/>
      <c r="E99" s="250"/>
    </row>
    <row r="102" spans="1:26" ht="26.25" x14ac:dyDescent="0.25">
      <c r="B102" s="220" t="s">
        <v>64</v>
      </c>
      <c r="C102" s="221"/>
      <c r="D102" s="221"/>
      <c r="E102" s="221"/>
      <c r="F102" s="221"/>
      <c r="G102" s="221"/>
      <c r="H102" s="221"/>
      <c r="I102" s="221"/>
      <c r="J102" s="221"/>
      <c r="K102" s="221"/>
      <c r="L102" s="221"/>
      <c r="M102" s="221"/>
      <c r="N102" s="221"/>
      <c r="O102" s="221"/>
      <c r="P102" s="221"/>
    </row>
    <row r="104" spans="1:26" ht="15.75" thickBot="1" x14ac:dyDescent="0.3"/>
    <row r="105" spans="1:26" ht="27" thickBot="1" x14ac:dyDescent="0.3">
      <c r="B105" s="222" t="s">
        <v>54</v>
      </c>
      <c r="C105" s="223"/>
      <c r="D105" s="223"/>
      <c r="E105" s="223"/>
      <c r="F105" s="223"/>
      <c r="G105" s="223"/>
      <c r="H105" s="223"/>
      <c r="I105" s="223"/>
      <c r="J105" s="223"/>
      <c r="K105" s="223"/>
      <c r="L105" s="223"/>
      <c r="M105" s="223"/>
      <c r="N105" s="224"/>
    </row>
    <row r="107" spans="1:26" ht="15.75" thickBot="1" x14ac:dyDescent="0.3">
      <c r="M107" s="50"/>
      <c r="N107" s="50"/>
    </row>
    <row r="108" spans="1:26" s="87" customFormat="1" ht="109.5" customHeight="1" x14ac:dyDescent="0.25">
      <c r="B108" s="98" t="s">
        <v>148</v>
      </c>
      <c r="C108" s="98" t="s">
        <v>149</v>
      </c>
      <c r="D108" s="98" t="s">
        <v>150</v>
      </c>
      <c r="E108" s="98" t="s">
        <v>45</v>
      </c>
      <c r="F108" s="98" t="s">
        <v>22</v>
      </c>
      <c r="G108" s="98" t="s">
        <v>102</v>
      </c>
      <c r="H108" s="98" t="s">
        <v>17</v>
      </c>
      <c r="I108" s="98" t="s">
        <v>10</v>
      </c>
      <c r="J108" s="98" t="s">
        <v>31</v>
      </c>
      <c r="K108" s="98" t="s">
        <v>61</v>
      </c>
      <c r="L108" s="98" t="s">
        <v>20</v>
      </c>
      <c r="M108" s="83" t="s">
        <v>26</v>
      </c>
      <c r="N108" s="98" t="s">
        <v>151</v>
      </c>
      <c r="O108" s="98" t="s">
        <v>36</v>
      </c>
      <c r="P108" s="99" t="s">
        <v>11</v>
      </c>
      <c r="Q108" s="99" t="s">
        <v>19</v>
      </c>
    </row>
    <row r="109" spans="1:26" s="93" customFormat="1" x14ac:dyDescent="0.25">
      <c r="A109" s="41">
        <v>1</v>
      </c>
      <c r="B109" s="94"/>
      <c r="C109" s="95"/>
      <c r="D109" s="94"/>
      <c r="E109" s="89"/>
      <c r="F109" s="90"/>
      <c r="G109" s="131"/>
      <c r="H109" s="97"/>
      <c r="I109" s="91"/>
      <c r="J109" s="91"/>
      <c r="K109" s="91"/>
      <c r="L109" s="91"/>
      <c r="M109" s="82"/>
      <c r="N109" s="82">
        <f>+M109*G109</f>
        <v>0</v>
      </c>
      <c r="O109" s="21"/>
      <c r="P109" s="21"/>
      <c r="Q109" s="132"/>
      <c r="R109" s="92"/>
      <c r="S109" s="92"/>
      <c r="T109" s="92"/>
      <c r="U109" s="92"/>
      <c r="V109" s="92"/>
      <c r="W109" s="92"/>
      <c r="X109" s="92"/>
      <c r="Y109" s="92"/>
      <c r="Z109" s="92"/>
    </row>
    <row r="110" spans="1:26" s="93" customFormat="1" x14ac:dyDescent="0.25">
      <c r="A110" s="41">
        <f>+A109+1</f>
        <v>2</v>
      </c>
      <c r="B110" s="94"/>
      <c r="C110" s="95"/>
      <c r="D110" s="94"/>
      <c r="E110" s="89"/>
      <c r="F110" s="90"/>
      <c r="G110" s="90"/>
      <c r="H110" s="90"/>
      <c r="I110" s="91"/>
      <c r="J110" s="91"/>
      <c r="K110" s="91"/>
      <c r="L110" s="91"/>
      <c r="M110" s="82"/>
      <c r="N110" s="82"/>
      <c r="O110" s="21"/>
      <c r="P110" s="21"/>
      <c r="Q110" s="132"/>
      <c r="R110" s="92"/>
      <c r="S110" s="92"/>
      <c r="T110" s="92"/>
      <c r="U110" s="92"/>
      <c r="V110" s="92"/>
      <c r="W110" s="92"/>
      <c r="X110" s="92"/>
      <c r="Y110" s="92"/>
      <c r="Z110" s="92"/>
    </row>
    <row r="111" spans="1:26" s="93" customFormat="1" x14ac:dyDescent="0.25">
      <c r="A111" s="41">
        <f t="shared" ref="A111:A116" si="2">+A110+1</f>
        <v>3</v>
      </c>
      <c r="B111" s="94"/>
      <c r="C111" s="95"/>
      <c r="D111" s="94"/>
      <c r="E111" s="89"/>
      <c r="F111" s="90"/>
      <c r="G111" s="90"/>
      <c r="H111" s="90"/>
      <c r="I111" s="91"/>
      <c r="J111" s="91"/>
      <c r="K111" s="91"/>
      <c r="L111" s="91"/>
      <c r="M111" s="82"/>
      <c r="N111" s="82"/>
      <c r="O111" s="21"/>
      <c r="P111" s="21"/>
      <c r="Q111" s="132"/>
      <c r="R111" s="92"/>
      <c r="S111" s="92"/>
      <c r="T111" s="92"/>
      <c r="U111" s="92"/>
      <c r="V111" s="92"/>
      <c r="W111" s="92"/>
      <c r="X111" s="92"/>
      <c r="Y111" s="92"/>
      <c r="Z111" s="92"/>
    </row>
    <row r="112" spans="1:26" s="93" customFormat="1" x14ac:dyDescent="0.25">
      <c r="A112" s="41">
        <f t="shared" si="2"/>
        <v>4</v>
      </c>
      <c r="B112" s="94"/>
      <c r="C112" s="95"/>
      <c r="D112" s="94"/>
      <c r="E112" s="89"/>
      <c r="F112" s="90"/>
      <c r="G112" s="90"/>
      <c r="H112" s="90"/>
      <c r="I112" s="91"/>
      <c r="J112" s="91"/>
      <c r="K112" s="91"/>
      <c r="L112" s="91"/>
      <c r="M112" s="82"/>
      <c r="N112" s="82"/>
      <c r="O112" s="21"/>
      <c r="P112" s="21"/>
      <c r="Q112" s="132"/>
      <c r="R112" s="92"/>
      <c r="S112" s="92"/>
      <c r="T112" s="92"/>
      <c r="U112" s="92"/>
      <c r="V112" s="92"/>
      <c r="W112" s="92"/>
      <c r="X112" s="92"/>
      <c r="Y112" s="92"/>
      <c r="Z112" s="92"/>
    </row>
    <row r="113" spans="1:26" s="93" customFormat="1" x14ac:dyDescent="0.25">
      <c r="A113" s="41">
        <f t="shared" si="2"/>
        <v>5</v>
      </c>
      <c r="B113" s="94"/>
      <c r="C113" s="95"/>
      <c r="D113" s="94"/>
      <c r="E113" s="89"/>
      <c r="F113" s="90"/>
      <c r="G113" s="90"/>
      <c r="H113" s="90"/>
      <c r="I113" s="91"/>
      <c r="J113" s="91"/>
      <c r="K113" s="91"/>
      <c r="L113" s="91"/>
      <c r="M113" s="82"/>
      <c r="N113" s="82"/>
      <c r="O113" s="21"/>
      <c r="P113" s="21"/>
      <c r="Q113" s="132"/>
      <c r="R113" s="92"/>
      <c r="S113" s="92"/>
      <c r="T113" s="92"/>
      <c r="U113" s="92"/>
      <c r="V113" s="92"/>
      <c r="W113" s="92"/>
      <c r="X113" s="92"/>
      <c r="Y113" s="92"/>
      <c r="Z113" s="92"/>
    </row>
    <row r="114" spans="1:26" s="93" customFormat="1" x14ac:dyDescent="0.25">
      <c r="A114" s="41">
        <f t="shared" si="2"/>
        <v>6</v>
      </c>
      <c r="B114" s="94"/>
      <c r="C114" s="95"/>
      <c r="D114" s="94"/>
      <c r="E114" s="89"/>
      <c r="F114" s="90"/>
      <c r="G114" s="90"/>
      <c r="H114" s="90"/>
      <c r="I114" s="91"/>
      <c r="J114" s="91"/>
      <c r="K114" s="91"/>
      <c r="L114" s="91"/>
      <c r="M114" s="82"/>
      <c r="N114" s="82"/>
      <c r="O114" s="21"/>
      <c r="P114" s="21"/>
      <c r="Q114" s="132"/>
      <c r="R114" s="92"/>
      <c r="S114" s="92"/>
      <c r="T114" s="92"/>
      <c r="U114" s="92"/>
      <c r="V114" s="92"/>
      <c r="W114" s="92"/>
      <c r="X114" s="92"/>
      <c r="Y114" s="92"/>
      <c r="Z114" s="92"/>
    </row>
    <row r="115" spans="1:26" s="93" customFormat="1" x14ac:dyDescent="0.25">
      <c r="A115" s="41">
        <f t="shared" si="2"/>
        <v>7</v>
      </c>
      <c r="B115" s="94"/>
      <c r="C115" s="95"/>
      <c r="D115" s="94"/>
      <c r="E115" s="89"/>
      <c r="F115" s="90"/>
      <c r="G115" s="90"/>
      <c r="H115" s="90"/>
      <c r="I115" s="91"/>
      <c r="J115" s="91"/>
      <c r="K115" s="91"/>
      <c r="L115" s="91"/>
      <c r="M115" s="82"/>
      <c r="N115" s="82"/>
      <c r="O115" s="21"/>
      <c r="P115" s="21"/>
      <c r="Q115" s="132"/>
      <c r="R115" s="92"/>
      <c r="S115" s="92"/>
      <c r="T115" s="92"/>
      <c r="U115" s="92"/>
      <c r="V115" s="92"/>
      <c r="W115" s="92"/>
      <c r="X115" s="92"/>
      <c r="Y115" s="92"/>
      <c r="Z115" s="92"/>
    </row>
    <row r="116" spans="1:26" s="93" customFormat="1" x14ac:dyDescent="0.25">
      <c r="A116" s="41">
        <f t="shared" si="2"/>
        <v>8</v>
      </c>
      <c r="B116" s="94"/>
      <c r="C116" s="95"/>
      <c r="D116" s="94"/>
      <c r="E116" s="89"/>
      <c r="F116" s="90"/>
      <c r="G116" s="90"/>
      <c r="H116" s="90"/>
      <c r="I116" s="91"/>
      <c r="J116" s="91"/>
      <c r="K116" s="91"/>
      <c r="L116" s="91"/>
      <c r="M116" s="82"/>
      <c r="N116" s="82"/>
      <c r="O116" s="21"/>
      <c r="P116" s="21"/>
      <c r="Q116" s="132"/>
      <c r="R116" s="92"/>
      <c r="S116" s="92"/>
      <c r="T116" s="92"/>
      <c r="U116" s="92"/>
      <c r="V116" s="92"/>
      <c r="W116" s="92"/>
      <c r="X116" s="92"/>
      <c r="Y116" s="92"/>
      <c r="Z116" s="92"/>
    </row>
    <row r="117" spans="1:26" s="93" customFormat="1" x14ac:dyDescent="0.25">
      <c r="A117" s="41"/>
      <c r="B117" s="42" t="s">
        <v>16</v>
      </c>
      <c r="C117" s="95"/>
      <c r="D117" s="94"/>
      <c r="E117" s="89"/>
      <c r="F117" s="90"/>
      <c r="G117" s="90"/>
      <c r="H117" s="90"/>
      <c r="I117" s="91"/>
      <c r="J117" s="91"/>
      <c r="K117" s="96">
        <f t="shared" ref="K117:N117" si="3">SUM(K109:K116)</f>
        <v>0</v>
      </c>
      <c r="L117" s="96">
        <f t="shared" si="3"/>
        <v>0</v>
      </c>
      <c r="M117" s="130">
        <f t="shared" si="3"/>
        <v>0</v>
      </c>
      <c r="N117" s="96">
        <f t="shared" si="3"/>
        <v>0</v>
      </c>
      <c r="O117" s="21"/>
      <c r="P117" s="21"/>
      <c r="Q117" s="133"/>
    </row>
    <row r="118" spans="1:26" x14ac:dyDescent="0.25">
      <c r="B118" s="24"/>
      <c r="C118" s="24"/>
      <c r="D118" s="24"/>
      <c r="E118" s="25"/>
      <c r="F118" s="24"/>
      <c r="G118" s="24"/>
      <c r="H118" s="24"/>
      <c r="I118" s="24"/>
      <c r="J118" s="24"/>
      <c r="K118" s="24"/>
      <c r="L118" s="24"/>
      <c r="M118" s="24"/>
      <c r="N118" s="24"/>
      <c r="O118" s="24"/>
      <c r="P118" s="24"/>
    </row>
    <row r="119" spans="1:26" ht="18.75" x14ac:dyDescent="0.25">
      <c r="B119" s="46" t="s">
        <v>32</v>
      </c>
      <c r="C119" s="56">
        <f>+K117</f>
        <v>0</v>
      </c>
      <c r="H119" s="26"/>
      <c r="I119" s="26"/>
      <c r="J119" s="26"/>
      <c r="K119" s="26"/>
      <c r="L119" s="26"/>
      <c r="M119" s="26"/>
      <c r="N119" s="24"/>
      <c r="O119" s="24"/>
      <c r="P119" s="24"/>
    </row>
    <row r="121" spans="1:26" ht="15.75" thickBot="1" x14ac:dyDescent="0.3"/>
    <row r="122" spans="1:26" ht="37.15" customHeight="1" thickBot="1" x14ac:dyDescent="0.3">
      <c r="B122" s="58" t="s">
        <v>49</v>
      </c>
      <c r="C122" s="59" t="s">
        <v>50</v>
      </c>
      <c r="D122" s="58" t="s">
        <v>51</v>
      </c>
      <c r="E122" s="59" t="s">
        <v>55</v>
      </c>
    </row>
    <row r="123" spans="1:26" ht="41.45" customHeight="1" x14ac:dyDescent="0.25">
      <c r="B123" s="51" t="s">
        <v>126</v>
      </c>
      <c r="C123" s="54">
        <v>20</v>
      </c>
      <c r="D123" s="54"/>
      <c r="E123" s="225">
        <f>+D123+D124+D125</f>
        <v>0</v>
      </c>
    </row>
    <row r="124" spans="1:26" x14ac:dyDescent="0.25">
      <c r="B124" s="51" t="s">
        <v>127</v>
      </c>
      <c r="C124" s="44">
        <v>30</v>
      </c>
      <c r="D124" s="143">
        <v>0</v>
      </c>
      <c r="E124" s="226"/>
    </row>
    <row r="125" spans="1:26" ht="15.75" thickBot="1" x14ac:dyDescent="0.3">
      <c r="B125" s="51" t="s">
        <v>128</v>
      </c>
      <c r="C125" s="55">
        <v>40</v>
      </c>
      <c r="D125" s="55">
        <v>0</v>
      </c>
      <c r="E125" s="227"/>
    </row>
    <row r="127" spans="1:26" ht="15.75" thickBot="1" x14ac:dyDescent="0.3"/>
    <row r="128" spans="1:26" ht="27" thickBot="1" x14ac:dyDescent="0.3">
      <c r="B128" s="222" t="s">
        <v>52</v>
      </c>
      <c r="C128" s="223"/>
      <c r="D128" s="223"/>
      <c r="E128" s="223"/>
      <c r="F128" s="223"/>
      <c r="G128" s="223"/>
      <c r="H128" s="223"/>
      <c r="I128" s="223"/>
      <c r="J128" s="223"/>
      <c r="K128" s="223"/>
      <c r="L128" s="223"/>
      <c r="M128" s="223"/>
      <c r="N128" s="224"/>
    </row>
    <row r="130" spans="2:17" ht="76.5" customHeight="1" x14ac:dyDescent="0.25">
      <c r="B130" s="100" t="s">
        <v>0</v>
      </c>
      <c r="C130" s="100" t="s">
        <v>39</v>
      </c>
      <c r="D130" s="100" t="s">
        <v>40</v>
      </c>
      <c r="E130" s="100" t="s">
        <v>115</v>
      </c>
      <c r="F130" s="100" t="s">
        <v>117</v>
      </c>
      <c r="G130" s="100" t="s">
        <v>118</v>
      </c>
      <c r="H130" s="100" t="s">
        <v>119</v>
      </c>
      <c r="I130" s="100" t="s">
        <v>116</v>
      </c>
      <c r="J130" s="215" t="s">
        <v>120</v>
      </c>
      <c r="K130" s="216"/>
      <c r="L130" s="217"/>
      <c r="M130" s="100" t="s">
        <v>124</v>
      </c>
      <c r="N130" s="100" t="s">
        <v>41</v>
      </c>
      <c r="O130" s="100" t="s">
        <v>42</v>
      </c>
      <c r="P130" s="215" t="s">
        <v>3</v>
      </c>
      <c r="Q130" s="217"/>
    </row>
    <row r="131" spans="2:17" ht="60.75" customHeight="1" x14ac:dyDescent="0.25">
      <c r="B131" s="142" t="s">
        <v>132</v>
      </c>
      <c r="C131" s="142"/>
      <c r="D131" s="2"/>
      <c r="E131" s="2"/>
      <c r="F131" s="2"/>
      <c r="G131" s="2"/>
      <c r="H131" s="2"/>
      <c r="I131" s="4"/>
      <c r="J131" s="1" t="s">
        <v>121</v>
      </c>
      <c r="K131" s="78" t="s">
        <v>122</v>
      </c>
      <c r="L131" s="77" t="s">
        <v>123</v>
      </c>
      <c r="M131" s="101"/>
      <c r="N131" s="101"/>
      <c r="O131" s="101"/>
      <c r="P131" s="250"/>
      <c r="Q131" s="250"/>
    </row>
    <row r="132" spans="2:17" ht="60.75" customHeight="1" x14ac:dyDescent="0.25">
      <c r="B132" s="142" t="s">
        <v>133</v>
      </c>
      <c r="C132" s="142"/>
      <c r="D132" s="2"/>
      <c r="E132" s="2"/>
      <c r="F132" s="2"/>
      <c r="G132" s="2"/>
      <c r="H132" s="2"/>
      <c r="I132" s="4"/>
      <c r="J132" s="1"/>
      <c r="K132" s="78"/>
      <c r="L132" s="77"/>
      <c r="M132" s="101"/>
      <c r="N132" s="101"/>
      <c r="O132" s="101"/>
      <c r="P132" s="143"/>
      <c r="Q132" s="143"/>
    </row>
    <row r="133" spans="2:17" ht="33.6" customHeight="1" x14ac:dyDescent="0.25">
      <c r="B133" s="142" t="s">
        <v>134</v>
      </c>
      <c r="C133" s="142"/>
      <c r="D133" s="2"/>
      <c r="E133" s="2"/>
      <c r="F133" s="2"/>
      <c r="G133" s="2"/>
      <c r="H133" s="2"/>
      <c r="I133" s="4"/>
      <c r="J133" s="1"/>
      <c r="K133" s="77"/>
      <c r="L133" s="77"/>
      <c r="M133" s="101"/>
      <c r="N133" s="101"/>
      <c r="O133" s="101"/>
      <c r="P133" s="250"/>
      <c r="Q133" s="250"/>
    </row>
    <row r="136" spans="2:17" ht="15.75" thickBot="1" x14ac:dyDescent="0.3"/>
    <row r="137" spans="2:17" ht="54" customHeight="1" x14ac:dyDescent="0.25">
      <c r="B137" s="103" t="s">
        <v>33</v>
      </c>
      <c r="C137" s="103" t="s">
        <v>49</v>
      </c>
      <c r="D137" s="100" t="s">
        <v>50</v>
      </c>
      <c r="E137" s="103" t="s">
        <v>51</v>
      </c>
      <c r="F137" s="59" t="s">
        <v>56</v>
      </c>
      <c r="G137" s="74"/>
    </row>
    <row r="138" spans="2:17" ht="120.75" customHeight="1" x14ac:dyDescent="0.2">
      <c r="B138" s="251" t="s">
        <v>53</v>
      </c>
      <c r="C138" s="5" t="s">
        <v>129</v>
      </c>
      <c r="D138" s="143">
        <v>25</v>
      </c>
      <c r="E138" s="143">
        <v>0</v>
      </c>
      <c r="F138" s="252">
        <f>+E138+E139+E140</f>
        <v>0</v>
      </c>
      <c r="G138" s="75"/>
    </row>
    <row r="139" spans="2:17" ht="76.150000000000006" customHeight="1" x14ac:dyDescent="0.2">
      <c r="B139" s="251"/>
      <c r="C139" s="5" t="s">
        <v>130</v>
      </c>
      <c r="D139" s="57">
        <v>25</v>
      </c>
      <c r="E139" s="143">
        <v>0</v>
      </c>
      <c r="F139" s="253"/>
      <c r="G139" s="75"/>
    </row>
    <row r="140" spans="2:17" ht="69" customHeight="1" x14ac:dyDescent="0.2">
      <c r="B140" s="251"/>
      <c r="C140" s="5" t="s">
        <v>131</v>
      </c>
      <c r="D140" s="143">
        <v>10</v>
      </c>
      <c r="E140" s="143">
        <v>0</v>
      </c>
      <c r="F140" s="254"/>
      <c r="G140" s="75"/>
    </row>
    <row r="141" spans="2:17" x14ac:dyDescent="0.25">
      <c r="C141" s="84"/>
    </row>
    <row r="144" spans="2:17" x14ac:dyDescent="0.25">
      <c r="B144" s="102" t="s">
        <v>57</v>
      </c>
    </row>
    <row r="147" spans="2:5" x14ac:dyDescent="0.25">
      <c r="B147" s="104" t="s">
        <v>33</v>
      </c>
      <c r="C147" s="104" t="s">
        <v>58</v>
      </c>
      <c r="D147" s="103" t="s">
        <v>51</v>
      </c>
      <c r="E147" s="103" t="s">
        <v>16</v>
      </c>
    </row>
    <row r="148" spans="2:5" ht="28.5" x14ac:dyDescent="0.25">
      <c r="B148" s="85" t="s">
        <v>59</v>
      </c>
      <c r="C148" s="86">
        <v>40</v>
      </c>
      <c r="D148" s="143">
        <f>+E123</f>
        <v>0</v>
      </c>
      <c r="E148" s="246">
        <f>+D148+D149</f>
        <v>0</v>
      </c>
    </row>
    <row r="149" spans="2:5" ht="42.75" x14ac:dyDescent="0.25">
      <c r="B149" s="85" t="s">
        <v>60</v>
      </c>
      <c r="C149" s="86">
        <v>60</v>
      </c>
      <c r="D149" s="143">
        <f>+F138</f>
        <v>0</v>
      </c>
      <c r="E149" s="247"/>
    </row>
  </sheetData>
  <mergeCells count="42">
    <mergeCell ref="P133:Q133"/>
    <mergeCell ref="B138:B140"/>
    <mergeCell ref="F138:F140"/>
    <mergeCell ref="E148:E149"/>
    <mergeCell ref="B105:N105"/>
    <mergeCell ref="E123:E125"/>
    <mergeCell ref="B128:N128"/>
    <mergeCell ref="J130:L130"/>
    <mergeCell ref="P130:Q130"/>
    <mergeCell ref="P131:Q131"/>
    <mergeCell ref="B102:P102"/>
    <mergeCell ref="O76:P76"/>
    <mergeCell ref="O77:P77"/>
    <mergeCell ref="O78:P78"/>
    <mergeCell ref="O79:P79"/>
    <mergeCell ref="B85:N85"/>
    <mergeCell ref="J90:L90"/>
    <mergeCell ref="P90:Q90"/>
    <mergeCell ref="P91:Q91"/>
    <mergeCell ref="B95:N95"/>
    <mergeCell ref="D98:E98"/>
    <mergeCell ref="D99:E99"/>
    <mergeCell ref="O75:P75"/>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disablePrompts="1" count="2">
    <dataValidation type="list" allowBlank="1" showInputMessage="1" showErrorMessage="1" sqref="WVE983065 A65561 IS65561 SO65561 ACK65561 AMG65561 AWC65561 BFY65561 BPU65561 BZQ65561 CJM65561 CTI65561 DDE65561 DNA65561 DWW65561 EGS65561 EQO65561 FAK65561 FKG65561 FUC65561 GDY65561 GNU65561 GXQ65561 HHM65561 HRI65561 IBE65561 ILA65561 IUW65561 JES65561 JOO65561 JYK65561 KIG65561 KSC65561 LBY65561 LLU65561 LVQ65561 MFM65561 MPI65561 MZE65561 NJA65561 NSW65561 OCS65561 OMO65561 OWK65561 PGG65561 PQC65561 PZY65561 QJU65561 QTQ65561 RDM65561 RNI65561 RXE65561 SHA65561 SQW65561 TAS65561 TKO65561 TUK65561 UEG65561 UOC65561 UXY65561 VHU65561 VRQ65561 WBM65561 WLI65561 WVE65561 A131097 IS131097 SO131097 ACK131097 AMG131097 AWC131097 BFY131097 BPU131097 BZQ131097 CJM131097 CTI131097 DDE131097 DNA131097 DWW131097 EGS131097 EQO131097 FAK131097 FKG131097 FUC131097 GDY131097 GNU131097 GXQ131097 HHM131097 HRI131097 IBE131097 ILA131097 IUW131097 JES131097 JOO131097 JYK131097 KIG131097 KSC131097 LBY131097 LLU131097 LVQ131097 MFM131097 MPI131097 MZE131097 NJA131097 NSW131097 OCS131097 OMO131097 OWK131097 PGG131097 PQC131097 PZY131097 QJU131097 QTQ131097 RDM131097 RNI131097 RXE131097 SHA131097 SQW131097 TAS131097 TKO131097 TUK131097 UEG131097 UOC131097 UXY131097 VHU131097 VRQ131097 WBM131097 WLI131097 WVE131097 A196633 IS196633 SO196633 ACK196633 AMG196633 AWC196633 BFY196633 BPU196633 BZQ196633 CJM196633 CTI196633 DDE196633 DNA196633 DWW196633 EGS196633 EQO196633 FAK196633 FKG196633 FUC196633 GDY196633 GNU196633 GXQ196633 HHM196633 HRI196633 IBE196633 ILA196633 IUW196633 JES196633 JOO196633 JYK196633 KIG196633 KSC196633 LBY196633 LLU196633 LVQ196633 MFM196633 MPI196633 MZE196633 NJA196633 NSW196633 OCS196633 OMO196633 OWK196633 PGG196633 PQC196633 PZY196633 QJU196633 QTQ196633 RDM196633 RNI196633 RXE196633 SHA196633 SQW196633 TAS196633 TKO196633 TUK196633 UEG196633 UOC196633 UXY196633 VHU196633 VRQ196633 WBM196633 WLI196633 WVE196633 A262169 IS262169 SO262169 ACK262169 AMG262169 AWC262169 BFY262169 BPU262169 BZQ262169 CJM262169 CTI262169 DDE262169 DNA262169 DWW262169 EGS262169 EQO262169 FAK262169 FKG262169 FUC262169 GDY262169 GNU262169 GXQ262169 HHM262169 HRI262169 IBE262169 ILA262169 IUW262169 JES262169 JOO262169 JYK262169 KIG262169 KSC262169 LBY262169 LLU262169 LVQ262169 MFM262169 MPI262169 MZE262169 NJA262169 NSW262169 OCS262169 OMO262169 OWK262169 PGG262169 PQC262169 PZY262169 QJU262169 QTQ262169 RDM262169 RNI262169 RXE262169 SHA262169 SQW262169 TAS262169 TKO262169 TUK262169 UEG262169 UOC262169 UXY262169 VHU262169 VRQ262169 WBM262169 WLI262169 WVE262169 A327705 IS327705 SO327705 ACK327705 AMG327705 AWC327705 BFY327705 BPU327705 BZQ327705 CJM327705 CTI327705 DDE327705 DNA327705 DWW327705 EGS327705 EQO327705 FAK327705 FKG327705 FUC327705 GDY327705 GNU327705 GXQ327705 HHM327705 HRI327705 IBE327705 ILA327705 IUW327705 JES327705 JOO327705 JYK327705 KIG327705 KSC327705 LBY327705 LLU327705 LVQ327705 MFM327705 MPI327705 MZE327705 NJA327705 NSW327705 OCS327705 OMO327705 OWK327705 PGG327705 PQC327705 PZY327705 QJU327705 QTQ327705 RDM327705 RNI327705 RXE327705 SHA327705 SQW327705 TAS327705 TKO327705 TUK327705 UEG327705 UOC327705 UXY327705 VHU327705 VRQ327705 WBM327705 WLI327705 WVE327705 A393241 IS393241 SO393241 ACK393241 AMG393241 AWC393241 BFY393241 BPU393241 BZQ393241 CJM393241 CTI393241 DDE393241 DNA393241 DWW393241 EGS393241 EQO393241 FAK393241 FKG393241 FUC393241 GDY393241 GNU393241 GXQ393241 HHM393241 HRI393241 IBE393241 ILA393241 IUW393241 JES393241 JOO393241 JYK393241 KIG393241 KSC393241 LBY393241 LLU393241 LVQ393241 MFM393241 MPI393241 MZE393241 NJA393241 NSW393241 OCS393241 OMO393241 OWK393241 PGG393241 PQC393241 PZY393241 QJU393241 QTQ393241 RDM393241 RNI393241 RXE393241 SHA393241 SQW393241 TAS393241 TKO393241 TUK393241 UEG393241 UOC393241 UXY393241 VHU393241 VRQ393241 WBM393241 WLI393241 WVE393241 A458777 IS458777 SO458777 ACK458777 AMG458777 AWC458777 BFY458777 BPU458777 BZQ458777 CJM458777 CTI458777 DDE458777 DNA458777 DWW458777 EGS458777 EQO458777 FAK458777 FKG458777 FUC458777 GDY458777 GNU458777 GXQ458777 HHM458777 HRI458777 IBE458777 ILA458777 IUW458777 JES458777 JOO458777 JYK458777 KIG458777 KSC458777 LBY458777 LLU458777 LVQ458777 MFM458777 MPI458777 MZE458777 NJA458777 NSW458777 OCS458777 OMO458777 OWK458777 PGG458777 PQC458777 PZY458777 QJU458777 QTQ458777 RDM458777 RNI458777 RXE458777 SHA458777 SQW458777 TAS458777 TKO458777 TUK458777 UEG458777 UOC458777 UXY458777 VHU458777 VRQ458777 WBM458777 WLI458777 WVE458777 A524313 IS524313 SO524313 ACK524313 AMG524313 AWC524313 BFY524313 BPU524313 BZQ524313 CJM524313 CTI524313 DDE524313 DNA524313 DWW524313 EGS524313 EQO524313 FAK524313 FKG524313 FUC524313 GDY524313 GNU524313 GXQ524313 HHM524313 HRI524313 IBE524313 ILA524313 IUW524313 JES524313 JOO524313 JYK524313 KIG524313 KSC524313 LBY524313 LLU524313 LVQ524313 MFM524313 MPI524313 MZE524313 NJA524313 NSW524313 OCS524313 OMO524313 OWK524313 PGG524313 PQC524313 PZY524313 QJU524313 QTQ524313 RDM524313 RNI524313 RXE524313 SHA524313 SQW524313 TAS524313 TKO524313 TUK524313 UEG524313 UOC524313 UXY524313 VHU524313 VRQ524313 WBM524313 WLI524313 WVE524313 A589849 IS589849 SO589849 ACK589849 AMG589849 AWC589849 BFY589849 BPU589849 BZQ589849 CJM589849 CTI589849 DDE589849 DNA589849 DWW589849 EGS589849 EQO589849 FAK589849 FKG589849 FUC589849 GDY589849 GNU589849 GXQ589849 HHM589849 HRI589849 IBE589849 ILA589849 IUW589849 JES589849 JOO589849 JYK589849 KIG589849 KSC589849 LBY589849 LLU589849 LVQ589849 MFM589849 MPI589849 MZE589849 NJA589849 NSW589849 OCS589849 OMO589849 OWK589849 PGG589849 PQC589849 PZY589849 QJU589849 QTQ589849 RDM589849 RNI589849 RXE589849 SHA589849 SQW589849 TAS589849 TKO589849 TUK589849 UEG589849 UOC589849 UXY589849 VHU589849 VRQ589849 WBM589849 WLI589849 WVE589849 A655385 IS655385 SO655385 ACK655385 AMG655385 AWC655385 BFY655385 BPU655385 BZQ655385 CJM655385 CTI655385 DDE655385 DNA655385 DWW655385 EGS655385 EQO655385 FAK655385 FKG655385 FUC655385 GDY655385 GNU655385 GXQ655385 HHM655385 HRI655385 IBE655385 ILA655385 IUW655385 JES655385 JOO655385 JYK655385 KIG655385 KSC655385 LBY655385 LLU655385 LVQ655385 MFM655385 MPI655385 MZE655385 NJA655385 NSW655385 OCS655385 OMO655385 OWK655385 PGG655385 PQC655385 PZY655385 QJU655385 QTQ655385 RDM655385 RNI655385 RXE655385 SHA655385 SQW655385 TAS655385 TKO655385 TUK655385 UEG655385 UOC655385 UXY655385 VHU655385 VRQ655385 WBM655385 WLI655385 WVE655385 A720921 IS720921 SO720921 ACK720921 AMG720921 AWC720921 BFY720921 BPU720921 BZQ720921 CJM720921 CTI720921 DDE720921 DNA720921 DWW720921 EGS720921 EQO720921 FAK720921 FKG720921 FUC720921 GDY720921 GNU720921 GXQ720921 HHM720921 HRI720921 IBE720921 ILA720921 IUW720921 JES720921 JOO720921 JYK720921 KIG720921 KSC720921 LBY720921 LLU720921 LVQ720921 MFM720921 MPI720921 MZE720921 NJA720921 NSW720921 OCS720921 OMO720921 OWK720921 PGG720921 PQC720921 PZY720921 QJU720921 QTQ720921 RDM720921 RNI720921 RXE720921 SHA720921 SQW720921 TAS720921 TKO720921 TUK720921 UEG720921 UOC720921 UXY720921 VHU720921 VRQ720921 WBM720921 WLI720921 WVE720921 A786457 IS786457 SO786457 ACK786457 AMG786457 AWC786457 BFY786457 BPU786457 BZQ786457 CJM786457 CTI786457 DDE786457 DNA786457 DWW786457 EGS786457 EQO786457 FAK786457 FKG786457 FUC786457 GDY786457 GNU786457 GXQ786457 HHM786457 HRI786457 IBE786457 ILA786457 IUW786457 JES786457 JOO786457 JYK786457 KIG786457 KSC786457 LBY786457 LLU786457 LVQ786457 MFM786457 MPI786457 MZE786457 NJA786457 NSW786457 OCS786457 OMO786457 OWK786457 PGG786457 PQC786457 PZY786457 QJU786457 QTQ786457 RDM786457 RNI786457 RXE786457 SHA786457 SQW786457 TAS786457 TKO786457 TUK786457 UEG786457 UOC786457 UXY786457 VHU786457 VRQ786457 WBM786457 WLI786457 WVE786457 A851993 IS851993 SO851993 ACK851993 AMG851993 AWC851993 BFY851993 BPU851993 BZQ851993 CJM851993 CTI851993 DDE851993 DNA851993 DWW851993 EGS851993 EQO851993 FAK851993 FKG851993 FUC851993 GDY851993 GNU851993 GXQ851993 HHM851993 HRI851993 IBE851993 ILA851993 IUW851993 JES851993 JOO851993 JYK851993 KIG851993 KSC851993 LBY851993 LLU851993 LVQ851993 MFM851993 MPI851993 MZE851993 NJA851993 NSW851993 OCS851993 OMO851993 OWK851993 PGG851993 PQC851993 PZY851993 QJU851993 QTQ851993 RDM851993 RNI851993 RXE851993 SHA851993 SQW851993 TAS851993 TKO851993 TUK851993 UEG851993 UOC851993 UXY851993 VHU851993 VRQ851993 WBM851993 WLI851993 WVE851993 A917529 IS917529 SO917529 ACK917529 AMG917529 AWC917529 BFY917529 BPU917529 BZQ917529 CJM917529 CTI917529 DDE917529 DNA917529 DWW917529 EGS917529 EQO917529 FAK917529 FKG917529 FUC917529 GDY917529 GNU917529 GXQ917529 HHM917529 HRI917529 IBE917529 ILA917529 IUW917529 JES917529 JOO917529 JYK917529 KIG917529 KSC917529 LBY917529 LLU917529 LVQ917529 MFM917529 MPI917529 MZE917529 NJA917529 NSW917529 OCS917529 OMO917529 OWK917529 PGG917529 PQC917529 PZY917529 QJU917529 QTQ917529 RDM917529 RNI917529 RXE917529 SHA917529 SQW917529 TAS917529 TKO917529 TUK917529 UEG917529 UOC917529 UXY917529 VHU917529 VRQ917529 WBM917529 WLI917529 WVE917529 A983065 IS983065 SO983065 ACK983065 AMG983065 AWC983065 BFY983065 BPU983065 BZQ983065 CJM983065 CTI983065 DDE983065 DNA983065 DWW983065 EGS983065 EQO983065 FAK983065 FKG983065 FUC983065 GDY983065 GNU983065 GXQ983065 HHM983065 HRI983065 IBE983065 ILA983065 IUW983065 JES983065 JOO983065 JYK983065 KIG983065 KSC983065 LBY983065 LLU983065 LVQ983065 MFM983065 MPI983065 MZE983065 NJA983065 NSW983065 OCS983065 OMO983065 OWK983065 PGG983065 PQC983065 PZY983065 QJU983065 QTQ983065 RDM983065 RNI983065 RXE983065 SHA983065 SQW983065 TAS983065 TKO983065 TUK983065 UEG983065 UOC983065 UXY983065 VHU983065 VRQ983065 WBM983065 WLI983065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5 WLL983065 C65561 IV65561 SR65561 ACN65561 AMJ65561 AWF65561 BGB65561 BPX65561 BZT65561 CJP65561 CTL65561 DDH65561 DND65561 DWZ65561 EGV65561 EQR65561 FAN65561 FKJ65561 FUF65561 GEB65561 GNX65561 GXT65561 HHP65561 HRL65561 IBH65561 ILD65561 IUZ65561 JEV65561 JOR65561 JYN65561 KIJ65561 KSF65561 LCB65561 LLX65561 LVT65561 MFP65561 MPL65561 MZH65561 NJD65561 NSZ65561 OCV65561 OMR65561 OWN65561 PGJ65561 PQF65561 QAB65561 QJX65561 QTT65561 RDP65561 RNL65561 RXH65561 SHD65561 SQZ65561 TAV65561 TKR65561 TUN65561 UEJ65561 UOF65561 UYB65561 VHX65561 VRT65561 WBP65561 WLL65561 WVH65561 C131097 IV131097 SR131097 ACN131097 AMJ131097 AWF131097 BGB131097 BPX131097 BZT131097 CJP131097 CTL131097 DDH131097 DND131097 DWZ131097 EGV131097 EQR131097 FAN131097 FKJ131097 FUF131097 GEB131097 GNX131097 GXT131097 HHP131097 HRL131097 IBH131097 ILD131097 IUZ131097 JEV131097 JOR131097 JYN131097 KIJ131097 KSF131097 LCB131097 LLX131097 LVT131097 MFP131097 MPL131097 MZH131097 NJD131097 NSZ131097 OCV131097 OMR131097 OWN131097 PGJ131097 PQF131097 QAB131097 QJX131097 QTT131097 RDP131097 RNL131097 RXH131097 SHD131097 SQZ131097 TAV131097 TKR131097 TUN131097 UEJ131097 UOF131097 UYB131097 VHX131097 VRT131097 WBP131097 WLL131097 WVH131097 C196633 IV196633 SR196633 ACN196633 AMJ196633 AWF196633 BGB196633 BPX196633 BZT196633 CJP196633 CTL196633 DDH196633 DND196633 DWZ196633 EGV196633 EQR196633 FAN196633 FKJ196633 FUF196633 GEB196633 GNX196633 GXT196633 HHP196633 HRL196633 IBH196633 ILD196633 IUZ196633 JEV196633 JOR196633 JYN196633 KIJ196633 KSF196633 LCB196633 LLX196633 LVT196633 MFP196633 MPL196633 MZH196633 NJD196633 NSZ196633 OCV196633 OMR196633 OWN196633 PGJ196633 PQF196633 QAB196633 QJX196633 QTT196633 RDP196633 RNL196633 RXH196633 SHD196633 SQZ196633 TAV196633 TKR196633 TUN196633 UEJ196633 UOF196633 UYB196633 VHX196633 VRT196633 WBP196633 WLL196633 WVH196633 C262169 IV262169 SR262169 ACN262169 AMJ262169 AWF262169 BGB262169 BPX262169 BZT262169 CJP262169 CTL262169 DDH262169 DND262169 DWZ262169 EGV262169 EQR262169 FAN262169 FKJ262169 FUF262169 GEB262169 GNX262169 GXT262169 HHP262169 HRL262169 IBH262169 ILD262169 IUZ262169 JEV262169 JOR262169 JYN262169 KIJ262169 KSF262169 LCB262169 LLX262169 LVT262169 MFP262169 MPL262169 MZH262169 NJD262169 NSZ262169 OCV262169 OMR262169 OWN262169 PGJ262169 PQF262169 QAB262169 QJX262169 QTT262169 RDP262169 RNL262169 RXH262169 SHD262169 SQZ262169 TAV262169 TKR262169 TUN262169 UEJ262169 UOF262169 UYB262169 VHX262169 VRT262169 WBP262169 WLL262169 WVH262169 C327705 IV327705 SR327705 ACN327705 AMJ327705 AWF327705 BGB327705 BPX327705 BZT327705 CJP327705 CTL327705 DDH327705 DND327705 DWZ327705 EGV327705 EQR327705 FAN327705 FKJ327705 FUF327705 GEB327705 GNX327705 GXT327705 HHP327705 HRL327705 IBH327705 ILD327705 IUZ327705 JEV327705 JOR327705 JYN327705 KIJ327705 KSF327705 LCB327705 LLX327705 LVT327705 MFP327705 MPL327705 MZH327705 NJD327705 NSZ327705 OCV327705 OMR327705 OWN327705 PGJ327705 PQF327705 QAB327705 QJX327705 QTT327705 RDP327705 RNL327705 RXH327705 SHD327705 SQZ327705 TAV327705 TKR327705 TUN327705 UEJ327705 UOF327705 UYB327705 VHX327705 VRT327705 WBP327705 WLL327705 WVH327705 C393241 IV393241 SR393241 ACN393241 AMJ393241 AWF393241 BGB393241 BPX393241 BZT393241 CJP393241 CTL393241 DDH393241 DND393241 DWZ393241 EGV393241 EQR393241 FAN393241 FKJ393241 FUF393241 GEB393241 GNX393241 GXT393241 HHP393241 HRL393241 IBH393241 ILD393241 IUZ393241 JEV393241 JOR393241 JYN393241 KIJ393241 KSF393241 LCB393241 LLX393241 LVT393241 MFP393241 MPL393241 MZH393241 NJD393241 NSZ393241 OCV393241 OMR393241 OWN393241 PGJ393241 PQF393241 QAB393241 QJX393241 QTT393241 RDP393241 RNL393241 RXH393241 SHD393241 SQZ393241 TAV393241 TKR393241 TUN393241 UEJ393241 UOF393241 UYB393241 VHX393241 VRT393241 WBP393241 WLL393241 WVH393241 C458777 IV458777 SR458777 ACN458777 AMJ458777 AWF458777 BGB458777 BPX458777 BZT458777 CJP458777 CTL458777 DDH458777 DND458777 DWZ458777 EGV458777 EQR458777 FAN458777 FKJ458777 FUF458777 GEB458777 GNX458777 GXT458777 HHP458777 HRL458777 IBH458777 ILD458777 IUZ458777 JEV458777 JOR458777 JYN458777 KIJ458777 KSF458777 LCB458777 LLX458777 LVT458777 MFP458777 MPL458777 MZH458777 NJD458777 NSZ458777 OCV458777 OMR458777 OWN458777 PGJ458777 PQF458777 QAB458777 QJX458777 QTT458777 RDP458777 RNL458777 RXH458777 SHD458777 SQZ458777 TAV458777 TKR458777 TUN458777 UEJ458777 UOF458777 UYB458777 VHX458777 VRT458777 WBP458777 WLL458777 WVH458777 C524313 IV524313 SR524313 ACN524313 AMJ524313 AWF524313 BGB524313 BPX524313 BZT524313 CJP524313 CTL524313 DDH524313 DND524313 DWZ524313 EGV524313 EQR524313 FAN524313 FKJ524313 FUF524313 GEB524313 GNX524313 GXT524313 HHP524313 HRL524313 IBH524313 ILD524313 IUZ524313 JEV524313 JOR524313 JYN524313 KIJ524313 KSF524313 LCB524313 LLX524313 LVT524313 MFP524313 MPL524313 MZH524313 NJD524313 NSZ524313 OCV524313 OMR524313 OWN524313 PGJ524313 PQF524313 QAB524313 QJX524313 QTT524313 RDP524313 RNL524313 RXH524313 SHD524313 SQZ524313 TAV524313 TKR524313 TUN524313 UEJ524313 UOF524313 UYB524313 VHX524313 VRT524313 WBP524313 WLL524313 WVH524313 C589849 IV589849 SR589849 ACN589849 AMJ589849 AWF589849 BGB589849 BPX589849 BZT589849 CJP589849 CTL589849 DDH589849 DND589849 DWZ589849 EGV589849 EQR589849 FAN589849 FKJ589849 FUF589849 GEB589849 GNX589849 GXT589849 HHP589849 HRL589849 IBH589849 ILD589849 IUZ589849 JEV589849 JOR589849 JYN589849 KIJ589849 KSF589849 LCB589849 LLX589849 LVT589849 MFP589849 MPL589849 MZH589849 NJD589849 NSZ589849 OCV589849 OMR589849 OWN589849 PGJ589849 PQF589849 QAB589849 QJX589849 QTT589849 RDP589849 RNL589849 RXH589849 SHD589849 SQZ589849 TAV589849 TKR589849 TUN589849 UEJ589849 UOF589849 UYB589849 VHX589849 VRT589849 WBP589849 WLL589849 WVH589849 C655385 IV655385 SR655385 ACN655385 AMJ655385 AWF655385 BGB655385 BPX655385 BZT655385 CJP655385 CTL655385 DDH655385 DND655385 DWZ655385 EGV655385 EQR655385 FAN655385 FKJ655385 FUF655385 GEB655385 GNX655385 GXT655385 HHP655385 HRL655385 IBH655385 ILD655385 IUZ655385 JEV655385 JOR655385 JYN655385 KIJ655385 KSF655385 LCB655385 LLX655385 LVT655385 MFP655385 MPL655385 MZH655385 NJD655385 NSZ655385 OCV655385 OMR655385 OWN655385 PGJ655385 PQF655385 QAB655385 QJX655385 QTT655385 RDP655385 RNL655385 RXH655385 SHD655385 SQZ655385 TAV655385 TKR655385 TUN655385 UEJ655385 UOF655385 UYB655385 VHX655385 VRT655385 WBP655385 WLL655385 WVH655385 C720921 IV720921 SR720921 ACN720921 AMJ720921 AWF720921 BGB720921 BPX720921 BZT720921 CJP720921 CTL720921 DDH720921 DND720921 DWZ720921 EGV720921 EQR720921 FAN720921 FKJ720921 FUF720921 GEB720921 GNX720921 GXT720921 HHP720921 HRL720921 IBH720921 ILD720921 IUZ720921 JEV720921 JOR720921 JYN720921 KIJ720921 KSF720921 LCB720921 LLX720921 LVT720921 MFP720921 MPL720921 MZH720921 NJD720921 NSZ720921 OCV720921 OMR720921 OWN720921 PGJ720921 PQF720921 QAB720921 QJX720921 QTT720921 RDP720921 RNL720921 RXH720921 SHD720921 SQZ720921 TAV720921 TKR720921 TUN720921 UEJ720921 UOF720921 UYB720921 VHX720921 VRT720921 WBP720921 WLL720921 WVH720921 C786457 IV786457 SR786457 ACN786457 AMJ786457 AWF786457 BGB786457 BPX786457 BZT786457 CJP786457 CTL786457 DDH786457 DND786457 DWZ786457 EGV786457 EQR786457 FAN786457 FKJ786457 FUF786457 GEB786457 GNX786457 GXT786457 HHP786457 HRL786457 IBH786457 ILD786457 IUZ786457 JEV786457 JOR786457 JYN786457 KIJ786457 KSF786457 LCB786457 LLX786457 LVT786457 MFP786457 MPL786457 MZH786457 NJD786457 NSZ786457 OCV786457 OMR786457 OWN786457 PGJ786457 PQF786457 QAB786457 QJX786457 QTT786457 RDP786457 RNL786457 RXH786457 SHD786457 SQZ786457 TAV786457 TKR786457 TUN786457 UEJ786457 UOF786457 UYB786457 VHX786457 VRT786457 WBP786457 WLL786457 WVH786457 C851993 IV851993 SR851993 ACN851993 AMJ851993 AWF851993 BGB851993 BPX851993 BZT851993 CJP851993 CTL851993 DDH851993 DND851993 DWZ851993 EGV851993 EQR851993 FAN851993 FKJ851993 FUF851993 GEB851993 GNX851993 GXT851993 HHP851993 HRL851993 IBH851993 ILD851993 IUZ851993 JEV851993 JOR851993 JYN851993 KIJ851993 KSF851993 LCB851993 LLX851993 LVT851993 MFP851993 MPL851993 MZH851993 NJD851993 NSZ851993 OCV851993 OMR851993 OWN851993 PGJ851993 PQF851993 QAB851993 QJX851993 QTT851993 RDP851993 RNL851993 RXH851993 SHD851993 SQZ851993 TAV851993 TKR851993 TUN851993 UEJ851993 UOF851993 UYB851993 VHX851993 VRT851993 WBP851993 WLL851993 WVH851993 C917529 IV917529 SR917529 ACN917529 AMJ917529 AWF917529 BGB917529 BPX917529 BZT917529 CJP917529 CTL917529 DDH917529 DND917529 DWZ917529 EGV917529 EQR917529 FAN917529 FKJ917529 FUF917529 GEB917529 GNX917529 GXT917529 HHP917529 HRL917529 IBH917529 ILD917529 IUZ917529 JEV917529 JOR917529 JYN917529 KIJ917529 KSF917529 LCB917529 LLX917529 LVT917529 MFP917529 MPL917529 MZH917529 NJD917529 NSZ917529 OCV917529 OMR917529 OWN917529 PGJ917529 PQF917529 QAB917529 QJX917529 QTT917529 RDP917529 RNL917529 RXH917529 SHD917529 SQZ917529 TAV917529 TKR917529 TUN917529 UEJ917529 UOF917529 UYB917529 VHX917529 VRT917529 WBP917529 WLL917529 WVH917529 C983065 IV983065 SR983065 ACN983065 AMJ983065 AWF983065 BGB983065 BPX983065 BZT983065 CJP983065 CTL983065 DDH983065 DND983065 DWZ983065 EGV983065 EQR983065 FAN983065 FKJ983065 FUF983065 GEB983065 GNX983065 GXT983065 HHP983065 HRL983065 IBH983065 ILD983065 IUZ983065 JEV983065 JOR983065 JYN983065 KIJ983065 KSF983065 LCB983065 LLX983065 LVT983065 MFP983065 MPL983065 MZH983065 NJD983065 NSZ983065 OCV983065 OMR983065 OWN983065 PGJ983065 PQF983065 QAB983065 QJX983065 QTT983065 RDP983065 RNL983065 RXH983065 SHD983065 SQZ983065 TAV983065 TKR983065 TUN983065 UEJ983065 UOF983065 UYB983065 VHX983065 VRT983065 WBP983065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5"/>
  <sheetViews>
    <sheetView tabSelected="1" topLeftCell="A127" zoomScale="70" zoomScaleNormal="70" workbookViewId="0">
      <selection activeCell="F23" sqref="F23"/>
    </sheetView>
  </sheetViews>
  <sheetFormatPr baseColWidth="10" defaultRowHeight="15" x14ac:dyDescent="0.25"/>
  <cols>
    <col min="1" max="1" width="3.140625" style="7" bestFit="1" customWidth="1"/>
    <col min="2" max="2" width="102.7109375" style="7" bestFit="1" customWidth="1"/>
    <col min="3" max="3" width="31.140625" style="7" customWidth="1"/>
    <col min="4" max="4" width="26.7109375" style="7" customWidth="1"/>
    <col min="5" max="5" width="25" style="7" customWidth="1"/>
    <col min="6" max="7" width="29.7109375" style="7" customWidth="1"/>
    <col min="8" max="8" width="24.5703125" style="7" customWidth="1"/>
    <col min="9" max="9" width="24" style="7" customWidth="1"/>
    <col min="10" max="10" width="20.28515625" style="7" customWidth="1"/>
    <col min="11" max="11" width="14.7109375" style="7" bestFit="1" customWidth="1"/>
    <col min="12" max="13" width="18.7109375" style="7" customWidth="1"/>
    <col min="14" max="14" width="22.140625" style="7" customWidth="1"/>
    <col min="15" max="15" width="26.140625" style="7" customWidth="1"/>
    <col min="16" max="16" width="60.42578125" style="7" customWidth="1"/>
    <col min="17" max="17" width="33.28515625" style="7" customWidth="1"/>
    <col min="18" max="18" width="40.28515625" style="7" customWidth="1"/>
    <col min="19" max="22" width="6.42578125" style="7" customWidth="1"/>
    <col min="23" max="251" width="11.42578125" style="7"/>
    <col min="252" max="252" width="1" style="7" customWidth="1"/>
    <col min="253" max="253" width="4.28515625" style="7" customWidth="1"/>
    <col min="254" max="254" width="34.7109375" style="7" customWidth="1"/>
    <col min="255" max="255" width="0" style="7" hidden="1" customWidth="1"/>
    <col min="256" max="256" width="20" style="7" customWidth="1"/>
    <col min="257" max="257" width="20.85546875" style="7" customWidth="1"/>
    <col min="258" max="258" width="25" style="7" customWidth="1"/>
    <col min="259" max="259" width="18.7109375" style="7" customWidth="1"/>
    <col min="260" max="260" width="29.7109375" style="7" customWidth="1"/>
    <col min="261" max="261" width="13.42578125" style="7" customWidth="1"/>
    <col min="262" max="262" width="13.85546875" style="7" customWidth="1"/>
    <col min="263" max="267" width="16.5703125" style="7" customWidth="1"/>
    <col min="268" max="268" width="20.5703125" style="7" customWidth="1"/>
    <col min="269" max="269" width="21.140625" style="7" customWidth="1"/>
    <col min="270" max="270" width="9.5703125" style="7" customWidth="1"/>
    <col min="271" max="271" width="0.42578125" style="7" customWidth="1"/>
    <col min="272" max="278" width="6.42578125" style="7" customWidth="1"/>
    <col min="279" max="507" width="11.42578125" style="7"/>
    <col min="508" max="508" width="1" style="7" customWidth="1"/>
    <col min="509" max="509" width="4.28515625" style="7" customWidth="1"/>
    <col min="510" max="510" width="34.7109375" style="7" customWidth="1"/>
    <col min="511" max="511" width="0" style="7" hidden="1" customWidth="1"/>
    <col min="512" max="512" width="20" style="7" customWidth="1"/>
    <col min="513" max="513" width="20.85546875" style="7" customWidth="1"/>
    <col min="514" max="514" width="25" style="7" customWidth="1"/>
    <col min="515" max="515" width="18.7109375" style="7" customWidth="1"/>
    <col min="516" max="516" width="29.7109375" style="7" customWidth="1"/>
    <col min="517" max="517" width="13.42578125" style="7" customWidth="1"/>
    <col min="518" max="518" width="13.85546875" style="7" customWidth="1"/>
    <col min="519" max="523" width="16.5703125" style="7" customWidth="1"/>
    <col min="524" max="524" width="20.5703125" style="7" customWidth="1"/>
    <col min="525" max="525" width="21.140625" style="7" customWidth="1"/>
    <col min="526" max="526" width="9.5703125" style="7" customWidth="1"/>
    <col min="527" max="527" width="0.42578125" style="7" customWidth="1"/>
    <col min="528" max="534" width="6.42578125" style="7" customWidth="1"/>
    <col min="535" max="763" width="11.42578125" style="7"/>
    <col min="764" max="764" width="1" style="7" customWidth="1"/>
    <col min="765" max="765" width="4.28515625" style="7" customWidth="1"/>
    <col min="766" max="766" width="34.7109375" style="7" customWidth="1"/>
    <col min="767" max="767" width="0" style="7" hidden="1" customWidth="1"/>
    <col min="768" max="768" width="20" style="7" customWidth="1"/>
    <col min="769" max="769" width="20.85546875" style="7" customWidth="1"/>
    <col min="770" max="770" width="25" style="7" customWidth="1"/>
    <col min="771" max="771" width="18.7109375" style="7" customWidth="1"/>
    <col min="772" max="772" width="29.7109375" style="7" customWidth="1"/>
    <col min="773" max="773" width="13.42578125" style="7" customWidth="1"/>
    <col min="774" max="774" width="13.85546875" style="7" customWidth="1"/>
    <col min="775" max="779" width="16.5703125" style="7" customWidth="1"/>
    <col min="780" max="780" width="20.5703125" style="7" customWidth="1"/>
    <col min="781" max="781" width="21.140625" style="7" customWidth="1"/>
    <col min="782" max="782" width="9.5703125" style="7" customWidth="1"/>
    <col min="783" max="783" width="0.42578125" style="7" customWidth="1"/>
    <col min="784" max="790" width="6.42578125" style="7" customWidth="1"/>
    <col min="791" max="1019" width="11.42578125" style="7"/>
    <col min="1020" max="1020" width="1" style="7" customWidth="1"/>
    <col min="1021" max="1021" width="4.28515625" style="7" customWidth="1"/>
    <col min="1022" max="1022" width="34.7109375" style="7" customWidth="1"/>
    <col min="1023" max="1023" width="0" style="7" hidden="1" customWidth="1"/>
    <col min="1024" max="1024" width="20" style="7" customWidth="1"/>
    <col min="1025" max="1025" width="20.85546875" style="7" customWidth="1"/>
    <col min="1026" max="1026" width="25" style="7" customWidth="1"/>
    <col min="1027" max="1027" width="18.7109375" style="7" customWidth="1"/>
    <col min="1028" max="1028" width="29.7109375" style="7" customWidth="1"/>
    <col min="1029" max="1029" width="13.42578125" style="7" customWidth="1"/>
    <col min="1030" max="1030" width="13.85546875" style="7" customWidth="1"/>
    <col min="1031" max="1035" width="16.5703125" style="7" customWidth="1"/>
    <col min="1036" max="1036" width="20.5703125" style="7" customWidth="1"/>
    <col min="1037" max="1037" width="21.140625" style="7" customWidth="1"/>
    <col min="1038" max="1038" width="9.5703125" style="7" customWidth="1"/>
    <col min="1039" max="1039" width="0.42578125" style="7" customWidth="1"/>
    <col min="1040" max="1046" width="6.42578125" style="7" customWidth="1"/>
    <col min="1047" max="1275" width="11.42578125" style="7"/>
    <col min="1276" max="1276" width="1" style="7" customWidth="1"/>
    <col min="1277" max="1277" width="4.28515625" style="7" customWidth="1"/>
    <col min="1278" max="1278" width="34.7109375" style="7" customWidth="1"/>
    <col min="1279" max="1279" width="0" style="7" hidden="1" customWidth="1"/>
    <col min="1280" max="1280" width="20" style="7" customWidth="1"/>
    <col min="1281" max="1281" width="20.85546875" style="7" customWidth="1"/>
    <col min="1282" max="1282" width="25" style="7" customWidth="1"/>
    <col min="1283" max="1283" width="18.7109375" style="7" customWidth="1"/>
    <col min="1284" max="1284" width="29.7109375" style="7" customWidth="1"/>
    <col min="1285" max="1285" width="13.42578125" style="7" customWidth="1"/>
    <col min="1286" max="1286" width="13.85546875" style="7" customWidth="1"/>
    <col min="1287" max="1291" width="16.5703125" style="7" customWidth="1"/>
    <col min="1292" max="1292" width="20.5703125" style="7" customWidth="1"/>
    <col min="1293" max="1293" width="21.140625" style="7" customWidth="1"/>
    <col min="1294" max="1294" width="9.5703125" style="7" customWidth="1"/>
    <col min="1295" max="1295" width="0.42578125" style="7" customWidth="1"/>
    <col min="1296" max="1302" width="6.42578125" style="7" customWidth="1"/>
    <col min="1303" max="1531" width="11.42578125" style="7"/>
    <col min="1532" max="1532" width="1" style="7" customWidth="1"/>
    <col min="1533" max="1533" width="4.28515625" style="7" customWidth="1"/>
    <col min="1534" max="1534" width="34.7109375" style="7" customWidth="1"/>
    <col min="1535" max="1535" width="0" style="7" hidden="1" customWidth="1"/>
    <col min="1536" max="1536" width="20" style="7" customWidth="1"/>
    <col min="1537" max="1537" width="20.85546875" style="7" customWidth="1"/>
    <col min="1538" max="1538" width="25" style="7" customWidth="1"/>
    <col min="1539" max="1539" width="18.7109375" style="7" customWidth="1"/>
    <col min="1540" max="1540" width="29.7109375" style="7" customWidth="1"/>
    <col min="1541" max="1541" width="13.42578125" style="7" customWidth="1"/>
    <col min="1542" max="1542" width="13.85546875" style="7" customWidth="1"/>
    <col min="1543" max="1547" width="16.5703125" style="7" customWidth="1"/>
    <col min="1548" max="1548" width="20.5703125" style="7" customWidth="1"/>
    <col min="1549" max="1549" width="21.140625" style="7" customWidth="1"/>
    <col min="1550" max="1550" width="9.5703125" style="7" customWidth="1"/>
    <col min="1551" max="1551" width="0.42578125" style="7" customWidth="1"/>
    <col min="1552" max="1558" width="6.42578125" style="7" customWidth="1"/>
    <col min="1559" max="1787" width="11.42578125" style="7"/>
    <col min="1788" max="1788" width="1" style="7" customWidth="1"/>
    <col min="1789" max="1789" width="4.28515625" style="7" customWidth="1"/>
    <col min="1790" max="1790" width="34.7109375" style="7" customWidth="1"/>
    <col min="1791" max="1791" width="0" style="7" hidden="1" customWidth="1"/>
    <col min="1792" max="1792" width="20" style="7" customWidth="1"/>
    <col min="1793" max="1793" width="20.85546875" style="7" customWidth="1"/>
    <col min="1794" max="1794" width="25" style="7" customWidth="1"/>
    <col min="1795" max="1795" width="18.7109375" style="7" customWidth="1"/>
    <col min="1796" max="1796" width="29.7109375" style="7" customWidth="1"/>
    <col min="1797" max="1797" width="13.42578125" style="7" customWidth="1"/>
    <col min="1798" max="1798" width="13.85546875" style="7" customWidth="1"/>
    <col min="1799" max="1803" width="16.5703125" style="7" customWidth="1"/>
    <col min="1804" max="1804" width="20.5703125" style="7" customWidth="1"/>
    <col min="1805" max="1805" width="21.140625" style="7" customWidth="1"/>
    <col min="1806" max="1806" width="9.5703125" style="7" customWidth="1"/>
    <col min="1807" max="1807" width="0.42578125" style="7" customWidth="1"/>
    <col min="1808" max="1814" width="6.42578125" style="7" customWidth="1"/>
    <col min="1815" max="2043" width="11.42578125" style="7"/>
    <col min="2044" max="2044" width="1" style="7" customWidth="1"/>
    <col min="2045" max="2045" width="4.28515625" style="7" customWidth="1"/>
    <col min="2046" max="2046" width="34.7109375" style="7" customWidth="1"/>
    <col min="2047" max="2047" width="0" style="7" hidden="1" customWidth="1"/>
    <col min="2048" max="2048" width="20" style="7" customWidth="1"/>
    <col min="2049" max="2049" width="20.85546875" style="7" customWidth="1"/>
    <col min="2050" max="2050" width="25" style="7" customWidth="1"/>
    <col min="2051" max="2051" width="18.7109375" style="7" customWidth="1"/>
    <col min="2052" max="2052" width="29.7109375" style="7" customWidth="1"/>
    <col min="2053" max="2053" width="13.42578125" style="7" customWidth="1"/>
    <col min="2054" max="2054" width="13.85546875" style="7" customWidth="1"/>
    <col min="2055" max="2059" width="16.5703125" style="7" customWidth="1"/>
    <col min="2060" max="2060" width="20.5703125" style="7" customWidth="1"/>
    <col min="2061" max="2061" width="21.140625" style="7" customWidth="1"/>
    <col min="2062" max="2062" width="9.5703125" style="7" customWidth="1"/>
    <col min="2063" max="2063" width="0.42578125" style="7" customWidth="1"/>
    <col min="2064" max="2070" width="6.42578125" style="7" customWidth="1"/>
    <col min="2071" max="2299" width="11.42578125" style="7"/>
    <col min="2300" max="2300" width="1" style="7" customWidth="1"/>
    <col min="2301" max="2301" width="4.28515625" style="7" customWidth="1"/>
    <col min="2302" max="2302" width="34.7109375" style="7" customWidth="1"/>
    <col min="2303" max="2303" width="0" style="7" hidden="1" customWidth="1"/>
    <col min="2304" max="2304" width="20" style="7" customWidth="1"/>
    <col min="2305" max="2305" width="20.85546875" style="7" customWidth="1"/>
    <col min="2306" max="2306" width="25" style="7" customWidth="1"/>
    <col min="2307" max="2307" width="18.7109375" style="7" customWidth="1"/>
    <col min="2308" max="2308" width="29.7109375" style="7" customWidth="1"/>
    <col min="2309" max="2309" width="13.42578125" style="7" customWidth="1"/>
    <col min="2310" max="2310" width="13.85546875" style="7" customWidth="1"/>
    <col min="2311" max="2315" width="16.5703125" style="7" customWidth="1"/>
    <col min="2316" max="2316" width="20.5703125" style="7" customWidth="1"/>
    <col min="2317" max="2317" width="21.140625" style="7" customWidth="1"/>
    <col min="2318" max="2318" width="9.5703125" style="7" customWidth="1"/>
    <col min="2319" max="2319" width="0.42578125" style="7" customWidth="1"/>
    <col min="2320" max="2326" width="6.42578125" style="7" customWidth="1"/>
    <col min="2327" max="2555" width="11.42578125" style="7"/>
    <col min="2556" max="2556" width="1" style="7" customWidth="1"/>
    <col min="2557" max="2557" width="4.28515625" style="7" customWidth="1"/>
    <col min="2558" max="2558" width="34.7109375" style="7" customWidth="1"/>
    <col min="2559" max="2559" width="0" style="7" hidden="1" customWidth="1"/>
    <col min="2560" max="2560" width="20" style="7" customWidth="1"/>
    <col min="2561" max="2561" width="20.85546875" style="7" customWidth="1"/>
    <col min="2562" max="2562" width="25" style="7" customWidth="1"/>
    <col min="2563" max="2563" width="18.7109375" style="7" customWidth="1"/>
    <col min="2564" max="2564" width="29.7109375" style="7" customWidth="1"/>
    <col min="2565" max="2565" width="13.42578125" style="7" customWidth="1"/>
    <col min="2566" max="2566" width="13.85546875" style="7" customWidth="1"/>
    <col min="2567" max="2571" width="16.5703125" style="7" customWidth="1"/>
    <col min="2572" max="2572" width="20.5703125" style="7" customWidth="1"/>
    <col min="2573" max="2573" width="21.140625" style="7" customWidth="1"/>
    <col min="2574" max="2574" width="9.5703125" style="7" customWidth="1"/>
    <col min="2575" max="2575" width="0.42578125" style="7" customWidth="1"/>
    <col min="2576" max="2582" width="6.42578125" style="7" customWidth="1"/>
    <col min="2583" max="2811" width="11.42578125" style="7"/>
    <col min="2812" max="2812" width="1" style="7" customWidth="1"/>
    <col min="2813" max="2813" width="4.28515625" style="7" customWidth="1"/>
    <col min="2814" max="2814" width="34.7109375" style="7" customWidth="1"/>
    <col min="2815" max="2815" width="0" style="7" hidden="1" customWidth="1"/>
    <col min="2816" max="2816" width="20" style="7" customWidth="1"/>
    <col min="2817" max="2817" width="20.85546875" style="7" customWidth="1"/>
    <col min="2818" max="2818" width="25" style="7" customWidth="1"/>
    <col min="2819" max="2819" width="18.7109375" style="7" customWidth="1"/>
    <col min="2820" max="2820" width="29.7109375" style="7" customWidth="1"/>
    <col min="2821" max="2821" width="13.42578125" style="7" customWidth="1"/>
    <col min="2822" max="2822" width="13.85546875" style="7" customWidth="1"/>
    <col min="2823" max="2827" width="16.5703125" style="7" customWidth="1"/>
    <col min="2828" max="2828" width="20.5703125" style="7" customWidth="1"/>
    <col min="2829" max="2829" width="21.140625" style="7" customWidth="1"/>
    <col min="2830" max="2830" width="9.5703125" style="7" customWidth="1"/>
    <col min="2831" max="2831" width="0.42578125" style="7" customWidth="1"/>
    <col min="2832" max="2838" width="6.42578125" style="7" customWidth="1"/>
    <col min="2839" max="3067" width="11.42578125" style="7"/>
    <col min="3068" max="3068" width="1" style="7" customWidth="1"/>
    <col min="3069" max="3069" width="4.28515625" style="7" customWidth="1"/>
    <col min="3070" max="3070" width="34.7109375" style="7" customWidth="1"/>
    <col min="3071" max="3071" width="0" style="7" hidden="1" customWidth="1"/>
    <col min="3072" max="3072" width="20" style="7" customWidth="1"/>
    <col min="3073" max="3073" width="20.85546875" style="7" customWidth="1"/>
    <col min="3074" max="3074" width="25" style="7" customWidth="1"/>
    <col min="3075" max="3075" width="18.7109375" style="7" customWidth="1"/>
    <col min="3076" max="3076" width="29.7109375" style="7" customWidth="1"/>
    <col min="3077" max="3077" width="13.42578125" style="7" customWidth="1"/>
    <col min="3078" max="3078" width="13.85546875" style="7" customWidth="1"/>
    <col min="3079" max="3083" width="16.5703125" style="7" customWidth="1"/>
    <col min="3084" max="3084" width="20.5703125" style="7" customWidth="1"/>
    <col min="3085" max="3085" width="21.140625" style="7" customWidth="1"/>
    <col min="3086" max="3086" width="9.5703125" style="7" customWidth="1"/>
    <col min="3087" max="3087" width="0.42578125" style="7" customWidth="1"/>
    <col min="3088" max="3094" width="6.42578125" style="7" customWidth="1"/>
    <col min="3095" max="3323" width="11.42578125" style="7"/>
    <col min="3324" max="3324" width="1" style="7" customWidth="1"/>
    <col min="3325" max="3325" width="4.28515625" style="7" customWidth="1"/>
    <col min="3326" max="3326" width="34.7109375" style="7" customWidth="1"/>
    <col min="3327" max="3327" width="0" style="7" hidden="1" customWidth="1"/>
    <col min="3328" max="3328" width="20" style="7" customWidth="1"/>
    <col min="3329" max="3329" width="20.85546875" style="7" customWidth="1"/>
    <col min="3330" max="3330" width="25" style="7" customWidth="1"/>
    <col min="3331" max="3331" width="18.7109375" style="7" customWidth="1"/>
    <col min="3332" max="3332" width="29.7109375" style="7" customWidth="1"/>
    <col min="3333" max="3333" width="13.42578125" style="7" customWidth="1"/>
    <col min="3334" max="3334" width="13.85546875" style="7" customWidth="1"/>
    <col min="3335" max="3339" width="16.5703125" style="7" customWidth="1"/>
    <col min="3340" max="3340" width="20.5703125" style="7" customWidth="1"/>
    <col min="3341" max="3341" width="21.140625" style="7" customWidth="1"/>
    <col min="3342" max="3342" width="9.5703125" style="7" customWidth="1"/>
    <col min="3343" max="3343" width="0.42578125" style="7" customWidth="1"/>
    <col min="3344" max="3350" width="6.42578125" style="7" customWidth="1"/>
    <col min="3351" max="3579" width="11.42578125" style="7"/>
    <col min="3580" max="3580" width="1" style="7" customWidth="1"/>
    <col min="3581" max="3581" width="4.28515625" style="7" customWidth="1"/>
    <col min="3582" max="3582" width="34.7109375" style="7" customWidth="1"/>
    <col min="3583" max="3583" width="0" style="7" hidden="1" customWidth="1"/>
    <col min="3584" max="3584" width="20" style="7" customWidth="1"/>
    <col min="3585" max="3585" width="20.85546875" style="7" customWidth="1"/>
    <col min="3586" max="3586" width="25" style="7" customWidth="1"/>
    <col min="3587" max="3587" width="18.7109375" style="7" customWidth="1"/>
    <col min="3588" max="3588" width="29.7109375" style="7" customWidth="1"/>
    <col min="3589" max="3589" width="13.42578125" style="7" customWidth="1"/>
    <col min="3590" max="3590" width="13.85546875" style="7" customWidth="1"/>
    <col min="3591" max="3595" width="16.5703125" style="7" customWidth="1"/>
    <col min="3596" max="3596" width="20.5703125" style="7" customWidth="1"/>
    <col min="3597" max="3597" width="21.140625" style="7" customWidth="1"/>
    <col min="3598" max="3598" width="9.5703125" style="7" customWidth="1"/>
    <col min="3599" max="3599" width="0.42578125" style="7" customWidth="1"/>
    <col min="3600" max="3606" width="6.42578125" style="7" customWidth="1"/>
    <col min="3607" max="3835" width="11.42578125" style="7"/>
    <col min="3836" max="3836" width="1" style="7" customWidth="1"/>
    <col min="3837" max="3837" width="4.28515625" style="7" customWidth="1"/>
    <col min="3838" max="3838" width="34.7109375" style="7" customWidth="1"/>
    <col min="3839" max="3839" width="0" style="7" hidden="1" customWidth="1"/>
    <col min="3840" max="3840" width="20" style="7" customWidth="1"/>
    <col min="3841" max="3841" width="20.85546875" style="7" customWidth="1"/>
    <col min="3842" max="3842" width="25" style="7" customWidth="1"/>
    <col min="3843" max="3843" width="18.7109375" style="7" customWidth="1"/>
    <col min="3844" max="3844" width="29.7109375" style="7" customWidth="1"/>
    <col min="3845" max="3845" width="13.42578125" style="7" customWidth="1"/>
    <col min="3846" max="3846" width="13.85546875" style="7" customWidth="1"/>
    <col min="3847" max="3851" width="16.5703125" style="7" customWidth="1"/>
    <col min="3852" max="3852" width="20.5703125" style="7" customWidth="1"/>
    <col min="3853" max="3853" width="21.140625" style="7" customWidth="1"/>
    <col min="3854" max="3854" width="9.5703125" style="7" customWidth="1"/>
    <col min="3855" max="3855" width="0.42578125" style="7" customWidth="1"/>
    <col min="3856" max="3862" width="6.42578125" style="7" customWidth="1"/>
    <col min="3863" max="4091" width="11.42578125" style="7"/>
    <col min="4092" max="4092" width="1" style="7" customWidth="1"/>
    <col min="4093" max="4093" width="4.28515625" style="7" customWidth="1"/>
    <col min="4094" max="4094" width="34.7109375" style="7" customWidth="1"/>
    <col min="4095" max="4095" width="0" style="7" hidden="1" customWidth="1"/>
    <col min="4096" max="4096" width="20" style="7" customWidth="1"/>
    <col min="4097" max="4097" width="20.85546875" style="7" customWidth="1"/>
    <col min="4098" max="4098" width="25" style="7" customWidth="1"/>
    <col min="4099" max="4099" width="18.7109375" style="7" customWidth="1"/>
    <col min="4100" max="4100" width="29.7109375" style="7" customWidth="1"/>
    <col min="4101" max="4101" width="13.42578125" style="7" customWidth="1"/>
    <col min="4102" max="4102" width="13.85546875" style="7" customWidth="1"/>
    <col min="4103" max="4107" width="16.5703125" style="7" customWidth="1"/>
    <col min="4108" max="4108" width="20.5703125" style="7" customWidth="1"/>
    <col min="4109" max="4109" width="21.140625" style="7" customWidth="1"/>
    <col min="4110" max="4110" width="9.5703125" style="7" customWidth="1"/>
    <col min="4111" max="4111" width="0.42578125" style="7" customWidth="1"/>
    <col min="4112" max="4118" width="6.42578125" style="7" customWidth="1"/>
    <col min="4119" max="4347" width="11.42578125" style="7"/>
    <col min="4348" max="4348" width="1" style="7" customWidth="1"/>
    <col min="4349" max="4349" width="4.28515625" style="7" customWidth="1"/>
    <col min="4350" max="4350" width="34.7109375" style="7" customWidth="1"/>
    <col min="4351" max="4351" width="0" style="7" hidden="1" customWidth="1"/>
    <col min="4352" max="4352" width="20" style="7" customWidth="1"/>
    <col min="4353" max="4353" width="20.85546875" style="7" customWidth="1"/>
    <col min="4354" max="4354" width="25" style="7" customWidth="1"/>
    <col min="4355" max="4355" width="18.7109375" style="7" customWidth="1"/>
    <col min="4356" max="4356" width="29.7109375" style="7" customWidth="1"/>
    <col min="4357" max="4357" width="13.42578125" style="7" customWidth="1"/>
    <col min="4358" max="4358" width="13.85546875" style="7" customWidth="1"/>
    <col min="4359" max="4363" width="16.5703125" style="7" customWidth="1"/>
    <col min="4364" max="4364" width="20.5703125" style="7" customWidth="1"/>
    <col min="4365" max="4365" width="21.140625" style="7" customWidth="1"/>
    <col min="4366" max="4366" width="9.5703125" style="7" customWidth="1"/>
    <col min="4367" max="4367" width="0.42578125" style="7" customWidth="1"/>
    <col min="4368" max="4374" width="6.42578125" style="7" customWidth="1"/>
    <col min="4375" max="4603" width="11.42578125" style="7"/>
    <col min="4604" max="4604" width="1" style="7" customWidth="1"/>
    <col min="4605" max="4605" width="4.28515625" style="7" customWidth="1"/>
    <col min="4606" max="4606" width="34.7109375" style="7" customWidth="1"/>
    <col min="4607" max="4607" width="0" style="7" hidden="1" customWidth="1"/>
    <col min="4608" max="4608" width="20" style="7" customWidth="1"/>
    <col min="4609" max="4609" width="20.85546875" style="7" customWidth="1"/>
    <col min="4610" max="4610" width="25" style="7" customWidth="1"/>
    <col min="4611" max="4611" width="18.7109375" style="7" customWidth="1"/>
    <col min="4612" max="4612" width="29.7109375" style="7" customWidth="1"/>
    <col min="4613" max="4613" width="13.42578125" style="7" customWidth="1"/>
    <col min="4614" max="4614" width="13.85546875" style="7" customWidth="1"/>
    <col min="4615" max="4619" width="16.5703125" style="7" customWidth="1"/>
    <col min="4620" max="4620" width="20.5703125" style="7" customWidth="1"/>
    <col min="4621" max="4621" width="21.140625" style="7" customWidth="1"/>
    <col min="4622" max="4622" width="9.5703125" style="7" customWidth="1"/>
    <col min="4623" max="4623" width="0.42578125" style="7" customWidth="1"/>
    <col min="4624" max="4630" width="6.42578125" style="7" customWidth="1"/>
    <col min="4631" max="4859" width="11.42578125" style="7"/>
    <col min="4860" max="4860" width="1" style="7" customWidth="1"/>
    <col min="4861" max="4861" width="4.28515625" style="7" customWidth="1"/>
    <col min="4862" max="4862" width="34.7109375" style="7" customWidth="1"/>
    <col min="4863" max="4863" width="0" style="7" hidden="1" customWidth="1"/>
    <col min="4864" max="4864" width="20" style="7" customWidth="1"/>
    <col min="4865" max="4865" width="20.85546875" style="7" customWidth="1"/>
    <col min="4866" max="4866" width="25" style="7" customWidth="1"/>
    <col min="4867" max="4867" width="18.7109375" style="7" customWidth="1"/>
    <col min="4868" max="4868" width="29.7109375" style="7" customWidth="1"/>
    <col min="4869" max="4869" width="13.42578125" style="7" customWidth="1"/>
    <col min="4870" max="4870" width="13.85546875" style="7" customWidth="1"/>
    <col min="4871" max="4875" width="16.5703125" style="7" customWidth="1"/>
    <col min="4876" max="4876" width="20.5703125" style="7" customWidth="1"/>
    <col min="4877" max="4877" width="21.140625" style="7" customWidth="1"/>
    <col min="4878" max="4878" width="9.5703125" style="7" customWidth="1"/>
    <col min="4879" max="4879" width="0.42578125" style="7" customWidth="1"/>
    <col min="4880" max="4886" width="6.42578125" style="7" customWidth="1"/>
    <col min="4887" max="5115" width="11.42578125" style="7"/>
    <col min="5116" max="5116" width="1" style="7" customWidth="1"/>
    <col min="5117" max="5117" width="4.28515625" style="7" customWidth="1"/>
    <col min="5118" max="5118" width="34.7109375" style="7" customWidth="1"/>
    <col min="5119" max="5119" width="0" style="7" hidden="1" customWidth="1"/>
    <col min="5120" max="5120" width="20" style="7" customWidth="1"/>
    <col min="5121" max="5121" width="20.85546875" style="7" customWidth="1"/>
    <col min="5122" max="5122" width="25" style="7" customWidth="1"/>
    <col min="5123" max="5123" width="18.7109375" style="7" customWidth="1"/>
    <col min="5124" max="5124" width="29.7109375" style="7" customWidth="1"/>
    <col min="5125" max="5125" width="13.42578125" style="7" customWidth="1"/>
    <col min="5126" max="5126" width="13.85546875" style="7" customWidth="1"/>
    <col min="5127" max="5131" width="16.5703125" style="7" customWidth="1"/>
    <col min="5132" max="5132" width="20.5703125" style="7" customWidth="1"/>
    <col min="5133" max="5133" width="21.140625" style="7" customWidth="1"/>
    <col min="5134" max="5134" width="9.5703125" style="7" customWidth="1"/>
    <col min="5135" max="5135" width="0.42578125" style="7" customWidth="1"/>
    <col min="5136" max="5142" width="6.42578125" style="7" customWidth="1"/>
    <col min="5143" max="5371" width="11.42578125" style="7"/>
    <col min="5372" max="5372" width="1" style="7" customWidth="1"/>
    <col min="5373" max="5373" width="4.28515625" style="7" customWidth="1"/>
    <col min="5374" max="5374" width="34.7109375" style="7" customWidth="1"/>
    <col min="5375" max="5375" width="0" style="7" hidden="1" customWidth="1"/>
    <col min="5376" max="5376" width="20" style="7" customWidth="1"/>
    <col min="5377" max="5377" width="20.85546875" style="7" customWidth="1"/>
    <col min="5378" max="5378" width="25" style="7" customWidth="1"/>
    <col min="5379" max="5379" width="18.7109375" style="7" customWidth="1"/>
    <col min="5380" max="5380" width="29.7109375" style="7" customWidth="1"/>
    <col min="5381" max="5381" width="13.42578125" style="7" customWidth="1"/>
    <col min="5382" max="5382" width="13.85546875" style="7" customWidth="1"/>
    <col min="5383" max="5387" width="16.5703125" style="7" customWidth="1"/>
    <col min="5388" max="5388" width="20.5703125" style="7" customWidth="1"/>
    <col min="5389" max="5389" width="21.140625" style="7" customWidth="1"/>
    <col min="5390" max="5390" width="9.5703125" style="7" customWidth="1"/>
    <col min="5391" max="5391" width="0.42578125" style="7" customWidth="1"/>
    <col min="5392" max="5398" width="6.42578125" style="7" customWidth="1"/>
    <col min="5399" max="5627" width="11.42578125" style="7"/>
    <col min="5628" max="5628" width="1" style="7" customWidth="1"/>
    <col min="5629" max="5629" width="4.28515625" style="7" customWidth="1"/>
    <col min="5630" max="5630" width="34.7109375" style="7" customWidth="1"/>
    <col min="5631" max="5631" width="0" style="7" hidden="1" customWidth="1"/>
    <col min="5632" max="5632" width="20" style="7" customWidth="1"/>
    <col min="5633" max="5633" width="20.85546875" style="7" customWidth="1"/>
    <col min="5634" max="5634" width="25" style="7" customWidth="1"/>
    <col min="5635" max="5635" width="18.7109375" style="7" customWidth="1"/>
    <col min="5636" max="5636" width="29.7109375" style="7" customWidth="1"/>
    <col min="5637" max="5637" width="13.42578125" style="7" customWidth="1"/>
    <col min="5638" max="5638" width="13.85546875" style="7" customWidth="1"/>
    <col min="5639" max="5643" width="16.5703125" style="7" customWidth="1"/>
    <col min="5644" max="5644" width="20.5703125" style="7" customWidth="1"/>
    <col min="5645" max="5645" width="21.140625" style="7" customWidth="1"/>
    <col min="5646" max="5646" width="9.5703125" style="7" customWidth="1"/>
    <col min="5647" max="5647" width="0.42578125" style="7" customWidth="1"/>
    <col min="5648" max="5654" width="6.42578125" style="7" customWidth="1"/>
    <col min="5655" max="5883" width="11.42578125" style="7"/>
    <col min="5884" max="5884" width="1" style="7" customWidth="1"/>
    <col min="5885" max="5885" width="4.28515625" style="7" customWidth="1"/>
    <col min="5886" max="5886" width="34.7109375" style="7" customWidth="1"/>
    <col min="5887" max="5887" width="0" style="7" hidden="1" customWidth="1"/>
    <col min="5888" max="5888" width="20" style="7" customWidth="1"/>
    <col min="5889" max="5889" width="20.85546875" style="7" customWidth="1"/>
    <col min="5890" max="5890" width="25" style="7" customWidth="1"/>
    <col min="5891" max="5891" width="18.7109375" style="7" customWidth="1"/>
    <col min="5892" max="5892" width="29.7109375" style="7" customWidth="1"/>
    <col min="5893" max="5893" width="13.42578125" style="7" customWidth="1"/>
    <col min="5894" max="5894" width="13.85546875" style="7" customWidth="1"/>
    <col min="5895" max="5899" width="16.5703125" style="7" customWidth="1"/>
    <col min="5900" max="5900" width="20.5703125" style="7" customWidth="1"/>
    <col min="5901" max="5901" width="21.140625" style="7" customWidth="1"/>
    <col min="5902" max="5902" width="9.5703125" style="7" customWidth="1"/>
    <col min="5903" max="5903" width="0.42578125" style="7" customWidth="1"/>
    <col min="5904" max="5910" width="6.42578125" style="7" customWidth="1"/>
    <col min="5911" max="6139" width="11.42578125" style="7"/>
    <col min="6140" max="6140" width="1" style="7" customWidth="1"/>
    <col min="6141" max="6141" width="4.28515625" style="7" customWidth="1"/>
    <col min="6142" max="6142" width="34.7109375" style="7" customWidth="1"/>
    <col min="6143" max="6143" width="0" style="7" hidden="1" customWidth="1"/>
    <col min="6144" max="6144" width="20" style="7" customWidth="1"/>
    <col min="6145" max="6145" width="20.85546875" style="7" customWidth="1"/>
    <col min="6146" max="6146" width="25" style="7" customWidth="1"/>
    <col min="6147" max="6147" width="18.7109375" style="7" customWidth="1"/>
    <col min="6148" max="6148" width="29.7109375" style="7" customWidth="1"/>
    <col min="6149" max="6149" width="13.42578125" style="7" customWidth="1"/>
    <col min="6150" max="6150" width="13.85546875" style="7" customWidth="1"/>
    <col min="6151" max="6155" width="16.5703125" style="7" customWidth="1"/>
    <col min="6156" max="6156" width="20.5703125" style="7" customWidth="1"/>
    <col min="6157" max="6157" width="21.140625" style="7" customWidth="1"/>
    <col min="6158" max="6158" width="9.5703125" style="7" customWidth="1"/>
    <col min="6159" max="6159" width="0.42578125" style="7" customWidth="1"/>
    <col min="6160" max="6166" width="6.42578125" style="7" customWidth="1"/>
    <col min="6167" max="6395" width="11.42578125" style="7"/>
    <col min="6396" max="6396" width="1" style="7" customWidth="1"/>
    <col min="6397" max="6397" width="4.28515625" style="7" customWidth="1"/>
    <col min="6398" max="6398" width="34.7109375" style="7" customWidth="1"/>
    <col min="6399" max="6399" width="0" style="7" hidden="1" customWidth="1"/>
    <col min="6400" max="6400" width="20" style="7" customWidth="1"/>
    <col min="6401" max="6401" width="20.85546875" style="7" customWidth="1"/>
    <col min="6402" max="6402" width="25" style="7" customWidth="1"/>
    <col min="6403" max="6403" width="18.7109375" style="7" customWidth="1"/>
    <col min="6404" max="6404" width="29.7109375" style="7" customWidth="1"/>
    <col min="6405" max="6405" width="13.42578125" style="7" customWidth="1"/>
    <col min="6406" max="6406" width="13.85546875" style="7" customWidth="1"/>
    <col min="6407" max="6411" width="16.5703125" style="7" customWidth="1"/>
    <col min="6412" max="6412" width="20.5703125" style="7" customWidth="1"/>
    <col min="6413" max="6413" width="21.140625" style="7" customWidth="1"/>
    <col min="6414" max="6414" width="9.5703125" style="7" customWidth="1"/>
    <col min="6415" max="6415" width="0.42578125" style="7" customWidth="1"/>
    <col min="6416" max="6422" width="6.42578125" style="7" customWidth="1"/>
    <col min="6423" max="6651" width="11.42578125" style="7"/>
    <col min="6652" max="6652" width="1" style="7" customWidth="1"/>
    <col min="6653" max="6653" width="4.28515625" style="7" customWidth="1"/>
    <col min="6654" max="6654" width="34.7109375" style="7" customWidth="1"/>
    <col min="6655" max="6655" width="0" style="7" hidden="1" customWidth="1"/>
    <col min="6656" max="6656" width="20" style="7" customWidth="1"/>
    <col min="6657" max="6657" width="20.85546875" style="7" customWidth="1"/>
    <col min="6658" max="6658" width="25" style="7" customWidth="1"/>
    <col min="6659" max="6659" width="18.7109375" style="7" customWidth="1"/>
    <col min="6660" max="6660" width="29.7109375" style="7" customWidth="1"/>
    <col min="6661" max="6661" width="13.42578125" style="7" customWidth="1"/>
    <col min="6662" max="6662" width="13.85546875" style="7" customWidth="1"/>
    <col min="6663" max="6667" width="16.5703125" style="7" customWidth="1"/>
    <col min="6668" max="6668" width="20.5703125" style="7" customWidth="1"/>
    <col min="6669" max="6669" width="21.140625" style="7" customWidth="1"/>
    <col min="6670" max="6670" width="9.5703125" style="7" customWidth="1"/>
    <col min="6671" max="6671" width="0.42578125" style="7" customWidth="1"/>
    <col min="6672" max="6678" width="6.42578125" style="7" customWidth="1"/>
    <col min="6679" max="6907" width="11.42578125" style="7"/>
    <col min="6908" max="6908" width="1" style="7" customWidth="1"/>
    <col min="6909" max="6909" width="4.28515625" style="7" customWidth="1"/>
    <col min="6910" max="6910" width="34.7109375" style="7" customWidth="1"/>
    <col min="6911" max="6911" width="0" style="7" hidden="1" customWidth="1"/>
    <col min="6912" max="6912" width="20" style="7" customWidth="1"/>
    <col min="6913" max="6913" width="20.85546875" style="7" customWidth="1"/>
    <col min="6914" max="6914" width="25" style="7" customWidth="1"/>
    <col min="6915" max="6915" width="18.7109375" style="7" customWidth="1"/>
    <col min="6916" max="6916" width="29.7109375" style="7" customWidth="1"/>
    <col min="6917" max="6917" width="13.42578125" style="7" customWidth="1"/>
    <col min="6918" max="6918" width="13.85546875" style="7" customWidth="1"/>
    <col min="6919" max="6923" width="16.5703125" style="7" customWidth="1"/>
    <col min="6924" max="6924" width="20.5703125" style="7" customWidth="1"/>
    <col min="6925" max="6925" width="21.140625" style="7" customWidth="1"/>
    <col min="6926" max="6926" width="9.5703125" style="7" customWidth="1"/>
    <col min="6927" max="6927" width="0.42578125" style="7" customWidth="1"/>
    <col min="6928" max="6934" width="6.42578125" style="7" customWidth="1"/>
    <col min="6935" max="7163" width="11.42578125" style="7"/>
    <col min="7164" max="7164" width="1" style="7" customWidth="1"/>
    <col min="7165" max="7165" width="4.28515625" style="7" customWidth="1"/>
    <col min="7166" max="7166" width="34.7109375" style="7" customWidth="1"/>
    <col min="7167" max="7167" width="0" style="7" hidden="1" customWidth="1"/>
    <col min="7168" max="7168" width="20" style="7" customWidth="1"/>
    <col min="7169" max="7169" width="20.85546875" style="7" customWidth="1"/>
    <col min="7170" max="7170" width="25" style="7" customWidth="1"/>
    <col min="7171" max="7171" width="18.7109375" style="7" customWidth="1"/>
    <col min="7172" max="7172" width="29.7109375" style="7" customWidth="1"/>
    <col min="7173" max="7173" width="13.42578125" style="7" customWidth="1"/>
    <col min="7174" max="7174" width="13.85546875" style="7" customWidth="1"/>
    <col min="7175" max="7179" width="16.5703125" style="7" customWidth="1"/>
    <col min="7180" max="7180" width="20.5703125" style="7" customWidth="1"/>
    <col min="7181" max="7181" width="21.140625" style="7" customWidth="1"/>
    <col min="7182" max="7182" width="9.5703125" style="7" customWidth="1"/>
    <col min="7183" max="7183" width="0.42578125" style="7" customWidth="1"/>
    <col min="7184" max="7190" width="6.42578125" style="7" customWidth="1"/>
    <col min="7191" max="7419" width="11.42578125" style="7"/>
    <col min="7420" max="7420" width="1" style="7" customWidth="1"/>
    <col min="7421" max="7421" width="4.28515625" style="7" customWidth="1"/>
    <col min="7422" max="7422" width="34.7109375" style="7" customWidth="1"/>
    <col min="7423" max="7423" width="0" style="7" hidden="1" customWidth="1"/>
    <col min="7424" max="7424" width="20" style="7" customWidth="1"/>
    <col min="7425" max="7425" width="20.85546875" style="7" customWidth="1"/>
    <col min="7426" max="7426" width="25" style="7" customWidth="1"/>
    <col min="7427" max="7427" width="18.7109375" style="7" customWidth="1"/>
    <col min="7428" max="7428" width="29.7109375" style="7" customWidth="1"/>
    <col min="7429" max="7429" width="13.42578125" style="7" customWidth="1"/>
    <col min="7430" max="7430" width="13.85546875" style="7" customWidth="1"/>
    <col min="7431" max="7435" width="16.5703125" style="7" customWidth="1"/>
    <col min="7436" max="7436" width="20.5703125" style="7" customWidth="1"/>
    <col min="7437" max="7437" width="21.140625" style="7" customWidth="1"/>
    <col min="7438" max="7438" width="9.5703125" style="7" customWidth="1"/>
    <col min="7439" max="7439" width="0.42578125" style="7" customWidth="1"/>
    <col min="7440" max="7446" width="6.42578125" style="7" customWidth="1"/>
    <col min="7447" max="7675" width="11.42578125" style="7"/>
    <col min="7676" max="7676" width="1" style="7" customWidth="1"/>
    <col min="7677" max="7677" width="4.28515625" style="7" customWidth="1"/>
    <col min="7678" max="7678" width="34.7109375" style="7" customWidth="1"/>
    <col min="7679" max="7679" width="0" style="7" hidden="1" customWidth="1"/>
    <col min="7680" max="7680" width="20" style="7" customWidth="1"/>
    <col min="7681" max="7681" width="20.85546875" style="7" customWidth="1"/>
    <col min="7682" max="7682" width="25" style="7" customWidth="1"/>
    <col min="7683" max="7683" width="18.7109375" style="7" customWidth="1"/>
    <col min="7684" max="7684" width="29.7109375" style="7" customWidth="1"/>
    <col min="7685" max="7685" width="13.42578125" style="7" customWidth="1"/>
    <col min="7686" max="7686" width="13.85546875" style="7" customWidth="1"/>
    <col min="7687" max="7691" width="16.5703125" style="7" customWidth="1"/>
    <col min="7692" max="7692" width="20.5703125" style="7" customWidth="1"/>
    <col min="7693" max="7693" width="21.140625" style="7" customWidth="1"/>
    <col min="7694" max="7694" width="9.5703125" style="7" customWidth="1"/>
    <col min="7695" max="7695" width="0.42578125" style="7" customWidth="1"/>
    <col min="7696" max="7702" width="6.42578125" style="7" customWidth="1"/>
    <col min="7703" max="7931" width="11.42578125" style="7"/>
    <col min="7932" max="7932" width="1" style="7" customWidth="1"/>
    <col min="7933" max="7933" width="4.28515625" style="7" customWidth="1"/>
    <col min="7934" max="7934" width="34.7109375" style="7" customWidth="1"/>
    <col min="7935" max="7935" width="0" style="7" hidden="1" customWidth="1"/>
    <col min="7936" max="7936" width="20" style="7" customWidth="1"/>
    <col min="7937" max="7937" width="20.85546875" style="7" customWidth="1"/>
    <col min="7938" max="7938" width="25" style="7" customWidth="1"/>
    <col min="7939" max="7939" width="18.7109375" style="7" customWidth="1"/>
    <col min="7940" max="7940" width="29.7109375" style="7" customWidth="1"/>
    <col min="7941" max="7941" width="13.42578125" style="7" customWidth="1"/>
    <col min="7942" max="7942" width="13.85546875" style="7" customWidth="1"/>
    <col min="7943" max="7947" width="16.5703125" style="7" customWidth="1"/>
    <col min="7948" max="7948" width="20.5703125" style="7" customWidth="1"/>
    <col min="7949" max="7949" width="21.140625" style="7" customWidth="1"/>
    <col min="7950" max="7950" width="9.5703125" style="7" customWidth="1"/>
    <col min="7951" max="7951" width="0.42578125" style="7" customWidth="1"/>
    <col min="7952" max="7958" width="6.42578125" style="7" customWidth="1"/>
    <col min="7959" max="8187" width="11.42578125" style="7"/>
    <col min="8188" max="8188" width="1" style="7" customWidth="1"/>
    <col min="8189" max="8189" width="4.28515625" style="7" customWidth="1"/>
    <col min="8190" max="8190" width="34.7109375" style="7" customWidth="1"/>
    <col min="8191" max="8191" width="0" style="7" hidden="1" customWidth="1"/>
    <col min="8192" max="8192" width="20" style="7" customWidth="1"/>
    <col min="8193" max="8193" width="20.85546875" style="7" customWidth="1"/>
    <col min="8194" max="8194" width="25" style="7" customWidth="1"/>
    <col min="8195" max="8195" width="18.7109375" style="7" customWidth="1"/>
    <col min="8196" max="8196" width="29.7109375" style="7" customWidth="1"/>
    <col min="8197" max="8197" width="13.42578125" style="7" customWidth="1"/>
    <col min="8198" max="8198" width="13.85546875" style="7" customWidth="1"/>
    <col min="8199" max="8203" width="16.5703125" style="7" customWidth="1"/>
    <col min="8204" max="8204" width="20.5703125" style="7" customWidth="1"/>
    <col min="8205" max="8205" width="21.140625" style="7" customWidth="1"/>
    <col min="8206" max="8206" width="9.5703125" style="7" customWidth="1"/>
    <col min="8207" max="8207" width="0.42578125" style="7" customWidth="1"/>
    <col min="8208" max="8214" width="6.42578125" style="7" customWidth="1"/>
    <col min="8215" max="8443" width="11.42578125" style="7"/>
    <col min="8444" max="8444" width="1" style="7" customWidth="1"/>
    <col min="8445" max="8445" width="4.28515625" style="7" customWidth="1"/>
    <col min="8446" max="8446" width="34.7109375" style="7" customWidth="1"/>
    <col min="8447" max="8447" width="0" style="7" hidden="1" customWidth="1"/>
    <col min="8448" max="8448" width="20" style="7" customWidth="1"/>
    <col min="8449" max="8449" width="20.85546875" style="7" customWidth="1"/>
    <col min="8450" max="8450" width="25" style="7" customWidth="1"/>
    <col min="8451" max="8451" width="18.7109375" style="7" customWidth="1"/>
    <col min="8452" max="8452" width="29.7109375" style="7" customWidth="1"/>
    <col min="8453" max="8453" width="13.42578125" style="7" customWidth="1"/>
    <col min="8454" max="8454" width="13.85546875" style="7" customWidth="1"/>
    <col min="8455" max="8459" width="16.5703125" style="7" customWidth="1"/>
    <col min="8460" max="8460" width="20.5703125" style="7" customWidth="1"/>
    <col min="8461" max="8461" width="21.140625" style="7" customWidth="1"/>
    <col min="8462" max="8462" width="9.5703125" style="7" customWidth="1"/>
    <col min="8463" max="8463" width="0.42578125" style="7" customWidth="1"/>
    <col min="8464" max="8470" width="6.42578125" style="7" customWidth="1"/>
    <col min="8471" max="8699" width="11.42578125" style="7"/>
    <col min="8700" max="8700" width="1" style="7" customWidth="1"/>
    <col min="8701" max="8701" width="4.28515625" style="7" customWidth="1"/>
    <col min="8702" max="8702" width="34.7109375" style="7" customWidth="1"/>
    <col min="8703" max="8703" width="0" style="7" hidden="1" customWidth="1"/>
    <col min="8704" max="8704" width="20" style="7" customWidth="1"/>
    <col min="8705" max="8705" width="20.85546875" style="7" customWidth="1"/>
    <col min="8706" max="8706" width="25" style="7" customWidth="1"/>
    <col min="8707" max="8707" width="18.7109375" style="7" customWidth="1"/>
    <col min="8708" max="8708" width="29.7109375" style="7" customWidth="1"/>
    <col min="8709" max="8709" width="13.42578125" style="7" customWidth="1"/>
    <col min="8710" max="8710" width="13.85546875" style="7" customWidth="1"/>
    <col min="8711" max="8715" width="16.5703125" style="7" customWidth="1"/>
    <col min="8716" max="8716" width="20.5703125" style="7" customWidth="1"/>
    <col min="8717" max="8717" width="21.140625" style="7" customWidth="1"/>
    <col min="8718" max="8718" width="9.5703125" style="7" customWidth="1"/>
    <col min="8719" max="8719" width="0.42578125" style="7" customWidth="1"/>
    <col min="8720" max="8726" width="6.42578125" style="7" customWidth="1"/>
    <col min="8727" max="8955" width="11.42578125" style="7"/>
    <col min="8956" max="8956" width="1" style="7" customWidth="1"/>
    <col min="8957" max="8957" width="4.28515625" style="7" customWidth="1"/>
    <col min="8958" max="8958" width="34.7109375" style="7" customWidth="1"/>
    <col min="8959" max="8959" width="0" style="7" hidden="1" customWidth="1"/>
    <col min="8960" max="8960" width="20" style="7" customWidth="1"/>
    <col min="8961" max="8961" width="20.85546875" style="7" customWidth="1"/>
    <col min="8962" max="8962" width="25" style="7" customWidth="1"/>
    <col min="8963" max="8963" width="18.7109375" style="7" customWidth="1"/>
    <col min="8964" max="8964" width="29.7109375" style="7" customWidth="1"/>
    <col min="8965" max="8965" width="13.42578125" style="7" customWidth="1"/>
    <col min="8966" max="8966" width="13.85546875" style="7" customWidth="1"/>
    <col min="8967" max="8971" width="16.5703125" style="7" customWidth="1"/>
    <col min="8972" max="8972" width="20.5703125" style="7" customWidth="1"/>
    <col min="8973" max="8973" width="21.140625" style="7" customWidth="1"/>
    <col min="8974" max="8974" width="9.5703125" style="7" customWidth="1"/>
    <col min="8975" max="8975" width="0.42578125" style="7" customWidth="1"/>
    <col min="8976" max="8982" width="6.42578125" style="7" customWidth="1"/>
    <col min="8983" max="9211" width="11.42578125" style="7"/>
    <col min="9212" max="9212" width="1" style="7" customWidth="1"/>
    <col min="9213" max="9213" width="4.28515625" style="7" customWidth="1"/>
    <col min="9214" max="9214" width="34.7109375" style="7" customWidth="1"/>
    <col min="9215" max="9215" width="0" style="7" hidden="1" customWidth="1"/>
    <col min="9216" max="9216" width="20" style="7" customWidth="1"/>
    <col min="9217" max="9217" width="20.85546875" style="7" customWidth="1"/>
    <col min="9218" max="9218" width="25" style="7" customWidth="1"/>
    <col min="9219" max="9219" width="18.7109375" style="7" customWidth="1"/>
    <col min="9220" max="9220" width="29.7109375" style="7" customWidth="1"/>
    <col min="9221" max="9221" width="13.42578125" style="7" customWidth="1"/>
    <col min="9222" max="9222" width="13.85546875" style="7" customWidth="1"/>
    <col min="9223" max="9227" width="16.5703125" style="7" customWidth="1"/>
    <col min="9228" max="9228" width="20.5703125" style="7" customWidth="1"/>
    <col min="9229" max="9229" width="21.140625" style="7" customWidth="1"/>
    <col min="9230" max="9230" width="9.5703125" style="7" customWidth="1"/>
    <col min="9231" max="9231" width="0.42578125" style="7" customWidth="1"/>
    <col min="9232" max="9238" width="6.42578125" style="7" customWidth="1"/>
    <col min="9239" max="9467" width="11.42578125" style="7"/>
    <col min="9468" max="9468" width="1" style="7" customWidth="1"/>
    <col min="9469" max="9469" width="4.28515625" style="7" customWidth="1"/>
    <col min="9470" max="9470" width="34.7109375" style="7" customWidth="1"/>
    <col min="9471" max="9471" width="0" style="7" hidden="1" customWidth="1"/>
    <col min="9472" max="9472" width="20" style="7" customWidth="1"/>
    <col min="9473" max="9473" width="20.85546875" style="7" customWidth="1"/>
    <col min="9474" max="9474" width="25" style="7" customWidth="1"/>
    <col min="9475" max="9475" width="18.7109375" style="7" customWidth="1"/>
    <col min="9476" max="9476" width="29.7109375" style="7" customWidth="1"/>
    <col min="9477" max="9477" width="13.42578125" style="7" customWidth="1"/>
    <col min="9478" max="9478" width="13.85546875" style="7" customWidth="1"/>
    <col min="9479" max="9483" width="16.5703125" style="7" customWidth="1"/>
    <col min="9484" max="9484" width="20.5703125" style="7" customWidth="1"/>
    <col min="9485" max="9485" width="21.140625" style="7" customWidth="1"/>
    <col min="9486" max="9486" width="9.5703125" style="7" customWidth="1"/>
    <col min="9487" max="9487" width="0.42578125" style="7" customWidth="1"/>
    <col min="9488" max="9494" width="6.42578125" style="7" customWidth="1"/>
    <col min="9495" max="9723" width="11.42578125" style="7"/>
    <col min="9724" max="9724" width="1" style="7" customWidth="1"/>
    <col min="9725" max="9725" width="4.28515625" style="7" customWidth="1"/>
    <col min="9726" max="9726" width="34.7109375" style="7" customWidth="1"/>
    <col min="9727" max="9727" width="0" style="7" hidden="1" customWidth="1"/>
    <col min="9728" max="9728" width="20" style="7" customWidth="1"/>
    <col min="9729" max="9729" width="20.85546875" style="7" customWidth="1"/>
    <col min="9730" max="9730" width="25" style="7" customWidth="1"/>
    <col min="9731" max="9731" width="18.7109375" style="7" customWidth="1"/>
    <col min="9732" max="9732" width="29.7109375" style="7" customWidth="1"/>
    <col min="9733" max="9733" width="13.42578125" style="7" customWidth="1"/>
    <col min="9734" max="9734" width="13.85546875" style="7" customWidth="1"/>
    <col min="9735" max="9739" width="16.5703125" style="7" customWidth="1"/>
    <col min="9740" max="9740" width="20.5703125" style="7" customWidth="1"/>
    <col min="9741" max="9741" width="21.140625" style="7" customWidth="1"/>
    <col min="9742" max="9742" width="9.5703125" style="7" customWidth="1"/>
    <col min="9743" max="9743" width="0.42578125" style="7" customWidth="1"/>
    <col min="9744" max="9750" width="6.42578125" style="7" customWidth="1"/>
    <col min="9751" max="9979" width="11.42578125" style="7"/>
    <col min="9980" max="9980" width="1" style="7" customWidth="1"/>
    <col min="9981" max="9981" width="4.28515625" style="7" customWidth="1"/>
    <col min="9982" max="9982" width="34.7109375" style="7" customWidth="1"/>
    <col min="9983" max="9983" width="0" style="7" hidden="1" customWidth="1"/>
    <col min="9984" max="9984" width="20" style="7" customWidth="1"/>
    <col min="9985" max="9985" width="20.85546875" style="7" customWidth="1"/>
    <col min="9986" max="9986" width="25" style="7" customWidth="1"/>
    <col min="9987" max="9987" width="18.7109375" style="7" customWidth="1"/>
    <col min="9988" max="9988" width="29.7109375" style="7" customWidth="1"/>
    <col min="9989" max="9989" width="13.42578125" style="7" customWidth="1"/>
    <col min="9990" max="9990" width="13.85546875" style="7" customWidth="1"/>
    <col min="9991" max="9995" width="16.5703125" style="7" customWidth="1"/>
    <col min="9996" max="9996" width="20.5703125" style="7" customWidth="1"/>
    <col min="9997" max="9997" width="21.140625" style="7" customWidth="1"/>
    <col min="9998" max="9998" width="9.5703125" style="7" customWidth="1"/>
    <col min="9999" max="9999" width="0.42578125" style="7" customWidth="1"/>
    <col min="10000" max="10006" width="6.42578125" style="7" customWidth="1"/>
    <col min="10007" max="10235" width="11.42578125" style="7"/>
    <col min="10236" max="10236" width="1" style="7" customWidth="1"/>
    <col min="10237" max="10237" width="4.28515625" style="7" customWidth="1"/>
    <col min="10238" max="10238" width="34.7109375" style="7" customWidth="1"/>
    <col min="10239" max="10239" width="0" style="7" hidden="1" customWidth="1"/>
    <col min="10240" max="10240" width="20" style="7" customWidth="1"/>
    <col min="10241" max="10241" width="20.85546875" style="7" customWidth="1"/>
    <col min="10242" max="10242" width="25" style="7" customWidth="1"/>
    <col min="10243" max="10243" width="18.7109375" style="7" customWidth="1"/>
    <col min="10244" max="10244" width="29.7109375" style="7" customWidth="1"/>
    <col min="10245" max="10245" width="13.42578125" style="7" customWidth="1"/>
    <col min="10246" max="10246" width="13.85546875" style="7" customWidth="1"/>
    <col min="10247" max="10251" width="16.5703125" style="7" customWidth="1"/>
    <col min="10252" max="10252" width="20.5703125" style="7" customWidth="1"/>
    <col min="10253" max="10253" width="21.140625" style="7" customWidth="1"/>
    <col min="10254" max="10254" width="9.5703125" style="7" customWidth="1"/>
    <col min="10255" max="10255" width="0.42578125" style="7" customWidth="1"/>
    <col min="10256" max="10262" width="6.42578125" style="7" customWidth="1"/>
    <col min="10263" max="10491" width="11.42578125" style="7"/>
    <col min="10492" max="10492" width="1" style="7" customWidth="1"/>
    <col min="10493" max="10493" width="4.28515625" style="7" customWidth="1"/>
    <col min="10494" max="10494" width="34.7109375" style="7" customWidth="1"/>
    <col min="10495" max="10495" width="0" style="7" hidden="1" customWidth="1"/>
    <col min="10496" max="10496" width="20" style="7" customWidth="1"/>
    <col min="10497" max="10497" width="20.85546875" style="7" customWidth="1"/>
    <col min="10498" max="10498" width="25" style="7" customWidth="1"/>
    <col min="10499" max="10499" width="18.7109375" style="7" customWidth="1"/>
    <col min="10500" max="10500" width="29.7109375" style="7" customWidth="1"/>
    <col min="10501" max="10501" width="13.42578125" style="7" customWidth="1"/>
    <col min="10502" max="10502" width="13.85546875" style="7" customWidth="1"/>
    <col min="10503" max="10507" width="16.5703125" style="7" customWidth="1"/>
    <col min="10508" max="10508" width="20.5703125" style="7" customWidth="1"/>
    <col min="10509" max="10509" width="21.140625" style="7" customWidth="1"/>
    <col min="10510" max="10510" width="9.5703125" style="7" customWidth="1"/>
    <col min="10511" max="10511" width="0.42578125" style="7" customWidth="1"/>
    <col min="10512" max="10518" width="6.42578125" style="7" customWidth="1"/>
    <col min="10519" max="10747" width="11.42578125" style="7"/>
    <col min="10748" max="10748" width="1" style="7" customWidth="1"/>
    <col min="10749" max="10749" width="4.28515625" style="7" customWidth="1"/>
    <col min="10750" max="10750" width="34.7109375" style="7" customWidth="1"/>
    <col min="10751" max="10751" width="0" style="7" hidden="1" customWidth="1"/>
    <col min="10752" max="10752" width="20" style="7" customWidth="1"/>
    <col min="10753" max="10753" width="20.85546875" style="7" customWidth="1"/>
    <col min="10754" max="10754" width="25" style="7" customWidth="1"/>
    <col min="10755" max="10755" width="18.7109375" style="7" customWidth="1"/>
    <col min="10756" max="10756" width="29.7109375" style="7" customWidth="1"/>
    <col min="10757" max="10757" width="13.42578125" style="7" customWidth="1"/>
    <col min="10758" max="10758" width="13.85546875" style="7" customWidth="1"/>
    <col min="10759" max="10763" width="16.5703125" style="7" customWidth="1"/>
    <col min="10764" max="10764" width="20.5703125" style="7" customWidth="1"/>
    <col min="10765" max="10765" width="21.140625" style="7" customWidth="1"/>
    <col min="10766" max="10766" width="9.5703125" style="7" customWidth="1"/>
    <col min="10767" max="10767" width="0.42578125" style="7" customWidth="1"/>
    <col min="10768" max="10774" width="6.42578125" style="7" customWidth="1"/>
    <col min="10775" max="11003" width="11.42578125" style="7"/>
    <col min="11004" max="11004" width="1" style="7" customWidth="1"/>
    <col min="11005" max="11005" width="4.28515625" style="7" customWidth="1"/>
    <col min="11006" max="11006" width="34.7109375" style="7" customWidth="1"/>
    <col min="11007" max="11007" width="0" style="7" hidden="1" customWidth="1"/>
    <col min="11008" max="11008" width="20" style="7" customWidth="1"/>
    <col min="11009" max="11009" width="20.85546875" style="7" customWidth="1"/>
    <col min="11010" max="11010" width="25" style="7" customWidth="1"/>
    <col min="11011" max="11011" width="18.7109375" style="7" customWidth="1"/>
    <col min="11012" max="11012" width="29.7109375" style="7" customWidth="1"/>
    <col min="11013" max="11013" width="13.42578125" style="7" customWidth="1"/>
    <col min="11014" max="11014" width="13.85546875" style="7" customWidth="1"/>
    <col min="11015" max="11019" width="16.5703125" style="7" customWidth="1"/>
    <col min="11020" max="11020" width="20.5703125" style="7" customWidth="1"/>
    <col min="11021" max="11021" width="21.140625" style="7" customWidth="1"/>
    <col min="11022" max="11022" width="9.5703125" style="7" customWidth="1"/>
    <col min="11023" max="11023" width="0.42578125" style="7" customWidth="1"/>
    <col min="11024" max="11030" width="6.42578125" style="7" customWidth="1"/>
    <col min="11031" max="11259" width="11.42578125" style="7"/>
    <col min="11260" max="11260" width="1" style="7" customWidth="1"/>
    <col min="11261" max="11261" width="4.28515625" style="7" customWidth="1"/>
    <col min="11262" max="11262" width="34.7109375" style="7" customWidth="1"/>
    <col min="11263" max="11263" width="0" style="7" hidden="1" customWidth="1"/>
    <col min="11264" max="11264" width="20" style="7" customWidth="1"/>
    <col min="11265" max="11265" width="20.85546875" style="7" customWidth="1"/>
    <col min="11266" max="11266" width="25" style="7" customWidth="1"/>
    <col min="11267" max="11267" width="18.7109375" style="7" customWidth="1"/>
    <col min="11268" max="11268" width="29.7109375" style="7" customWidth="1"/>
    <col min="11269" max="11269" width="13.42578125" style="7" customWidth="1"/>
    <col min="11270" max="11270" width="13.85546875" style="7" customWidth="1"/>
    <col min="11271" max="11275" width="16.5703125" style="7" customWidth="1"/>
    <col min="11276" max="11276" width="20.5703125" style="7" customWidth="1"/>
    <col min="11277" max="11277" width="21.140625" style="7" customWidth="1"/>
    <col min="11278" max="11278" width="9.5703125" style="7" customWidth="1"/>
    <col min="11279" max="11279" width="0.42578125" style="7" customWidth="1"/>
    <col min="11280" max="11286" width="6.42578125" style="7" customWidth="1"/>
    <col min="11287" max="11515" width="11.42578125" style="7"/>
    <col min="11516" max="11516" width="1" style="7" customWidth="1"/>
    <col min="11517" max="11517" width="4.28515625" style="7" customWidth="1"/>
    <col min="11518" max="11518" width="34.7109375" style="7" customWidth="1"/>
    <col min="11519" max="11519" width="0" style="7" hidden="1" customWidth="1"/>
    <col min="11520" max="11520" width="20" style="7" customWidth="1"/>
    <col min="11521" max="11521" width="20.85546875" style="7" customWidth="1"/>
    <col min="11522" max="11522" width="25" style="7" customWidth="1"/>
    <col min="11523" max="11523" width="18.7109375" style="7" customWidth="1"/>
    <col min="11524" max="11524" width="29.7109375" style="7" customWidth="1"/>
    <col min="11525" max="11525" width="13.42578125" style="7" customWidth="1"/>
    <col min="11526" max="11526" width="13.85546875" style="7" customWidth="1"/>
    <col min="11527" max="11531" width="16.5703125" style="7" customWidth="1"/>
    <col min="11532" max="11532" width="20.5703125" style="7" customWidth="1"/>
    <col min="11533" max="11533" width="21.140625" style="7" customWidth="1"/>
    <col min="11534" max="11534" width="9.5703125" style="7" customWidth="1"/>
    <col min="11535" max="11535" width="0.42578125" style="7" customWidth="1"/>
    <col min="11536" max="11542" width="6.42578125" style="7" customWidth="1"/>
    <col min="11543" max="11771" width="11.42578125" style="7"/>
    <col min="11772" max="11772" width="1" style="7" customWidth="1"/>
    <col min="11773" max="11773" width="4.28515625" style="7" customWidth="1"/>
    <col min="11774" max="11774" width="34.7109375" style="7" customWidth="1"/>
    <col min="11775" max="11775" width="0" style="7" hidden="1" customWidth="1"/>
    <col min="11776" max="11776" width="20" style="7" customWidth="1"/>
    <col min="11777" max="11777" width="20.85546875" style="7" customWidth="1"/>
    <col min="11778" max="11778" width="25" style="7" customWidth="1"/>
    <col min="11779" max="11779" width="18.7109375" style="7" customWidth="1"/>
    <col min="11780" max="11780" width="29.7109375" style="7" customWidth="1"/>
    <col min="11781" max="11781" width="13.42578125" style="7" customWidth="1"/>
    <col min="11782" max="11782" width="13.85546875" style="7" customWidth="1"/>
    <col min="11783" max="11787" width="16.5703125" style="7" customWidth="1"/>
    <col min="11788" max="11788" width="20.5703125" style="7" customWidth="1"/>
    <col min="11789" max="11789" width="21.140625" style="7" customWidth="1"/>
    <col min="11790" max="11790" width="9.5703125" style="7" customWidth="1"/>
    <col min="11791" max="11791" width="0.42578125" style="7" customWidth="1"/>
    <col min="11792" max="11798" width="6.42578125" style="7" customWidth="1"/>
    <col min="11799" max="12027" width="11.42578125" style="7"/>
    <col min="12028" max="12028" width="1" style="7" customWidth="1"/>
    <col min="12029" max="12029" width="4.28515625" style="7" customWidth="1"/>
    <col min="12030" max="12030" width="34.7109375" style="7" customWidth="1"/>
    <col min="12031" max="12031" width="0" style="7" hidden="1" customWidth="1"/>
    <col min="12032" max="12032" width="20" style="7" customWidth="1"/>
    <col min="12033" max="12033" width="20.85546875" style="7" customWidth="1"/>
    <col min="12034" max="12034" width="25" style="7" customWidth="1"/>
    <col min="12035" max="12035" width="18.7109375" style="7" customWidth="1"/>
    <col min="12036" max="12036" width="29.7109375" style="7" customWidth="1"/>
    <col min="12037" max="12037" width="13.42578125" style="7" customWidth="1"/>
    <col min="12038" max="12038" width="13.85546875" style="7" customWidth="1"/>
    <col min="12039" max="12043" width="16.5703125" style="7" customWidth="1"/>
    <col min="12044" max="12044" width="20.5703125" style="7" customWidth="1"/>
    <col min="12045" max="12045" width="21.140625" style="7" customWidth="1"/>
    <col min="12046" max="12046" width="9.5703125" style="7" customWidth="1"/>
    <col min="12047" max="12047" width="0.42578125" style="7" customWidth="1"/>
    <col min="12048" max="12054" width="6.42578125" style="7" customWidth="1"/>
    <col min="12055" max="12283" width="11.42578125" style="7"/>
    <col min="12284" max="12284" width="1" style="7" customWidth="1"/>
    <col min="12285" max="12285" width="4.28515625" style="7" customWidth="1"/>
    <col min="12286" max="12286" width="34.7109375" style="7" customWidth="1"/>
    <col min="12287" max="12287" width="0" style="7" hidden="1" customWidth="1"/>
    <col min="12288" max="12288" width="20" style="7" customWidth="1"/>
    <col min="12289" max="12289" width="20.85546875" style="7" customWidth="1"/>
    <col min="12290" max="12290" width="25" style="7" customWidth="1"/>
    <col min="12291" max="12291" width="18.7109375" style="7" customWidth="1"/>
    <col min="12292" max="12292" width="29.7109375" style="7" customWidth="1"/>
    <col min="12293" max="12293" width="13.42578125" style="7" customWidth="1"/>
    <col min="12294" max="12294" width="13.85546875" style="7" customWidth="1"/>
    <col min="12295" max="12299" width="16.5703125" style="7" customWidth="1"/>
    <col min="12300" max="12300" width="20.5703125" style="7" customWidth="1"/>
    <col min="12301" max="12301" width="21.140625" style="7" customWidth="1"/>
    <col min="12302" max="12302" width="9.5703125" style="7" customWidth="1"/>
    <col min="12303" max="12303" width="0.42578125" style="7" customWidth="1"/>
    <col min="12304" max="12310" width="6.42578125" style="7" customWidth="1"/>
    <col min="12311" max="12539" width="11.42578125" style="7"/>
    <col min="12540" max="12540" width="1" style="7" customWidth="1"/>
    <col min="12541" max="12541" width="4.28515625" style="7" customWidth="1"/>
    <col min="12542" max="12542" width="34.7109375" style="7" customWidth="1"/>
    <col min="12543" max="12543" width="0" style="7" hidden="1" customWidth="1"/>
    <col min="12544" max="12544" width="20" style="7" customWidth="1"/>
    <col min="12545" max="12545" width="20.85546875" style="7" customWidth="1"/>
    <col min="12546" max="12546" width="25" style="7" customWidth="1"/>
    <col min="12547" max="12547" width="18.7109375" style="7" customWidth="1"/>
    <col min="12548" max="12548" width="29.7109375" style="7" customWidth="1"/>
    <col min="12549" max="12549" width="13.42578125" style="7" customWidth="1"/>
    <col min="12550" max="12550" width="13.85546875" style="7" customWidth="1"/>
    <col min="12551" max="12555" width="16.5703125" style="7" customWidth="1"/>
    <col min="12556" max="12556" width="20.5703125" style="7" customWidth="1"/>
    <col min="12557" max="12557" width="21.140625" style="7" customWidth="1"/>
    <col min="12558" max="12558" width="9.5703125" style="7" customWidth="1"/>
    <col min="12559" max="12559" width="0.42578125" style="7" customWidth="1"/>
    <col min="12560" max="12566" width="6.42578125" style="7" customWidth="1"/>
    <col min="12567" max="12795" width="11.42578125" style="7"/>
    <col min="12796" max="12796" width="1" style="7" customWidth="1"/>
    <col min="12797" max="12797" width="4.28515625" style="7" customWidth="1"/>
    <col min="12798" max="12798" width="34.7109375" style="7" customWidth="1"/>
    <col min="12799" max="12799" width="0" style="7" hidden="1" customWidth="1"/>
    <col min="12800" max="12800" width="20" style="7" customWidth="1"/>
    <col min="12801" max="12801" width="20.85546875" style="7" customWidth="1"/>
    <col min="12802" max="12802" width="25" style="7" customWidth="1"/>
    <col min="12803" max="12803" width="18.7109375" style="7" customWidth="1"/>
    <col min="12804" max="12804" width="29.7109375" style="7" customWidth="1"/>
    <col min="12805" max="12805" width="13.42578125" style="7" customWidth="1"/>
    <col min="12806" max="12806" width="13.85546875" style="7" customWidth="1"/>
    <col min="12807" max="12811" width="16.5703125" style="7" customWidth="1"/>
    <col min="12812" max="12812" width="20.5703125" style="7" customWidth="1"/>
    <col min="12813" max="12813" width="21.140625" style="7" customWidth="1"/>
    <col min="12814" max="12814" width="9.5703125" style="7" customWidth="1"/>
    <col min="12815" max="12815" width="0.42578125" style="7" customWidth="1"/>
    <col min="12816" max="12822" width="6.42578125" style="7" customWidth="1"/>
    <col min="12823" max="13051" width="11.42578125" style="7"/>
    <col min="13052" max="13052" width="1" style="7" customWidth="1"/>
    <col min="13053" max="13053" width="4.28515625" style="7" customWidth="1"/>
    <col min="13054" max="13054" width="34.7109375" style="7" customWidth="1"/>
    <col min="13055" max="13055" width="0" style="7" hidden="1" customWidth="1"/>
    <col min="13056" max="13056" width="20" style="7" customWidth="1"/>
    <col min="13057" max="13057" width="20.85546875" style="7" customWidth="1"/>
    <col min="13058" max="13058" width="25" style="7" customWidth="1"/>
    <col min="13059" max="13059" width="18.7109375" style="7" customWidth="1"/>
    <col min="13060" max="13060" width="29.7109375" style="7" customWidth="1"/>
    <col min="13061" max="13061" width="13.42578125" style="7" customWidth="1"/>
    <col min="13062" max="13062" width="13.85546875" style="7" customWidth="1"/>
    <col min="13063" max="13067" width="16.5703125" style="7" customWidth="1"/>
    <col min="13068" max="13068" width="20.5703125" style="7" customWidth="1"/>
    <col min="13069" max="13069" width="21.140625" style="7" customWidth="1"/>
    <col min="13070" max="13070" width="9.5703125" style="7" customWidth="1"/>
    <col min="13071" max="13071" width="0.42578125" style="7" customWidth="1"/>
    <col min="13072" max="13078" width="6.42578125" style="7" customWidth="1"/>
    <col min="13079" max="13307" width="11.42578125" style="7"/>
    <col min="13308" max="13308" width="1" style="7" customWidth="1"/>
    <col min="13309" max="13309" width="4.28515625" style="7" customWidth="1"/>
    <col min="13310" max="13310" width="34.7109375" style="7" customWidth="1"/>
    <col min="13311" max="13311" width="0" style="7" hidden="1" customWidth="1"/>
    <col min="13312" max="13312" width="20" style="7" customWidth="1"/>
    <col min="13313" max="13313" width="20.85546875" style="7" customWidth="1"/>
    <col min="13314" max="13314" width="25" style="7" customWidth="1"/>
    <col min="13315" max="13315" width="18.7109375" style="7" customWidth="1"/>
    <col min="13316" max="13316" width="29.7109375" style="7" customWidth="1"/>
    <col min="13317" max="13317" width="13.42578125" style="7" customWidth="1"/>
    <col min="13318" max="13318" width="13.85546875" style="7" customWidth="1"/>
    <col min="13319" max="13323" width="16.5703125" style="7" customWidth="1"/>
    <col min="13324" max="13324" width="20.5703125" style="7" customWidth="1"/>
    <col min="13325" max="13325" width="21.140625" style="7" customWidth="1"/>
    <col min="13326" max="13326" width="9.5703125" style="7" customWidth="1"/>
    <col min="13327" max="13327" width="0.42578125" style="7" customWidth="1"/>
    <col min="13328" max="13334" width="6.42578125" style="7" customWidth="1"/>
    <col min="13335" max="13563" width="11.42578125" style="7"/>
    <col min="13564" max="13564" width="1" style="7" customWidth="1"/>
    <col min="13565" max="13565" width="4.28515625" style="7" customWidth="1"/>
    <col min="13566" max="13566" width="34.7109375" style="7" customWidth="1"/>
    <col min="13567" max="13567" width="0" style="7" hidden="1" customWidth="1"/>
    <col min="13568" max="13568" width="20" style="7" customWidth="1"/>
    <col min="13569" max="13569" width="20.85546875" style="7" customWidth="1"/>
    <col min="13570" max="13570" width="25" style="7" customWidth="1"/>
    <col min="13571" max="13571" width="18.7109375" style="7" customWidth="1"/>
    <col min="13572" max="13572" width="29.7109375" style="7" customWidth="1"/>
    <col min="13573" max="13573" width="13.42578125" style="7" customWidth="1"/>
    <col min="13574" max="13574" width="13.85546875" style="7" customWidth="1"/>
    <col min="13575" max="13579" width="16.5703125" style="7" customWidth="1"/>
    <col min="13580" max="13580" width="20.5703125" style="7" customWidth="1"/>
    <col min="13581" max="13581" width="21.140625" style="7" customWidth="1"/>
    <col min="13582" max="13582" width="9.5703125" style="7" customWidth="1"/>
    <col min="13583" max="13583" width="0.42578125" style="7" customWidth="1"/>
    <col min="13584" max="13590" width="6.42578125" style="7" customWidth="1"/>
    <col min="13591" max="13819" width="11.42578125" style="7"/>
    <col min="13820" max="13820" width="1" style="7" customWidth="1"/>
    <col min="13821" max="13821" width="4.28515625" style="7" customWidth="1"/>
    <col min="13822" max="13822" width="34.7109375" style="7" customWidth="1"/>
    <col min="13823" max="13823" width="0" style="7" hidden="1" customWidth="1"/>
    <col min="13824" max="13824" width="20" style="7" customWidth="1"/>
    <col min="13825" max="13825" width="20.85546875" style="7" customWidth="1"/>
    <col min="13826" max="13826" width="25" style="7" customWidth="1"/>
    <col min="13827" max="13827" width="18.7109375" style="7" customWidth="1"/>
    <col min="13828" max="13828" width="29.7109375" style="7" customWidth="1"/>
    <col min="13829" max="13829" width="13.42578125" style="7" customWidth="1"/>
    <col min="13830" max="13830" width="13.85546875" style="7" customWidth="1"/>
    <col min="13831" max="13835" width="16.5703125" style="7" customWidth="1"/>
    <col min="13836" max="13836" width="20.5703125" style="7" customWidth="1"/>
    <col min="13837" max="13837" width="21.140625" style="7" customWidth="1"/>
    <col min="13838" max="13838" width="9.5703125" style="7" customWidth="1"/>
    <col min="13839" max="13839" width="0.42578125" style="7" customWidth="1"/>
    <col min="13840" max="13846" width="6.42578125" style="7" customWidth="1"/>
    <col min="13847" max="14075" width="11.42578125" style="7"/>
    <col min="14076" max="14076" width="1" style="7" customWidth="1"/>
    <col min="14077" max="14077" width="4.28515625" style="7" customWidth="1"/>
    <col min="14078" max="14078" width="34.7109375" style="7" customWidth="1"/>
    <col min="14079" max="14079" width="0" style="7" hidden="1" customWidth="1"/>
    <col min="14080" max="14080" width="20" style="7" customWidth="1"/>
    <col min="14081" max="14081" width="20.85546875" style="7" customWidth="1"/>
    <col min="14082" max="14082" width="25" style="7" customWidth="1"/>
    <col min="14083" max="14083" width="18.7109375" style="7" customWidth="1"/>
    <col min="14084" max="14084" width="29.7109375" style="7" customWidth="1"/>
    <col min="14085" max="14085" width="13.42578125" style="7" customWidth="1"/>
    <col min="14086" max="14086" width="13.85546875" style="7" customWidth="1"/>
    <col min="14087" max="14091" width="16.5703125" style="7" customWidth="1"/>
    <col min="14092" max="14092" width="20.5703125" style="7" customWidth="1"/>
    <col min="14093" max="14093" width="21.140625" style="7" customWidth="1"/>
    <col min="14094" max="14094" width="9.5703125" style="7" customWidth="1"/>
    <col min="14095" max="14095" width="0.42578125" style="7" customWidth="1"/>
    <col min="14096" max="14102" width="6.42578125" style="7" customWidth="1"/>
    <col min="14103" max="14331" width="11.42578125" style="7"/>
    <col min="14332" max="14332" width="1" style="7" customWidth="1"/>
    <col min="14333" max="14333" width="4.28515625" style="7" customWidth="1"/>
    <col min="14334" max="14334" width="34.7109375" style="7" customWidth="1"/>
    <col min="14335" max="14335" width="0" style="7" hidden="1" customWidth="1"/>
    <col min="14336" max="14336" width="20" style="7" customWidth="1"/>
    <col min="14337" max="14337" width="20.85546875" style="7" customWidth="1"/>
    <col min="14338" max="14338" width="25" style="7" customWidth="1"/>
    <col min="14339" max="14339" width="18.7109375" style="7" customWidth="1"/>
    <col min="14340" max="14340" width="29.7109375" style="7" customWidth="1"/>
    <col min="14341" max="14341" width="13.42578125" style="7" customWidth="1"/>
    <col min="14342" max="14342" width="13.85546875" style="7" customWidth="1"/>
    <col min="14343" max="14347" width="16.5703125" style="7" customWidth="1"/>
    <col min="14348" max="14348" width="20.5703125" style="7" customWidth="1"/>
    <col min="14349" max="14349" width="21.140625" style="7" customWidth="1"/>
    <col min="14350" max="14350" width="9.5703125" style="7" customWidth="1"/>
    <col min="14351" max="14351" width="0.42578125" style="7" customWidth="1"/>
    <col min="14352" max="14358" width="6.42578125" style="7" customWidth="1"/>
    <col min="14359" max="14587" width="11.42578125" style="7"/>
    <col min="14588" max="14588" width="1" style="7" customWidth="1"/>
    <col min="14589" max="14589" width="4.28515625" style="7" customWidth="1"/>
    <col min="14590" max="14590" width="34.7109375" style="7" customWidth="1"/>
    <col min="14591" max="14591" width="0" style="7" hidden="1" customWidth="1"/>
    <col min="14592" max="14592" width="20" style="7" customWidth="1"/>
    <col min="14593" max="14593" width="20.85546875" style="7" customWidth="1"/>
    <col min="14594" max="14594" width="25" style="7" customWidth="1"/>
    <col min="14595" max="14595" width="18.7109375" style="7" customWidth="1"/>
    <col min="14596" max="14596" width="29.7109375" style="7" customWidth="1"/>
    <col min="14597" max="14597" width="13.42578125" style="7" customWidth="1"/>
    <col min="14598" max="14598" width="13.85546875" style="7" customWidth="1"/>
    <col min="14599" max="14603" width="16.5703125" style="7" customWidth="1"/>
    <col min="14604" max="14604" width="20.5703125" style="7" customWidth="1"/>
    <col min="14605" max="14605" width="21.140625" style="7" customWidth="1"/>
    <col min="14606" max="14606" width="9.5703125" style="7" customWidth="1"/>
    <col min="14607" max="14607" width="0.42578125" style="7" customWidth="1"/>
    <col min="14608" max="14614" width="6.42578125" style="7" customWidth="1"/>
    <col min="14615" max="14843" width="11.42578125" style="7"/>
    <col min="14844" max="14844" width="1" style="7" customWidth="1"/>
    <col min="14845" max="14845" width="4.28515625" style="7" customWidth="1"/>
    <col min="14846" max="14846" width="34.7109375" style="7" customWidth="1"/>
    <col min="14847" max="14847" width="0" style="7" hidden="1" customWidth="1"/>
    <col min="14848" max="14848" width="20" style="7" customWidth="1"/>
    <col min="14849" max="14849" width="20.85546875" style="7" customWidth="1"/>
    <col min="14850" max="14850" width="25" style="7" customWidth="1"/>
    <col min="14851" max="14851" width="18.7109375" style="7" customWidth="1"/>
    <col min="14852" max="14852" width="29.7109375" style="7" customWidth="1"/>
    <col min="14853" max="14853" width="13.42578125" style="7" customWidth="1"/>
    <col min="14854" max="14854" width="13.85546875" style="7" customWidth="1"/>
    <col min="14855" max="14859" width="16.5703125" style="7" customWidth="1"/>
    <col min="14860" max="14860" width="20.5703125" style="7" customWidth="1"/>
    <col min="14861" max="14861" width="21.140625" style="7" customWidth="1"/>
    <col min="14862" max="14862" width="9.5703125" style="7" customWidth="1"/>
    <col min="14863" max="14863" width="0.42578125" style="7" customWidth="1"/>
    <col min="14864" max="14870" width="6.42578125" style="7" customWidth="1"/>
    <col min="14871" max="15099" width="11.42578125" style="7"/>
    <col min="15100" max="15100" width="1" style="7" customWidth="1"/>
    <col min="15101" max="15101" width="4.28515625" style="7" customWidth="1"/>
    <col min="15102" max="15102" width="34.7109375" style="7" customWidth="1"/>
    <col min="15103" max="15103" width="0" style="7" hidden="1" customWidth="1"/>
    <col min="15104" max="15104" width="20" style="7" customWidth="1"/>
    <col min="15105" max="15105" width="20.85546875" style="7" customWidth="1"/>
    <col min="15106" max="15106" width="25" style="7" customWidth="1"/>
    <col min="15107" max="15107" width="18.7109375" style="7" customWidth="1"/>
    <col min="15108" max="15108" width="29.7109375" style="7" customWidth="1"/>
    <col min="15109" max="15109" width="13.42578125" style="7" customWidth="1"/>
    <col min="15110" max="15110" width="13.85546875" style="7" customWidth="1"/>
    <col min="15111" max="15115" width="16.5703125" style="7" customWidth="1"/>
    <col min="15116" max="15116" width="20.5703125" style="7" customWidth="1"/>
    <col min="15117" max="15117" width="21.140625" style="7" customWidth="1"/>
    <col min="15118" max="15118" width="9.5703125" style="7" customWidth="1"/>
    <col min="15119" max="15119" width="0.42578125" style="7" customWidth="1"/>
    <col min="15120" max="15126" width="6.42578125" style="7" customWidth="1"/>
    <col min="15127" max="15355" width="11.42578125" style="7"/>
    <col min="15356" max="15356" width="1" style="7" customWidth="1"/>
    <col min="15357" max="15357" width="4.28515625" style="7" customWidth="1"/>
    <col min="15358" max="15358" width="34.7109375" style="7" customWidth="1"/>
    <col min="15359" max="15359" width="0" style="7" hidden="1" customWidth="1"/>
    <col min="15360" max="15360" width="20" style="7" customWidth="1"/>
    <col min="15361" max="15361" width="20.85546875" style="7" customWidth="1"/>
    <col min="15362" max="15362" width="25" style="7" customWidth="1"/>
    <col min="15363" max="15363" width="18.7109375" style="7" customWidth="1"/>
    <col min="15364" max="15364" width="29.7109375" style="7" customWidth="1"/>
    <col min="15365" max="15365" width="13.42578125" style="7" customWidth="1"/>
    <col min="15366" max="15366" width="13.85546875" style="7" customWidth="1"/>
    <col min="15367" max="15371" width="16.5703125" style="7" customWidth="1"/>
    <col min="15372" max="15372" width="20.5703125" style="7" customWidth="1"/>
    <col min="15373" max="15373" width="21.140625" style="7" customWidth="1"/>
    <col min="15374" max="15374" width="9.5703125" style="7" customWidth="1"/>
    <col min="15375" max="15375" width="0.42578125" style="7" customWidth="1"/>
    <col min="15376" max="15382" width="6.42578125" style="7" customWidth="1"/>
    <col min="15383" max="15611" width="11.42578125" style="7"/>
    <col min="15612" max="15612" width="1" style="7" customWidth="1"/>
    <col min="15613" max="15613" width="4.28515625" style="7" customWidth="1"/>
    <col min="15614" max="15614" width="34.7109375" style="7" customWidth="1"/>
    <col min="15615" max="15615" width="0" style="7" hidden="1" customWidth="1"/>
    <col min="15616" max="15616" width="20" style="7" customWidth="1"/>
    <col min="15617" max="15617" width="20.85546875" style="7" customWidth="1"/>
    <col min="15618" max="15618" width="25" style="7" customWidth="1"/>
    <col min="15619" max="15619" width="18.7109375" style="7" customWidth="1"/>
    <col min="15620" max="15620" width="29.7109375" style="7" customWidth="1"/>
    <col min="15621" max="15621" width="13.42578125" style="7" customWidth="1"/>
    <col min="15622" max="15622" width="13.85546875" style="7" customWidth="1"/>
    <col min="15623" max="15627" width="16.5703125" style="7" customWidth="1"/>
    <col min="15628" max="15628" width="20.5703125" style="7" customWidth="1"/>
    <col min="15629" max="15629" width="21.140625" style="7" customWidth="1"/>
    <col min="15630" max="15630" width="9.5703125" style="7" customWidth="1"/>
    <col min="15631" max="15631" width="0.42578125" style="7" customWidth="1"/>
    <col min="15632" max="15638" width="6.42578125" style="7" customWidth="1"/>
    <col min="15639" max="15867" width="11.42578125" style="7"/>
    <col min="15868" max="15868" width="1" style="7" customWidth="1"/>
    <col min="15869" max="15869" width="4.28515625" style="7" customWidth="1"/>
    <col min="15870" max="15870" width="34.7109375" style="7" customWidth="1"/>
    <col min="15871" max="15871" width="0" style="7" hidden="1" customWidth="1"/>
    <col min="15872" max="15872" width="20" style="7" customWidth="1"/>
    <col min="15873" max="15873" width="20.85546875" style="7" customWidth="1"/>
    <col min="15874" max="15874" width="25" style="7" customWidth="1"/>
    <col min="15875" max="15875" width="18.7109375" style="7" customWidth="1"/>
    <col min="15876" max="15876" width="29.7109375" style="7" customWidth="1"/>
    <col min="15877" max="15877" width="13.42578125" style="7" customWidth="1"/>
    <col min="15878" max="15878" width="13.85546875" style="7" customWidth="1"/>
    <col min="15879" max="15883" width="16.5703125" style="7" customWidth="1"/>
    <col min="15884" max="15884" width="20.5703125" style="7" customWidth="1"/>
    <col min="15885" max="15885" width="21.140625" style="7" customWidth="1"/>
    <col min="15886" max="15886" width="9.5703125" style="7" customWidth="1"/>
    <col min="15887" max="15887" width="0.42578125" style="7" customWidth="1"/>
    <col min="15888" max="15894" width="6.42578125" style="7" customWidth="1"/>
    <col min="15895" max="16123" width="11.42578125" style="7"/>
    <col min="16124" max="16124" width="1" style="7" customWidth="1"/>
    <col min="16125" max="16125" width="4.28515625" style="7" customWidth="1"/>
    <col min="16126" max="16126" width="34.7109375" style="7" customWidth="1"/>
    <col min="16127" max="16127" width="0" style="7" hidden="1" customWidth="1"/>
    <col min="16128" max="16128" width="20" style="7" customWidth="1"/>
    <col min="16129" max="16129" width="20.85546875" style="7" customWidth="1"/>
    <col min="16130" max="16130" width="25" style="7" customWidth="1"/>
    <col min="16131" max="16131" width="18.7109375" style="7" customWidth="1"/>
    <col min="16132" max="16132" width="29.7109375" style="7" customWidth="1"/>
    <col min="16133" max="16133" width="13.42578125" style="7" customWidth="1"/>
    <col min="16134" max="16134" width="13.85546875" style="7" customWidth="1"/>
    <col min="16135" max="16139" width="16.5703125" style="7" customWidth="1"/>
    <col min="16140" max="16140" width="20.5703125" style="7" customWidth="1"/>
    <col min="16141" max="16141" width="21.140625" style="7" customWidth="1"/>
    <col min="16142" max="16142" width="9.5703125" style="7" customWidth="1"/>
    <col min="16143" max="16143" width="0.42578125" style="7" customWidth="1"/>
    <col min="16144" max="16150" width="6.42578125" style="7" customWidth="1"/>
    <col min="16151" max="16371" width="11.42578125" style="7"/>
    <col min="16372" max="16384" width="11.42578125" style="7" customWidth="1"/>
  </cols>
  <sheetData>
    <row r="2" spans="2:16" ht="26.25" x14ac:dyDescent="0.25">
      <c r="B2" s="220" t="s">
        <v>63</v>
      </c>
      <c r="C2" s="221"/>
      <c r="D2" s="221"/>
      <c r="E2" s="221"/>
      <c r="F2" s="221"/>
      <c r="G2" s="221"/>
      <c r="H2" s="221"/>
      <c r="I2" s="221"/>
      <c r="J2" s="221"/>
      <c r="K2" s="221"/>
      <c r="L2" s="221"/>
      <c r="M2" s="221"/>
      <c r="N2" s="221"/>
      <c r="O2" s="221"/>
      <c r="P2" s="221"/>
    </row>
    <row r="4" spans="2:16" ht="26.25" x14ac:dyDescent="0.25">
      <c r="B4" s="220" t="s">
        <v>48</v>
      </c>
      <c r="C4" s="221"/>
      <c r="D4" s="221"/>
      <c r="E4" s="221"/>
      <c r="F4" s="221"/>
      <c r="G4" s="221"/>
      <c r="H4" s="221"/>
      <c r="I4" s="221"/>
      <c r="J4" s="221"/>
      <c r="K4" s="221"/>
      <c r="L4" s="221"/>
      <c r="M4" s="221"/>
      <c r="N4" s="221"/>
      <c r="O4" s="221"/>
      <c r="P4" s="221"/>
    </row>
    <row r="5" spans="2:16" ht="15.75" thickBot="1" x14ac:dyDescent="0.3"/>
    <row r="6" spans="2:16" ht="21.75" thickBot="1" x14ac:dyDescent="0.3">
      <c r="B6" s="9" t="s">
        <v>4</v>
      </c>
      <c r="C6" s="234" t="s">
        <v>161</v>
      </c>
      <c r="D6" s="235"/>
      <c r="E6" s="235"/>
      <c r="F6" s="235"/>
      <c r="G6" s="235"/>
      <c r="H6" s="235"/>
      <c r="I6" s="235"/>
      <c r="J6" s="235"/>
      <c r="K6" s="235"/>
      <c r="L6" s="235"/>
      <c r="M6" s="235"/>
      <c r="N6" s="236"/>
    </row>
    <row r="7" spans="2:16" ht="16.5" thickBot="1" x14ac:dyDescent="0.3">
      <c r="B7" s="10" t="s">
        <v>5</v>
      </c>
      <c r="C7" s="234"/>
      <c r="D7" s="235"/>
      <c r="E7" s="235"/>
      <c r="F7" s="235"/>
      <c r="G7" s="235"/>
      <c r="H7" s="235"/>
      <c r="I7" s="235"/>
      <c r="J7" s="235"/>
      <c r="K7" s="235"/>
      <c r="L7" s="235"/>
      <c r="M7" s="235"/>
      <c r="N7" s="236"/>
    </row>
    <row r="8" spans="2:16" ht="16.5" thickBot="1" x14ac:dyDescent="0.3">
      <c r="B8" s="10" t="s">
        <v>6</v>
      </c>
      <c r="C8" s="234"/>
      <c r="D8" s="235"/>
      <c r="E8" s="235"/>
      <c r="F8" s="235"/>
      <c r="G8" s="235"/>
      <c r="H8" s="235"/>
      <c r="I8" s="235"/>
      <c r="J8" s="235"/>
      <c r="K8" s="235"/>
      <c r="L8" s="235"/>
      <c r="M8" s="235"/>
      <c r="N8" s="236"/>
    </row>
    <row r="9" spans="2:16" ht="16.5" thickBot="1" x14ac:dyDescent="0.3">
      <c r="B9" s="10" t="s">
        <v>7</v>
      </c>
      <c r="C9" s="234"/>
      <c r="D9" s="235"/>
      <c r="E9" s="235"/>
      <c r="F9" s="235"/>
      <c r="G9" s="235"/>
      <c r="H9" s="235"/>
      <c r="I9" s="235"/>
      <c r="J9" s="235"/>
      <c r="K9" s="235"/>
      <c r="L9" s="235"/>
      <c r="M9" s="235"/>
      <c r="N9" s="236"/>
    </row>
    <row r="10" spans="2:16" ht="16.5" thickBot="1" x14ac:dyDescent="0.3">
      <c r="B10" s="10" t="s">
        <v>8</v>
      </c>
      <c r="C10" s="237"/>
      <c r="D10" s="238"/>
      <c r="E10" s="238"/>
      <c r="F10" s="28"/>
      <c r="G10" s="28"/>
      <c r="H10" s="28"/>
      <c r="I10" s="28"/>
      <c r="J10" s="28"/>
      <c r="K10" s="28"/>
      <c r="L10" s="28"/>
      <c r="M10" s="28"/>
      <c r="N10" s="29"/>
    </row>
    <row r="11" spans="2:16" ht="16.5" thickBot="1" x14ac:dyDescent="0.3">
      <c r="B11" s="12" t="s">
        <v>9</v>
      </c>
      <c r="C11" s="13">
        <v>41975</v>
      </c>
      <c r="D11" s="14"/>
      <c r="E11" s="14"/>
      <c r="F11" s="14"/>
      <c r="G11" s="14"/>
      <c r="H11" s="14"/>
      <c r="I11" s="14"/>
      <c r="J11" s="14"/>
      <c r="K11" s="14"/>
      <c r="L11" s="14"/>
      <c r="M11" s="14"/>
      <c r="N11" s="15"/>
    </row>
    <row r="12" spans="2:16" ht="15.75" x14ac:dyDescent="0.25">
      <c r="B12" s="11"/>
      <c r="C12" s="16"/>
      <c r="D12" s="17"/>
      <c r="E12" s="17"/>
      <c r="F12" s="17"/>
      <c r="G12" s="17"/>
      <c r="H12" s="17"/>
      <c r="I12" s="87"/>
      <c r="J12" s="87"/>
      <c r="K12" s="87"/>
      <c r="L12" s="87"/>
      <c r="M12" s="87"/>
      <c r="N12" s="17"/>
    </row>
    <row r="13" spans="2:16" x14ac:dyDescent="0.25">
      <c r="I13" s="87"/>
      <c r="J13" s="87"/>
      <c r="K13" s="87"/>
      <c r="L13" s="87"/>
      <c r="M13" s="87"/>
      <c r="N13" s="88"/>
    </row>
    <row r="14" spans="2:16" ht="45.75" customHeight="1" x14ac:dyDescent="0.25">
      <c r="B14" s="245" t="s">
        <v>100</v>
      </c>
      <c r="C14" s="245"/>
      <c r="D14" s="146" t="s">
        <v>12</v>
      </c>
      <c r="E14" s="146" t="s">
        <v>13</v>
      </c>
      <c r="F14" s="146" t="s">
        <v>29</v>
      </c>
      <c r="G14" s="72"/>
      <c r="I14" s="32"/>
      <c r="J14" s="32"/>
      <c r="K14" s="32"/>
      <c r="L14" s="32"/>
      <c r="M14" s="32"/>
      <c r="N14" s="88"/>
    </row>
    <row r="15" spans="2:16" x14ac:dyDescent="0.25">
      <c r="B15" s="245"/>
      <c r="C15" s="245"/>
      <c r="D15" s="146">
        <v>18</v>
      </c>
      <c r="E15" s="30">
        <v>1980048750</v>
      </c>
      <c r="F15" s="156">
        <f>870+60</f>
        <v>930</v>
      </c>
      <c r="G15" s="73"/>
      <c r="I15" s="33"/>
      <c r="J15" s="33"/>
      <c r="K15" s="33"/>
      <c r="L15" s="33"/>
      <c r="M15" s="33"/>
      <c r="N15" s="88"/>
    </row>
    <row r="16" spans="2:16" x14ac:dyDescent="0.25">
      <c r="B16" s="245"/>
      <c r="C16" s="245"/>
      <c r="D16" s="146"/>
      <c r="E16" s="30"/>
      <c r="F16" s="30"/>
      <c r="G16" s="73"/>
      <c r="I16" s="33"/>
      <c r="J16" s="33"/>
      <c r="K16" s="33"/>
      <c r="L16" s="33"/>
      <c r="M16" s="33"/>
      <c r="N16" s="88"/>
    </row>
    <row r="17" spans="1:14" x14ac:dyDescent="0.25">
      <c r="B17" s="245"/>
      <c r="C17" s="245"/>
      <c r="D17" s="146"/>
      <c r="E17" s="30"/>
      <c r="F17" s="30"/>
      <c r="G17" s="73"/>
      <c r="I17" s="33"/>
      <c r="J17" s="33"/>
      <c r="K17" s="33"/>
      <c r="L17" s="33"/>
      <c r="M17" s="33"/>
      <c r="N17" s="88"/>
    </row>
    <row r="18" spans="1:14" x14ac:dyDescent="0.25">
      <c r="B18" s="245"/>
      <c r="C18" s="245"/>
      <c r="D18" s="146"/>
      <c r="E18" s="31"/>
      <c r="F18" s="30"/>
      <c r="G18" s="73"/>
      <c r="H18" s="19"/>
      <c r="I18" s="33"/>
      <c r="J18" s="33"/>
      <c r="K18" s="33"/>
      <c r="L18" s="33"/>
      <c r="M18" s="33"/>
      <c r="N18" s="18"/>
    </row>
    <row r="19" spans="1:14" x14ac:dyDescent="0.25">
      <c r="B19" s="245"/>
      <c r="C19" s="245"/>
      <c r="D19" s="146"/>
      <c r="E19" s="31"/>
      <c r="F19" s="30"/>
      <c r="G19" s="73"/>
      <c r="H19" s="19"/>
      <c r="I19" s="35"/>
      <c r="J19" s="35"/>
      <c r="K19" s="35"/>
      <c r="L19" s="35"/>
      <c r="M19" s="35"/>
      <c r="N19" s="18"/>
    </row>
    <row r="20" spans="1:14" x14ac:dyDescent="0.25">
      <c r="B20" s="245"/>
      <c r="C20" s="245"/>
      <c r="D20" s="146"/>
      <c r="E20" s="31"/>
      <c r="F20" s="30"/>
      <c r="G20" s="73"/>
      <c r="H20" s="19"/>
      <c r="I20" s="87"/>
      <c r="J20" s="87"/>
      <c r="K20" s="87"/>
      <c r="L20" s="87"/>
      <c r="M20" s="87"/>
      <c r="N20" s="18"/>
    </row>
    <row r="21" spans="1:14" x14ac:dyDescent="0.25">
      <c r="B21" s="245"/>
      <c r="C21" s="245"/>
      <c r="D21" s="146"/>
      <c r="E21" s="31"/>
      <c r="F21" s="30"/>
      <c r="G21" s="73"/>
      <c r="H21" s="19"/>
      <c r="I21" s="87"/>
      <c r="J21" s="87"/>
      <c r="K21" s="87"/>
      <c r="L21" s="87"/>
      <c r="M21" s="87"/>
      <c r="N21" s="18"/>
    </row>
    <row r="22" spans="1:14" ht="15.75" thickBot="1" x14ac:dyDescent="0.3">
      <c r="B22" s="232" t="s">
        <v>14</v>
      </c>
      <c r="C22" s="233"/>
      <c r="D22" s="146"/>
      <c r="E22" s="49"/>
      <c r="F22" s="30"/>
      <c r="G22" s="73"/>
      <c r="H22" s="19"/>
      <c r="I22" s="87"/>
      <c r="J22" s="87"/>
      <c r="K22" s="87"/>
      <c r="L22" s="87"/>
      <c r="M22" s="87"/>
      <c r="N22" s="18"/>
    </row>
    <row r="23" spans="1:14" ht="45.75" thickBot="1" x14ac:dyDescent="0.3">
      <c r="A23" s="37"/>
      <c r="B23" s="43" t="s">
        <v>15</v>
      </c>
      <c r="C23" s="43" t="s">
        <v>101</v>
      </c>
      <c r="E23" s="32"/>
      <c r="F23" s="32"/>
      <c r="G23" s="32"/>
      <c r="H23" s="32"/>
      <c r="I23" s="8"/>
      <c r="J23" s="8"/>
      <c r="K23" s="8"/>
      <c r="L23" s="8"/>
      <c r="M23" s="8"/>
    </row>
    <row r="24" spans="1:14" ht="15.75" thickBot="1" x14ac:dyDescent="0.3">
      <c r="A24" s="38">
        <v>1</v>
      </c>
      <c r="C24" s="178">
        <f>F15*80%</f>
        <v>744</v>
      </c>
      <c r="D24" s="36"/>
      <c r="E24" s="179">
        <f>E15</f>
        <v>1980048750</v>
      </c>
      <c r="F24" s="34"/>
      <c r="G24" s="34"/>
      <c r="H24" s="34"/>
      <c r="I24" s="20"/>
      <c r="J24" s="20"/>
      <c r="K24" s="20"/>
      <c r="L24" s="20"/>
      <c r="M24" s="20"/>
    </row>
    <row r="25" spans="1:14" x14ac:dyDescent="0.25">
      <c r="A25" s="79"/>
      <c r="C25" s="80"/>
      <c r="D25" s="33"/>
      <c r="E25" s="81"/>
      <c r="F25" s="34"/>
      <c r="G25" s="34"/>
      <c r="H25" s="34"/>
      <c r="I25" s="20"/>
      <c r="J25" s="20"/>
      <c r="K25" s="20"/>
      <c r="L25" s="20"/>
      <c r="M25" s="20"/>
    </row>
    <row r="26" spans="1:14" x14ac:dyDescent="0.25">
      <c r="A26" s="79"/>
      <c r="C26" s="80"/>
      <c r="D26" s="33"/>
      <c r="E26" s="81"/>
      <c r="F26" s="34"/>
      <c r="G26" s="34"/>
      <c r="H26" s="34"/>
      <c r="I26" s="20"/>
      <c r="J26" s="20"/>
      <c r="K26" s="20"/>
      <c r="L26" s="20"/>
      <c r="M26" s="20"/>
    </row>
    <row r="27" spans="1:14" x14ac:dyDescent="0.25">
      <c r="A27" s="79"/>
      <c r="B27" s="102" t="s">
        <v>138</v>
      </c>
      <c r="C27" s="84"/>
      <c r="D27" s="84"/>
      <c r="E27" s="84"/>
      <c r="F27" s="84"/>
      <c r="G27" s="84"/>
      <c r="H27" s="84"/>
      <c r="I27" s="87"/>
      <c r="J27" s="87"/>
      <c r="K27" s="87"/>
      <c r="L27" s="87"/>
      <c r="M27" s="87"/>
      <c r="N27" s="88"/>
    </row>
    <row r="28" spans="1:14" x14ac:dyDescent="0.25">
      <c r="A28" s="79"/>
      <c r="B28" s="84"/>
      <c r="C28" s="84"/>
      <c r="D28" s="84"/>
      <c r="E28" s="84"/>
      <c r="F28" s="84"/>
      <c r="G28" s="84"/>
      <c r="H28" s="84"/>
      <c r="I28" s="87"/>
      <c r="J28" s="87"/>
      <c r="K28" s="87"/>
      <c r="L28" s="87"/>
      <c r="M28" s="87"/>
      <c r="N28" s="88"/>
    </row>
    <row r="29" spans="1:14" x14ac:dyDescent="0.25">
      <c r="A29" s="79"/>
      <c r="B29" s="104" t="s">
        <v>33</v>
      </c>
      <c r="C29" s="104" t="s">
        <v>139</v>
      </c>
      <c r="D29" s="104" t="s">
        <v>140</v>
      </c>
      <c r="E29" s="84"/>
      <c r="F29" s="84"/>
      <c r="G29" s="84"/>
      <c r="H29" s="84"/>
      <c r="I29" s="87"/>
      <c r="J29" s="87"/>
      <c r="K29" s="87"/>
      <c r="L29" s="87"/>
      <c r="M29" s="87"/>
      <c r="N29" s="88"/>
    </row>
    <row r="30" spans="1:14" x14ac:dyDescent="0.25">
      <c r="A30" s="79"/>
      <c r="B30" s="101" t="s">
        <v>141</v>
      </c>
      <c r="C30" s="44"/>
      <c r="D30" s="176" t="s">
        <v>194</v>
      </c>
      <c r="E30" s="84"/>
      <c r="F30" s="84"/>
      <c r="G30" s="84"/>
      <c r="H30" s="84"/>
      <c r="I30" s="87"/>
      <c r="J30" s="87"/>
      <c r="K30" s="87"/>
      <c r="L30" s="87"/>
      <c r="M30" s="87"/>
      <c r="N30" s="88"/>
    </row>
    <row r="31" spans="1:14" x14ac:dyDescent="0.25">
      <c r="A31" s="79"/>
      <c r="B31" s="101" t="s">
        <v>142</v>
      </c>
      <c r="C31" s="44" t="s">
        <v>194</v>
      </c>
      <c r="D31" s="176"/>
      <c r="E31" s="84"/>
      <c r="F31" s="84"/>
      <c r="G31" s="84"/>
      <c r="H31" s="84"/>
      <c r="I31" s="87"/>
      <c r="J31" s="87"/>
      <c r="K31" s="87"/>
      <c r="L31" s="87"/>
      <c r="M31" s="87"/>
      <c r="N31" s="88"/>
    </row>
    <row r="32" spans="1:14" x14ac:dyDescent="0.25">
      <c r="A32" s="79"/>
      <c r="B32" s="101" t="s">
        <v>143</v>
      </c>
      <c r="C32" s="176" t="s">
        <v>194</v>
      </c>
      <c r="D32" s="176"/>
      <c r="E32" s="84"/>
      <c r="F32" s="84"/>
      <c r="G32" s="84"/>
      <c r="H32" s="84"/>
      <c r="I32" s="87"/>
      <c r="J32" s="87"/>
      <c r="K32" s="87"/>
      <c r="L32" s="87"/>
      <c r="M32" s="87"/>
      <c r="N32" s="88"/>
    </row>
    <row r="33" spans="1:17" x14ac:dyDescent="0.25">
      <c r="A33" s="79"/>
      <c r="B33" s="101" t="s">
        <v>144</v>
      </c>
      <c r="C33" s="176"/>
      <c r="D33" s="176" t="s">
        <v>194</v>
      </c>
      <c r="E33" s="84"/>
      <c r="F33" s="84"/>
      <c r="G33" s="84"/>
      <c r="H33" s="84"/>
      <c r="I33" s="87"/>
      <c r="J33" s="87"/>
      <c r="K33" s="87"/>
      <c r="L33" s="87"/>
      <c r="M33" s="87"/>
      <c r="N33" s="88"/>
    </row>
    <row r="34" spans="1:17" x14ac:dyDescent="0.25">
      <c r="A34" s="79"/>
      <c r="B34" s="84"/>
      <c r="C34" s="84"/>
      <c r="D34" s="84"/>
      <c r="E34" s="84"/>
      <c r="F34" s="84"/>
      <c r="G34" s="84"/>
      <c r="H34" s="84"/>
      <c r="I34" s="87"/>
      <c r="J34" s="87"/>
      <c r="K34" s="87"/>
      <c r="L34" s="87"/>
      <c r="M34" s="87"/>
      <c r="N34" s="88"/>
    </row>
    <row r="35" spans="1:17" x14ac:dyDescent="0.25">
      <c r="A35" s="79"/>
      <c r="B35" s="84"/>
      <c r="C35" s="84"/>
      <c r="D35" s="84"/>
      <c r="E35" s="84"/>
      <c r="F35" s="84"/>
      <c r="G35" s="84"/>
      <c r="H35" s="84"/>
      <c r="I35" s="87"/>
      <c r="J35" s="87"/>
      <c r="K35" s="87"/>
      <c r="L35" s="87"/>
      <c r="M35" s="87"/>
      <c r="N35" s="88"/>
    </row>
    <row r="36" spans="1:17" x14ac:dyDescent="0.25">
      <c r="A36" s="79"/>
      <c r="B36" s="102" t="s">
        <v>145</v>
      </c>
      <c r="C36" s="84"/>
      <c r="D36" s="84"/>
      <c r="E36" s="84"/>
      <c r="F36" s="84"/>
      <c r="G36" s="84"/>
      <c r="H36" s="84"/>
      <c r="I36" s="87"/>
      <c r="J36" s="87"/>
      <c r="K36" s="87"/>
      <c r="L36" s="87"/>
      <c r="M36" s="87"/>
      <c r="N36" s="88"/>
    </row>
    <row r="37" spans="1:17" x14ac:dyDescent="0.25">
      <c r="A37" s="79"/>
      <c r="B37" s="84"/>
      <c r="C37" s="84"/>
      <c r="D37" s="84"/>
      <c r="E37" s="84"/>
      <c r="F37" s="84"/>
      <c r="G37" s="84"/>
      <c r="H37" s="84"/>
      <c r="I37" s="87"/>
      <c r="J37" s="87"/>
      <c r="K37" s="87"/>
      <c r="L37" s="87"/>
      <c r="M37" s="87"/>
      <c r="N37" s="88"/>
    </row>
    <row r="38" spans="1:17" x14ac:dyDescent="0.25">
      <c r="A38" s="79"/>
      <c r="B38" s="84"/>
      <c r="C38" s="84"/>
      <c r="D38" s="84"/>
      <c r="E38" s="84"/>
      <c r="F38" s="84"/>
      <c r="G38" s="84"/>
      <c r="H38" s="84"/>
      <c r="I38" s="87"/>
      <c r="J38" s="87"/>
      <c r="K38" s="87"/>
      <c r="L38" s="87"/>
      <c r="M38" s="87"/>
      <c r="N38" s="88"/>
    </row>
    <row r="39" spans="1:17" x14ac:dyDescent="0.25">
      <c r="A39" s="79"/>
      <c r="B39" s="104" t="s">
        <v>33</v>
      </c>
      <c r="C39" s="104" t="s">
        <v>58</v>
      </c>
      <c r="D39" s="103" t="s">
        <v>51</v>
      </c>
      <c r="E39" s="103" t="s">
        <v>16</v>
      </c>
      <c r="F39" s="84"/>
      <c r="G39" s="84"/>
      <c r="H39" s="84"/>
      <c r="I39" s="87"/>
      <c r="J39" s="87"/>
      <c r="K39" s="87"/>
      <c r="L39" s="87"/>
      <c r="M39" s="87"/>
      <c r="N39" s="88"/>
    </row>
    <row r="40" spans="1:17" ht="28.5" x14ac:dyDescent="0.25">
      <c r="A40" s="79"/>
      <c r="B40" s="85" t="s">
        <v>146</v>
      </c>
      <c r="C40" s="86">
        <v>40</v>
      </c>
      <c r="D40" s="143">
        <v>0</v>
      </c>
      <c r="E40" s="246">
        <f>+D40+D41</f>
        <v>0</v>
      </c>
      <c r="F40" s="84"/>
      <c r="G40" s="84"/>
      <c r="H40" s="84"/>
      <c r="I40" s="87"/>
      <c r="J40" s="87"/>
      <c r="K40" s="87"/>
      <c r="L40" s="87"/>
      <c r="M40" s="87"/>
      <c r="N40" s="88"/>
    </row>
    <row r="41" spans="1:17" ht="42.75" x14ac:dyDescent="0.25">
      <c r="A41" s="79"/>
      <c r="B41" s="85" t="s">
        <v>147</v>
      </c>
      <c r="C41" s="86">
        <v>60</v>
      </c>
      <c r="D41" s="143">
        <f>+F154</f>
        <v>0</v>
      </c>
      <c r="E41" s="247"/>
      <c r="F41" s="84"/>
      <c r="G41" s="84"/>
      <c r="H41" s="84"/>
      <c r="I41" s="87"/>
      <c r="J41" s="87"/>
      <c r="K41" s="87"/>
      <c r="L41" s="87"/>
      <c r="M41" s="87"/>
      <c r="N41" s="88"/>
    </row>
    <row r="42" spans="1:17" x14ac:dyDescent="0.25">
      <c r="A42" s="79"/>
      <c r="C42" s="80"/>
      <c r="D42" s="33"/>
      <c r="E42" s="81"/>
      <c r="F42" s="34"/>
      <c r="G42" s="34"/>
      <c r="H42" s="34"/>
      <c r="I42" s="20"/>
      <c r="J42" s="20"/>
      <c r="K42" s="20"/>
      <c r="L42" s="20"/>
      <c r="M42" s="20"/>
    </row>
    <row r="43" spans="1:17" x14ac:dyDescent="0.25">
      <c r="A43" s="79"/>
      <c r="C43" s="80"/>
      <c r="D43" s="33"/>
      <c r="E43" s="81"/>
      <c r="F43" s="34"/>
      <c r="G43" s="34"/>
      <c r="H43" s="34"/>
      <c r="I43" s="20"/>
      <c r="J43" s="20"/>
      <c r="K43" s="20"/>
      <c r="L43" s="20"/>
      <c r="M43" s="20"/>
    </row>
    <row r="44" spans="1:17" x14ac:dyDescent="0.25">
      <c r="A44" s="79"/>
      <c r="C44" s="80"/>
      <c r="D44" s="33"/>
      <c r="E44" s="81"/>
      <c r="F44" s="34"/>
      <c r="G44" s="34"/>
      <c r="H44" s="34"/>
      <c r="I44" s="20"/>
      <c r="J44" s="20"/>
      <c r="K44" s="20"/>
      <c r="L44" s="20"/>
      <c r="M44" s="20"/>
    </row>
    <row r="45" spans="1:17" ht="15.75" thickBot="1" x14ac:dyDescent="0.3">
      <c r="M45" s="231" t="s">
        <v>35</v>
      </c>
      <c r="N45" s="231"/>
    </row>
    <row r="46" spans="1:17" x14ac:dyDescent="0.25">
      <c r="B46" s="102" t="s">
        <v>30</v>
      </c>
      <c r="M46" s="50"/>
      <c r="N46" s="50"/>
    </row>
    <row r="47" spans="1:17" ht="15.75" thickBot="1" x14ac:dyDescent="0.3">
      <c r="M47" s="50"/>
      <c r="N47" s="50"/>
    </row>
    <row r="48" spans="1:17" s="87" customFormat="1" ht="109.5" customHeight="1" x14ac:dyDescent="0.25">
      <c r="B48" s="98" t="s">
        <v>148</v>
      </c>
      <c r="C48" s="98" t="s">
        <v>149</v>
      </c>
      <c r="D48" s="98" t="s">
        <v>150</v>
      </c>
      <c r="E48" s="98" t="s">
        <v>45</v>
      </c>
      <c r="F48" s="98" t="s">
        <v>22</v>
      </c>
      <c r="G48" s="98" t="s">
        <v>102</v>
      </c>
      <c r="H48" s="98" t="s">
        <v>17</v>
      </c>
      <c r="I48" s="98" t="s">
        <v>10</v>
      </c>
      <c r="J48" s="98" t="s">
        <v>31</v>
      </c>
      <c r="K48" s="98" t="s">
        <v>61</v>
      </c>
      <c r="L48" s="98" t="s">
        <v>20</v>
      </c>
      <c r="M48" s="83" t="s">
        <v>26</v>
      </c>
      <c r="N48" s="98" t="s">
        <v>151</v>
      </c>
      <c r="O48" s="98" t="s">
        <v>36</v>
      </c>
      <c r="P48" s="99" t="s">
        <v>11</v>
      </c>
      <c r="Q48" s="99" t="s">
        <v>19</v>
      </c>
    </row>
    <row r="49" spans="1:26" s="93" customFormat="1" ht="30" x14ac:dyDescent="0.25">
      <c r="A49" s="41">
        <v>1</v>
      </c>
      <c r="B49" s="94" t="s">
        <v>161</v>
      </c>
      <c r="C49" s="95" t="s">
        <v>161</v>
      </c>
      <c r="D49" s="94" t="s">
        <v>215</v>
      </c>
      <c r="E49" s="89" t="s">
        <v>216</v>
      </c>
      <c r="F49" s="90" t="s">
        <v>139</v>
      </c>
      <c r="G49" s="131"/>
      <c r="H49" s="97">
        <v>40940</v>
      </c>
      <c r="I49" s="91">
        <v>41090</v>
      </c>
      <c r="J49" s="91"/>
      <c r="K49" s="91" t="s">
        <v>217</v>
      </c>
      <c r="L49" s="91" t="s">
        <v>218</v>
      </c>
      <c r="M49" s="82">
        <v>420</v>
      </c>
      <c r="N49" s="82">
        <v>420</v>
      </c>
      <c r="O49" s="21"/>
      <c r="P49" s="21">
        <v>55</v>
      </c>
      <c r="Q49" s="132"/>
      <c r="R49" s="162" t="s">
        <v>219</v>
      </c>
      <c r="S49" s="92"/>
      <c r="T49" s="92"/>
      <c r="U49" s="92"/>
      <c r="V49" s="92"/>
      <c r="W49" s="92"/>
      <c r="X49" s="92"/>
      <c r="Y49" s="92"/>
      <c r="Z49" s="92"/>
    </row>
    <row r="50" spans="1:26" s="93" customFormat="1" ht="30" x14ac:dyDescent="0.25">
      <c r="A50" s="41">
        <f>+A49+1</f>
        <v>2</v>
      </c>
      <c r="B50" s="94" t="s">
        <v>161</v>
      </c>
      <c r="C50" s="95" t="s">
        <v>161</v>
      </c>
      <c r="D50" s="94" t="s">
        <v>215</v>
      </c>
      <c r="E50" s="89" t="s">
        <v>220</v>
      </c>
      <c r="F50" s="90" t="s">
        <v>139</v>
      </c>
      <c r="G50" s="90"/>
      <c r="H50" s="97">
        <v>41306</v>
      </c>
      <c r="I50" s="91">
        <v>41639</v>
      </c>
      <c r="J50" s="91"/>
      <c r="K50" s="91" t="s">
        <v>221</v>
      </c>
      <c r="L50" s="91" t="s">
        <v>218</v>
      </c>
      <c r="M50" s="82">
        <v>3144</v>
      </c>
      <c r="N50" s="82">
        <v>3144</v>
      </c>
      <c r="O50" s="21"/>
      <c r="P50" s="21">
        <v>55</v>
      </c>
      <c r="Q50" s="132"/>
      <c r="R50" s="162" t="s">
        <v>219</v>
      </c>
      <c r="S50" s="92"/>
      <c r="T50" s="92"/>
      <c r="U50" s="92"/>
      <c r="V50" s="92"/>
      <c r="W50" s="92"/>
      <c r="X50" s="92"/>
      <c r="Y50" s="92"/>
      <c r="Z50" s="92"/>
    </row>
    <row r="51" spans="1:26" s="93" customFormat="1" ht="30" x14ac:dyDescent="0.25">
      <c r="A51" s="41">
        <f t="shared" ref="A51:A56" si="0">+A50+1</f>
        <v>3</v>
      </c>
      <c r="B51" s="94" t="s">
        <v>161</v>
      </c>
      <c r="C51" s="95" t="s">
        <v>161</v>
      </c>
      <c r="D51" s="94" t="s">
        <v>215</v>
      </c>
      <c r="E51" s="89" t="s">
        <v>222</v>
      </c>
      <c r="F51" s="90" t="s">
        <v>139</v>
      </c>
      <c r="G51" s="90"/>
      <c r="H51" s="97">
        <v>41091</v>
      </c>
      <c r="I51" s="91">
        <v>41274</v>
      </c>
      <c r="J51" s="91"/>
      <c r="K51" s="91" t="s">
        <v>228</v>
      </c>
      <c r="L51" s="91" t="s">
        <v>218</v>
      </c>
      <c r="M51" s="82">
        <v>620</v>
      </c>
      <c r="N51" s="82">
        <v>620</v>
      </c>
      <c r="O51" s="21"/>
      <c r="P51" s="21">
        <v>55</v>
      </c>
      <c r="Q51" s="132"/>
      <c r="R51" s="162" t="s">
        <v>219</v>
      </c>
      <c r="S51" s="92"/>
      <c r="T51" s="92"/>
      <c r="U51" s="92"/>
      <c r="V51" s="92"/>
      <c r="W51" s="92"/>
      <c r="X51" s="92"/>
      <c r="Y51" s="92"/>
      <c r="Z51" s="92"/>
    </row>
    <row r="52" spans="1:26" s="93" customFormat="1" ht="30" x14ac:dyDescent="0.25">
      <c r="A52" s="41">
        <f t="shared" si="0"/>
        <v>4</v>
      </c>
      <c r="B52" s="94" t="s">
        <v>161</v>
      </c>
      <c r="C52" s="95" t="s">
        <v>161</v>
      </c>
      <c r="D52" s="94" t="s">
        <v>215</v>
      </c>
      <c r="E52" s="89" t="s">
        <v>223</v>
      </c>
      <c r="F52" s="97" t="s">
        <v>139</v>
      </c>
      <c r="G52" s="90"/>
      <c r="H52" s="97">
        <v>40940</v>
      </c>
      <c r="I52" s="91">
        <v>41273</v>
      </c>
      <c r="J52" s="91"/>
      <c r="K52" s="91" t="s">
        <v>218</v>
      </c>
      <c r="L52" s="91" t="s">
        <v>221</v>
      </c>
      <c r="M52" s="82">
        <v>3336</v>
      </c>
      <c r="N52" s="82">
        <v>3336</v>
      </c>
      <c r="O52" s="21"/>
      <c r="P52" s="21">
        <v>55</v>
      </c>
      <c r="Q52" s="132"/>
      <c r="R52" s="162" t="s">
        <v>219</v>
      </c>
      <c r="S52" s="92"/>
      <c r="T52" s="92"/>
      <c r="U52" s="92"/>
      <c r="V52" s="92"/>
      <c r="W52" s="92"/>
      <c r="X52" s="92"/>
      <c r="Y52" s="92"/>
      <c r="Z52" s="92"/>
    </row>
    <row r="53" spans="1:26" s="93" customFormat="1" ht="60" x14ac:dyDescent="0.25">
      <c r="A53" s="41">
        <f t="shared" si="0"/>
        <v>5</v>
      </c>
      <c r="B53" s="94" t="s">
        <v>161</v>
      </c>
      <c r="C53" s="95" t="s">
        <v>161</v>
      </c>
      <c r="D53" s="94" t="s">
        <v>215</v>
      </c>
      <c r="E53" s="89" t="s">
        <v>224</v>
      </c>
      <c r="F53" s="97" t="s">
        <v>139</v>
      </c>
      <c r="G53" s="90"/>
      <c r="H53" s="97">
        <v>41289</v>
      </c>
      <c r="I53" s="91">
        <v>41912</v>
      </c>
      <c r="J53" s="91"/>
      <c r="K53" s="91" t="s">
        <v>229</v>
      </c>
      <c r="L53" s="91" t="s">
        <v>221</v>
      </c>
      <c r="M53" s="82">
        <v>1292</v>
      </c>
      <c r="N53" s="82">
        <v>1292</v>
      </c>
      <c r="O53" s="21"/>
      <c r="P53" s="21">
        <v>55</v>
      </c>
      <c r="Q53" s="161" t="s">
        <v>401</v>
      </c>
      <c r="R53" s="92"/>
      <c r="S53" s="92"/>
      <c r="T53" s="92"/>
      <c r="U53" s="92"/>
      <c r="V53" s="92"/>
      <c r="W53" s="92"/>
      <c r="X53" s="92"/>
      <c r="Y53" s="92"/>
      <c r="Z53" s="92"/>
    </row>
    <row r="54" spans="1:26" s="93" customFormat="1" ht="60" x14ac:dyDescent="0.25">
      <c r="A54" s="41">
        <f t="shared" si="0"/>
        <v>6</v>
      </c>
      <c r="B54" s="94" t="s">
        <v>161</v>
      </c>
      <c r="C54" s="95" t="s">
        <v>161</v>
      </c>
      <c r="D54" s="94" t="s">
        <v>215</v>
      </c>
      <c r="E54" s="89" t="s">
        <v>225</v>
      </c>
      <c r="F54" s="97" t="s">
        <v>139</v>
      </c>
      <c r="G54" s="90"/>
      <c r="H54" s="97">
        <v>41530</v>
      </c>
      <c r="I54" s="91">
        <v>41912</v>
      </c>
      <c r="J54" s="91"/>
      <c r="K54" s="91" t="s">
        <v>218</v>
      </c>
      <c r="L54" s="91" t="s">
        <v>230</v>
      </c>
      <c r="M54" s="82">
        <v>494</v>
      </c>
      <c r="N54" s="82">
        <v>494</v>
      </c>
      <c r="O54" s="21"/>
      <c r="P54" s="21">
        <v>55</v>
      </c>
      <c r="Q54" s="161" t="s">
        <v>401</v>
      </c>
      <c r="R54" s="92"/>
      <c r="S54" s="92"/>
      <c r="T54" s="92"/>
      <c r="U54" s="92"/>
      <c r="V54" s="92"/>
      <c r="W54" s="92"/>
      <c r="X54" s="92"/>
      <c r="Y54" s="92"/>
      <c r="Z54" s="92"/>
    </row>
    <row r="55" spans="1:26" s="93" customFormat="1" ht="60" x14ac:dyDescent="0.25">
      <c r="A55" s="41">
        <f t="shared" si="0"/>
        <v>7</v>
      </c>
      <c r="B55" s="94" t="s">
        <v>161</v>
      </c>
      <c r="C55" s="95" t="s">
        <v>161</v>
      </c>
      <c r="D55" s="94" t="s">
        <v>215</v>
      </c>
      <c r="E55" s="89" t="s">
        <v>226</v>
      </c>
      <c r="F55" s="97" t="s">
        <v>139</v>
      </c>
      <c r="G55" s="90"/>
      <c r="H55" s="97">
        <v>41530</v>
      </c>
      <c r="I55" s="91">
        <v>41912</v>
      </c>
      <c r="J55" s="91"/>
      <c r="K55" s="91" t="s">
        <v>218</v>
      </c>
      <c r="L55" s="91" t="s">
        <v>230</v>
      </c>
      <c r="M55" s="82">
        <v>700</v>
      </c>
      <c r="N55" s="82">
        <v>700</v>
      </c>
      <c r="O55" s="21"/>
      <c r="P55" s="21">
        <v>55</v>
      </c>
      <c r="Q55" s="161" t="s">
        <v>401</v>
      </c>
      <c r="R55" s="92"/>
      <c r="S55" s="92"/>
      <c r="T55" s="92"/>
      <c r="U55" s="92"/>
      <c r="V55" s="92"/>
      <c r="W55" s="92"/>
      <c r="X55" s="92"/>
      <c r="Y55" s="92"/>
      <c r="Z55" s="92"/>
    </row>
    <row r="56" spans="1:26" s="93" customFormat="1" ht="30" x14ac:dyDescent="0.25">
      <c r="A56" s="41">
        <f t="shared" si="0"/>
        <v>8</v>
      </c>
      <c r="B56" s="94" t="s">
        <v>161</v>
      </c>
      <c r="C56" s="95" t="s">
        <v>161</v>
      </c>
      <c r="D56" s="94" t="s">
        <v>215</v>
      </c>
      <c r="E56" s="89" t="s">
        <v>227</v>
      </c>
      <c r="F56" s="90" t="s">
        <v>139</v>
      </c>
      <c r="G56" s="90"/>
      <c r="H56" s="97">
        <v>40939</v>
      </c>
      <c r="I56" s="91">
        <v>41274</v>
      </c>
      <c r="J56" s="91"/>
      <c r="K56" s="91" t="s">
        <v>218</v>
      </c>
      <c r="L56" s="91" t="s">
        <v>221</v>
      </c>
      <c r="M56" s="82">
        <v>110</v>
      </c>
      <c r="N56" s="82">
        <v>110</v>
      </c>
      <c r="O56" s="21"/>
      <c r="P56" s="21">
        <v>55</v>
      </c>
      <c r="Q56" s="132"/>
      <c r="R56" s="162" t="s">
        <v>219</v>
      </c>
      <c r="S56" s="92"/>
      <c r="T56" s="92"/>
      <c r="U56" s="92"/>
      <c r="V56" s="92"/>
      <c r="W56" s="92"/>
      <c r="X56" s="92"/>
      <c r="Y56" s="92"/>
      <c r="Z56" s="92"/>
    </row>
    <row r="57" spans="1:26" s="93" customFormat="1" ht="30.75" customHeight="1" x14ac:dyDescent="0.25">
      <c r="A57" s="41"/>
      <c r="B57" s="42" t="s">
        <v>16</v>
      </c>
      <c r="C57" s="95"/>
      <c r="D57" s="94"/>
      <c r="E57" s="89"/>
      <c r="F57" s="90"/>
      <c r="G57" s="90"/>
      <c r="H57" s="90"/>
      <c r="I57" s="91"/>
      <c r="J57" s="91"/>
      <c r="K57" s="96" t="s">
        <v>400</v>
      </c>
      <c r="L57" s="96">
        <f t="shared" ref="L57" si="1">SUM(L49:L56)</f>
        <v>0</v>
      </c>
      <c r="M57" s="130">
        <v>4066</v>
      </c>
      <c r="N57" s="96" t="s">
        <v>231</v>
      </c>
      <c r="O57" s="21"/>
      <c r="P57" s="21"/>
      <c r="Q57" s="133"/>
    </row>
    <row r="58" spans="1:26" s="24" customFormat="1" x14ac:dyDescent="0.25">
      <c r="E58" s="25"/>
    </row>
    <row r="59" spans="1:26" s="24" customFormat="1" x14ac:dyDescent="0.25">
      <c r="B59" s="208" t="s">
        <v>28</v>
      </c>
      <c r="C59" s="208" t="s">
        <v>27</v>
      </c>
      <c r="D59" s="248" t="s">
        <v>34</v>
      </c>
      <c r="E59" s="248"/>
    </row>
    <row r="60" spans="1:26" s="24" customFormat="1" x14ac:dyDescent="0.25">
      <c r="B60" s="210"/>
      <c r="C60" s="210"/>
      <c r="D60" s="147" t="s">
        <v>23</v>
      </c>
      <c r="E60" s="48" t="s">
        <v>24</v>
      </c>
    </row>
    <row r="61" spans="1:26" s="24" customFormat="1" ht="30.6" customHeight="1" x14ac:dyDescent="0.25">
      <c r="B61" s="46" t="s">
        <v>21</v>
      </c>
      <c r="C61" s="47" t="str">
        <f>+K57</f>
        <v>22 meses</v>
      </c>
      <c r="D61" s="44"/>
      <c r="E61" s="44" t="s">
        <v>194</v>
      </c>
      <c r="F61" s="26"/>
      <c r="G61" s="26"/>
      <c r="H61" s="26"/>
      <c r="I61" s="26"/>
      <c r="J61" s="26"/>
      <c r="K61" s="26"/>
      <c r="L61" s="26"/>
      <c r="M61" s="26"/>
    </row>
    <row r="62" spans="1:26" s="24" customFormat="1" ht="30" customHeight="1" x14ac:dyDescent="0.25">
      <c r="B62" s="46" t="s">
        <v>25</v>
      </c>
      <c r="C62" s="47">
        <f>+M57</f>
        <v>4066</v>
      </c>
      <c r="D62" s="44" t="s">
        <v>194</v>
      </c>
      <c r="E62" s="44"/>
    </row>
    <row r="63" spans="1:26" s="24" customFormat="1" x14ac:dyDescent="0.25">
      <c r="B63" s="27"/>
      <c r="C63" s="228"/>
      <c r="D63" s="228"/>
      <c r="E63" s="228"/>
      <c r="F63" s="228"/>
      <c r="G63" s="228"/>
      <c r="H63" s="228"/>
      <c r="I63" s="228"/>
      <c r="J63" s="228"/>
      <c r="K63" s="228"/>
      <c r="L63" s="228"/>
      <c r="M63" s="228"/>
      <c r="N63" s="228"/>
    </row>
    <row r="64" spans="1:26" ht="28.15" customHeight="1" thickBot="1" x14ac:dyDescent="0.3"/>
    <row r="65" spans="2:17" ht="27" thickBot="1" x14ac:dyDescent="0.3">
      <c r="B65" s="249" t="s">
        <v>103</v>
      </c>
      <c r="C65" s="249"/>
      <c r="D65" s="249"/>
      <c r="E65" s="249"/>
      <c r="F65" s="249"/>
      <c r="G65" s="249"/>
      <c r="H65" s="249"/>
      <c r="I65" s="249"/>
      <c r="J65" s="249"/>
      <c r="K65" s="249"/>
      <c r="L65" s="249"/>
      <c r="M65" s="249"/>
      <c r="N65" s="249"/>
    </row>
    <row r="68" spans="2:17" ht="109.5" customHeight="1" x14ac:dyDescent="0.25">
      <c r="B68" s="100" t="s">
        <v>152</v>
      </c>
      <c r="C68" s="52" t="s">
        <v>2</v>
      </c>
      <c r="D68" s="52" t="s">
        <v>105</v>
      </c>
      <c r="E68" s="52" t="s">
        <v>104</v>
      </c>
      <c r="F68" s="52" t="s">
        <v>106</v>
      </c>
      <c r="G68" s="52" t="s">
        <v>107</v>
      </c>
      <c r="H68" s="52" t="s">
        <v>108</v>
      </c>
      <c r="I68" s="52" t="s">
        <v>109</v>
      </c>
      <c r="J68" s="52" t="s">
        <v>110</v>
      </c>
      <c r="K68" s="52" t="s">
        <v>111</v>
      </c>
      <c r="L68" s="52" t="s">
        <v>112</v>
      </c>
      <c r="M68" s="76" t="s">
        <v>113</v>
      </c>
      <c r="N68" s="76" t="s">
        <v>114</v>
      </c>
      <c r="O68" s="215" t="s">
        <v>3</v>
      </c>
      <c r="P68" s="217"/>
      <c r="Q68" s="52" t="s">
        <v>18</v>
      </c>
    </row>
    <row r="69" spans="2:17" x14ac:dyDescent="0.25">
      <c r="B69" s="148" t="s">
        <v>180</v>
      </c>
      <c r="C69" s="148" t="s">
        <v>213</v>
      </c>
      <c r="D69" s="148" t="s">
        <v>214</v>
      </c>
      <c r="E69" s="4">
        <v>60</v>
      </c>
      <c r="F69" s="3"/>
      <c r="G69" s="3"/>
      <c r="H69" s="3" t="s">
        <v>139</v>
      </c>
      <c r="I69" s="77"/>
      <c r="J69" s="77" t="s">
        <v>139</v>
      </c>
      <c r="K69" s="77" t="s">
        <v>139</v>
      </c>
      <c r="L69" s="77" t="s">
        <v>139</v>
      </c>
      <c r="M69" s="77" t="s">
        <v>139</v>
      </c>
      <c r="N69" s="77" t="s">
        <v>139</v>
      </c>
      <c r="O69" s="213"/>
      <c r="P69" s="214"/>
      <c r="Q69" s="101" t="s">
        <v>139</v>
      </c>
    </row>
    <row r="70" spans="2:17" x14ac:dyDescent="0.25">
      <c r="B70" s="2"/>
      <c r="C70" s="2"/>
      <c r="D70" s="4"/>
      <c r="E70" s="4"/>
      <c r="F70" s="3"/>
      <c r="G70" s="3"/>
      <c r="H70" s="3"/>
      <c r="I70" s="77"/>
      <c r="J70" s="77"/>
      <c r="K70" s="101"/>
      <c r="L70" s="101"/>
      <c r="M70" s="101"/>
      <c r="N70" s="101"/>
      <c r="O70" s="213"/>
      <c r="P70" s="214"/>
      <c r="Q70" s="101"/>
    </row>
    <row r="71" spans="2:17" x14ac:dyDescent="0.25">
      <c r="B71" s="2"/>
      <c r="C71" s="2"/>
      <c r="D71" s="4"/>
      <c r="E71" s="4"/>
      <c r="F71" s="3"/>
      <c r="G71" s="3"/>
      <c r="H71" s="3"/>
      <c r="I71" s="77"/>
      <c r="J71" s="77"/>
      <c r="K71" s="101"/>
      <c r="L71" s="101"/>
      <c r="M71" s="101"/>
      <c r="N71" s="101"/>
      <c r="O71" s="213"/>
      <c r="P71" s="214"/>
      <c r="Q71" s="101"/>
    </row>
    <row r="72" spans="2:17" x14ac:dyDescent="0.25">
      <c r="B72" s="2"/>
      <c r="C72" s="2"/>
      <c r="D72" s="4"/>
      <c r="E72" s="4"/>
      <c r="F72" s="3"/>
      <c r="G72" s="3"/>
      <c r="H72" s="3"/>
      <c r="I72" s="77"/>
      <c r="J72" s="77"/>
      <c r="K72" s="101"/>
      <c r="L72" s="101"/>
      <c r="M72" s="101"/>
      <c r="N72" s="101"/>
      <c r="O72" s="213"/>
      <c r="P72" s="214"/>
      <c r="Q72" s="101"/>
    </row>
    <row r="73" spans="2:17" x14ac:dyDescent="0.25">
      <c r="B73" s="2"/>
      <c r="C73" s="2"/>
      <c r="D73" s="4"/>
      <c r="E73" s="4"/>
      <c r="F73" s="3"/>
      <c r="G73" s="3"/>
      <c r="H73" s="3"/>
      <c r="I73" s="77"/>
      <c r="J73" s="77"/>
      <c r="K73" s="101"/>
      <c r="L73" s="101"/>
      <c r="M73" s="101"/>
      <c r="N73" s="101"/>
      <c r="O73" s="213"/>
      <c r="P73" s="214"/>
      <c r="Q73" s="101"/>
    </row>
    <row r="74" spans="2:17" x14ac:dyDescent="0.25">
      <c r="B74" s="2"/>
      <c r="C74" s="2"/>
      <c r="D74" s="4"/>
      <c r="E74" s="4"/>
      <c r="F74" s="3"/>
      <c r="G74" s="3"/>
      <c r="H74" s="3"/>
      <c r="I74" s="77"/>
      <c r="J74" s="77"/>
      <c r="K74" s="101"/>
      <c r="L74" s="101"/>
      <c r="M74" s="101"/>
      <c r="N74" s="101"/>
      <c r="O74" s="213"/>
      <c r="P74" s="214"/>
      <c r="Q74" s="101"/>
    </row>
    <row r="75" spans="2:17" x14ac:dyDescent="0.25">
      <c r="B75" s="101"/>
      <c r="C75" s="101"/>
      <c r="D75" s="101"/>
      <c r="E75" s="101"/>
      <c r="F75" s="101"/>
      <c r="G75" s="101"/>
      <c r="H75" s="101"/>
      <c r="I75" s="101"/>
      <c r="J75" s="101"/>
      <c r="K75" s="101"/>
      <c r="L75" s="101"/>
      <c r="M75" s="101"/>
      <c r="N75" s="101"/>
      <c r="O75" s="213"/>
      <c r="P75" s="214"/>
      <c r="Q75" s="101"/>
    </row>
    <row r="76" spans="2:17" x14ac:dyDescent="0.25">
      <c r="B76" s="7" t="s">
        <v>1</v>
      </c>
    </row>
    <row r="77" spans="2:17" x14ac:dyDescent="0.25">
      <c r="B77" s="7" t="s">
        <v>37</v>
      </c>
    </row>
    <row r="78" spans="2:17" x14ac:dyDescent="0.25">
      <c r="B78" s="7" t="s">
        <v>62</v>
      </c>
    </row>
    <row r="80" spans="2:17" ht="15.75" thickBot="1" x14ac:dyDescent="0.3"/>
    <row r="81" spans="2:17" ht="27" thickBot="1" x14ac:dyDescent="0.3">
      <c r="B81" s="222" t="s">
        <v>38</v>
      </c>
      <c r="C81" s="223"/>
      <c r="D81" s="223"/>
      <c r="E81" s="223"/>
      <c r="F81" s="223"/>
      <c r="G81" s="223"/>
      <c r="H81" s="223"/>
      <c r="I81" s="223"/>
      <c r="J81" s="223"/>
      <c r="K81" s="223"/>
      <c r="L81" s="223"/>
      <c r="M81" s="223"/>
      <c r="N81" s="224"/>
    </row>
    <row r="86" spans="2:17" ht="76.5" customHeight="1" x14ac:dyDescent="0.25">
      <c r="B86" s="100" t="s">
        <v>0</v>
      </c>
      <c r="C86" s="100" t="s">
        <v>39</v>
      </c>
      <c r="D86" s="100" t="s">
        <v>40</v>
      </c>
      <c r="E86" s="100" t="s">
        <v>115</v>
      </c>
      <c r="F86" s="100" t="s">
        <v>117</v>
      </c>
      <c r="G86" s="100" t="s">
        <v>118</v>
      </c>
      <c r="H86" s="100" t="s">
        <v>119</v>
      </c>
      <c r="I86" s="100" t="s">
        <v>116</v>
      </c>
      <c r="J86" s="215" t="s">
        <v>120</v>
      </c>
      <c r="K86" s="216"/>
      <c r="L86" s="217"/>
      <c r="M86" s="100" t="s">
        <v>124</v>
      </c>
      <c r="N86" s="100" t="s">
        <v>41</v>
      </c>
      <c r="O86" s="100" t="s">
        <v>42</v>
      </c>
      <c r="P86" s="215" t="s">
        <v>3</v>
      </c>
      <c r="Q86" s="217"/>
    </row>
    <row r="87" spans="2:17" ht="60.75" customHeight="1" x14ac:dyDescent="0.25">
      <c r="B87" s="142" t="s">
        <v>43</v>
      </c>
      <c r="C87" s="142">
        <f>(60/200)+870/300</f>
        <v>3.1999999999999997</v>
      </c>
      <c r="D87" s="2" t="s">
        <v>318</v>
      </c>
      <c r="E87" s="2">
        <v>59673590</v>
      </c>
      <c r="F87" s="2" t="s">
        <v>327</v>
      </c>
      <c r="G87" s="2" t="s">
        <v>331</v>
      </c>
      <c r="H87" s="2" t="s">
        <v>140</v>
      </c>
      <c r="I87" s="4" t="s">
        <v>140</v>
      </c>
      <c r="J87" s="1" t="s">
        <v>329</v>
      </c>
      <c r="K87" s="78" t="s">
        <v>330</v>
      </c>
      <c r="L87" s="77" t="s">
        <v>328</v>
      </c>
      <c r="M87" s="101" t="s">
        <v>139</v>
      </c>
      <c r="N87" s="101" t="s">
        <v>140</v>
      </c>
      <c r="O87" s="101" t="s">
        <v>139</v>
      </c>
      <c r="P87" s="250" t="s">
        <v>335</v>
      </c>
      <c r="Q87" s="250"/>
    </row>
    <row r="88" spans="2:17" ht="60.75" customHeight="1" x14ac:dyDescent="0.25">
      <c r="B88" s="157" t="s">
        <v>43</v>
      </c>
      <c r="C88" s="157">
        <f t="shared" ref="C88:C89" si="2">(60/200)+870/300</f>
        <v>3.1999999999999997</v>
      </c>
      <c r="D88" s="2" t="s">
        <v>332</v>
      </c>
      <c r="E88" s="2">
        <v>6254432</v>
      </c>
      <c r="F88" s="2" t="s">
        <v>333</v>
      </c>
      <c r="G88" s="2" t="s">
        <v>334</v>
      </c>
      <c r="H88" s="2" t="s">
        <v>140</v>
      </c>
      <c r="I88" s="4" t="s">
        <v>140</v>
      </c>
      <c r="J88" s="1" t="s">
        <v>329</v>
      </c>
      <c r="K88" s="78" t="s">
        <v>288</v>
      </c>
      <c r="L88" s="77" t="s">
        <v>328</v>
      </c>
      <c r="M88" s="101" t="s">
        <v>139</v>
      </c>
      <c r="N88" s="101" t="s">
        <v>140</v>
      </c>
      <c r="O88" s="101" t="s">
        <v>139</v>
      </c>
      <c r="P88" s="250" t="s">
        <v>335</v>
      </c>
      <c r="Q88" s="250"/>
    </row>
    <row r="89" spans="2:17" ht="60.75" customHeight="1" x14ac:dyDescent="0.25">
      <c r="B89" s="157" t="s">
        <v>43</v>
      </c>
      <c r="C89" s="157">
        <f t="shared" si="2"/>
        <v>3.1999999999999997</v>
      </c>
      <c r="D89" s="2" t="s">
        <v>336</v>
      </c>
      <c r="E89" s="2">
        <v>27366078</v>
      </c>
      <c r="F89" s="2" t="s">
        <v>337</v>
      </c>
      <c r="G89" s="2" t="s">
        <v>338</v>
      </c>
      <c r="H89" s="165">
        <v>41638</v>
      </c>
      <c r="I89" s="4" t="s">
        <v>140</v>
      </c>
      <c r="J89" s="1" t="s">
        <v>329</v>
      </c>
      <c r="K89" s="78" t="s">
        <v>288</v>
      </c>
      <c r="L89" s="77" t="s">
        <v>328</v>
      </c>
      <c r="M89" s="101" t="s">
        <v>139</v>
      </c>
      <c r="N89" s="101" t="s">
        <v>140</v>
      </c>
      <c r="O89" s="101" t="s">
        <v>139</v>
      </c>
      <c r="P89" s="250" t="s">
        <v>335</v>
      </c>
      <c r="Q89" s="250"/>
    </row>
    <row r="90" spans="2:17" ht="60.75" customHeight="1" x14ac:dyDescent="0.25">
      <c r="B90" s="157" t="s">
        <v>44</v>
      </c>
      <c r="C90" s="157">
        <f>(60/200)+870/300*2</f>
        <v>6.1</v>
      </c>
      <c r="D90" s="2" t="s">
        <v>339</v>
      </c>
      <c r="E90" s="2">
        <v>59678375</v>
      </c>
      <c r="F90" s="2" t="s">
        <v>340</v>
      </c>
      <c r="G90" s="2" t="s">
        <v>341</v>
      </c>
      <c r="H90" s="2" t="s">
        <v>140</v>
      </c>
      <c r="I90" s="4" t="s">
        <v>140</v>
      </c>
      <c r="J90" s="1" t="s">
        <v>329</v>
      </c>
      <c r="K90" s="78" t="s">
        <v>343</v>
      </c>
      <c r="L90" s="77" t="s">
        <v>342</v>
      </c>
      <c r="M90" s="101" t="s">
        <v>139</v>
      </c>
      <c r="N90" s="101" t="s">
        <v>140</v>
      </c>
      <c r="O90" s="101" t="s">
        <v>140</v>
      </c>
      <c r="P90" s="160" t="s">
        <v>346</v>
      </c>
      <c r="Q90" s="160"/>
    </row>
    <row r="91" spans="2:17" ht="60.75" customHeight="1" x14ac:dyDescent="0.25">
      <c r="B91" s="157" t="s">
        <v>44</v>
      </c>
      <c r="C91" s="157">
        <f t="shared" ref="C91:C97" si="3">(60/200)+870/300*2</f>
        <v>6.1</v>
      </c>
      <c r="D91" s="2" t="s">
        <v>339</v>
      </c>
      <c r="E91" s="2">
        <v>59678375</v>
      </c>
      <c r="F91" s="2" t="s">
        <v>340</v>
      </c>
      <c r="G91" s="2" t="s">
        <v>341</v>
      </c>
      <c r="H91" s="2" t="s">
        <v>140</v>
      </c>
      <c r="I91" s="4" t="s">
        <v>140</v>
      </c>
      <c r="J91" s="1" t="s">
        <v>329</v>
      </c>
      <c r="K91" s="166" t="s">
        <v>345</v>
      </c>
      <c r="L91" s="77" t="s">
        <v>344</v>
      </c>
      <c r="M91" s="101" t="s">
        <v>139</v>
      </c>
      <c r="N91" s="101" t="s">
        <v>140</v>
      </c>
      <c r="O91" s="101" t="s">
        <v>140</v>
      </c>
      <c r="P91" s="160" t="s">
        <v>346</v>
      </c>
      <c r="Q91" s="160"/>
    </row>
    <row r="92" spans="2:17" ht="60.75" customHeight="1" x14ac:dyDescent="0.25">
      <c r="B92" s="157" t="s">
        <v>44</v>
      </c>
      <c r="C92" s="157">
        <f t="shared" si="3"/>
        <v>6.1</v>
      </c>
      <c r="D92" s="2" t="s">
        <v>347</v>
      </c>
      <c r="E92" s="1">
        <v>59686469</v>
      </c>
      <c r="F92" s="2" t="s">
        <v>340</v>
      </c>
      <c r="G92" s="2" t="s">
        <v>341</v>
      </c>
      <c r="H92" s="2" t="s">
        <v>140</v>
      </c>
      <c r="I92" s="4" t="s">
        <v>140</v>
      </c>
      <c r="J92" s="1" t="s">
        <v>329</v>
      </c>
      <c r="K92" s="78" t="s">
        <v>348</v>
      </c>
      <c r="L92" s="77" t="s">
        <v>342</v>
      </c>
      <c r="M92" s="101" t="s">
        <v>139</v>
      </c>
      <c r="N92" s="101" t="s">
        <v>140</v>
      </c>
      <c r="O92" s="101" t="s">
        <v>140</v>
      </c>
      <c r="P92" s="160" t="s">
        <v>346</v>
      </c>
      <c r="Q92" s="160"/>
    </row>
    <row r="93" spans="2:17" ht="60.75" customHeight="1" x14ac:dyDescent="0.25">
      <c r="B93" s="157" t="s">
        <v>44</v>
      </c>
      <c r="C93" s="157">
        <f t="shared" si="3"/>
        <v>6.1</v>
      </c>
      <c r="D93" s="2" t="s">
        <v>349</v>
      </c>
      <c r="E93" s="2">
        <v>1144146395</v>
      </c>
      <c r="F93" s="2" t="s">
        <v>350</v>
      </c>
      <c r="G93" s="2" t="s">
        <v>140</v>
      </c>
      <c r="H93" s="2" t="s">
        <v>140</v>
      </c>
      <c r="I93" s="4" t="s">
        <v>140</v>
      </c>
      <c r="J93" s="1" t="s">
        <v>329</v>
      </c>
      <c r="K93" s="78" t="s">
        <v>283</v>
      </c>
      <c r="L93" s="77" t="s">
        <v>342</v>
      </c>
      <c r="M93" s="101" t="s">
        <v>139</v>
      </c>
      <c r="N93" s="101" t="s">
        <v>140</v>
      </c>
      <c r="O93" s="101" t="s">
        <v>140</v>
      </c>
      <c r="P93" s="250" t="s">
        <v>335</v>
      </c>
      <c r="Q93" s="250"/>
    </row>
    <row r="94" spans="2:17" ht="60.75" customHeight="1" x14ac:dyDescent="0.25">
      <c r="B94" s="157" t="s">
        <v>44</v>
      </c>
      <c r="C94" s="157">
        <f t="shared" si="3"/>
        <v>6.1</v>
      </c>
      <c r="D94" s="2" t="s">
        <v>351</v>
      </c>
      <c r="E94" s="2">
        <v>59669247</v>
      </c>
      <c r="F94" s="2" t="s">
        <v>320</v>
      </c>
      <c r="G94" s="2" t="s">
        <v>352</v>
      </c>
      <c r="H94" s="165">
        <v>36924</v>
      </c>
      <c r="I94" s="4" t="s">
        <v>140</v>
      </c>
      <c r="J94" s="1" t="s">
        <v>353</v>
      </c>
      <c r="K94" s="78" t="s">
        <v>355</v>
      </c>
      <c r="L94" s="77" t="s">
        <v>354</v>
      </c>
      <c r="M94" s="101" t="s">
        <v>139</v>
      </c>
      <c r="N94" s="101" t="s">
        <v>139</v>
      </c>
      <c r="O94" s="101" t="s">
        <v>140</v>
      </c>
      <c r="P94" s="160" t="s">
        <v>359</v>
      </c>
      <c r="Q94" s="160"/>
    </row>
    <row r="95" spans="2:17" ht="60.75" customHeight="1" x14ac:dyDescent="0.25">
      <c r="B95" s="157" t="s">
        <v>44</v>
      </c>
      <c r="C95" s="157">
        <f t="shared" si="3"/>
        <v>6.1</v>
      </c>
      <c r="D95" s="2" t="s">
        <v>351</v>
      </c>
      <c r="E95" s="2">
        <v>59669247</v>
      </c>
      <c r="F95" s="2" t="s">
        <v>320</v>
      </c>
      <c r="G95" s="2" t="s">
        <v>352</v>
      </c>
      <c r="H95" s="165">
        <v>36924</v>
      </c>
      <c r="I95" s="4" t="s">
        <v>140</v>
      </c>
      <c r="J95" s="1" t="s">
        <v>356</v>
      </c>
      <c r="K95" s="78" t="s">
        <v>358</v>
      </c>
      <c r="L95" s="77" t="s">
        <v>357</v>
      </c>
      <c r="M95" s="101" t="s">
        <v>139</v>
      </c>
      <c r="N95" s="101" t="s">
        <v>139</v>
      </c>
      <c r="O95" s="101" t="s">
        <v>140</v>
      </c>
      <c r="P95" s="160" t="s">
        <v>359</v>
      </c>
      <c r="Q95" s="160"/>
    </row>
    <row r="96" spans="2:17" ht="60.75" customHeight="1" x14ac:dyDescent="0.25">
      <c r="B96" s="157"/>
      <c r="C96" s="157">
        <f t="shared" si="3"/>
        <v>6.1</v>
      </c>
      <c r="D96" s="2" t="s">
        <v>360</v>
      </c>
      <c r="E96" s="2">
        <v>1087193791</v>
      </c>
      <c r="F96" s="2" t="s">
        <v>361</v>
      </c>
      <c r="G96" s="2" t="s">
        <v>362</v>
      </c>
      <c r="H96" s="165">
        <v>41250</v>
      </c>
      <c r="I96" s="4" t="s">
        <v>140</v>
      </c>
      <c r="J96" s="1" t="s">
        <v>329</v>
      </c>
      <c r="K96" s="78" t="s">
        <v>363</v>
      </c>
      <c r="L96" s="77" t="s">
        <v>342</v>
      </c>
      <c r="M96" s="101" t="s">
        <v>140</v>
      </c>
      <c r="N96" s="101" t="s">
        <v>140</v>
      </c>
      <c r="O96" s="101" t="s">
        <v>140</v>
      </c>
      <c r="P96" s="250" t="s">
        <v>399</v>
      </c>
      <c r="Q96" s="250"/>
    </row>
    <row r="97" spans="2:17" ht="60.75" customHeight="1" x14ac:dyDescent="0.25">
      <c r="B97" s="157" t="s">
        <v>44</v>
      </c>
      <c r="C97" s="157">
        <f t="shared" si="3"/>
        <v>6.1</v>
      </c>
      <c r="D97" s="2" t="s">
        <v>364</v>
      </c>
      <c r="E97" s="2">
        <v>59684519</v>
      </c>
      <c r="F97" s="2" t="s">
        <v>361</v>
      </c>
      <c r="G97" s="2" t="s">
        <v>362</v>
      </c>
      <c r="H97" s="165">
        <v>41475</v>
      </c>
      <c r="I97" s="4" t="s">
        <v>140</v>
      </c>
      <c r="J97" s="1" t="s">
        <v>329</v>
      </c>
      <c r="K97" s="78" t="s">
        <v>330</v>
      </c>
      <c r="L97" s="77" t="s">
        <v>342</v>
      </c>
      <c r="M97" s="101" t="s">
        <v>139</v>
      </c>
      <c r="N97" s="101" t="s">
        <v>140</v>
      </c>
      <c r="O97" s="101" t="s">
        <v>140</v>
      </c>
      <c r="P97" s="250" t="s">
        <v>335</v>
      </c>
      <c r="Q97" s="250"/>
    </row>
    <row r="98" spans="2:17" ht="33.6" customHeight="1" x14ac:dyDescent="0.25">
      <c r="B98" s="142"/>
      <c r="C98" s="142"/>
      <c r="D98" s="2"/>
      <c r="E98" s="2"/>
      <c r="F98" s="2"/>
      <c r="G98" s="2"/>
      <c r="H98" s="2"/>
      <c r="I98" s="4"/>
      <c r="J98" s="1"/>
      <c r="K98" s="77"/>
      <c r="L98" s="77"/>
      <c r="M98" s="101"/>
      <c r="N98" s="101"/>
      <c r="O98" s="101"/>
      <c r="P98" s="250"/>
      <c r="Q98" s="250"/>
    </row>
    <row r="100" spans="2:17" ht="15.75" thickBot="1" x14ac:dyDescent="0.3"/>
    <row r="101" spans="2:17" ht="27" thickBot="1" x14ac:dyDescent="0.3">
      <c r="B101" s="222" t="s">
        <v>46</v>
      </c>
      <c r="C101" s="223"/>
      <c r="D101" s="223"/>
      <c r="E101" s="223"/>
      <c r="F101" s="223"/>
      <c r="G101" s="223"/>
      <c r="H101" s="223"/>
      <c r="I101" s="223"/>
      <c r="J101" s="223"/>
      <c r="K101" s="223"/>
      <c r="L101" s="223"/>
      <c r="M101" s="223"/>
      <c r="N101" s="224"/>
    </row>
    <row r="104" spans="2:17" ht="46.15" customHeight="1" x14ac:dyDescent="0.25">
      <c r="B104" s="52" t="s">
        <v>33</v>
      </c>
      <c r="C104" s="52" t="s">
        <v>47</v>
      </c>
      <c r="D104" s="215" t="s">
        <v>3</v>
      </c>
      <c r="E104" s="217"/>
    </row>
    <row r="105" spans="2:17" ht="46.9" customHeight="1" x14ac:dyDescent="0.25">
      <c r="B105" s="53" t="s">
        <v>125</v>
      </c>
      <c r="C105" s="143" t="s">
        <v>139</v>
      </c>
      <c r="D105" s="250"/>
      <c r="E105" s="250"/>
    </row>
    <row r="108" spans="2:17" ht="26.25" x14ac:dyDescent="0.25">
      <c r="B108" s="220" t="s">
        <v>64</v>
      </c>
      <c r="C108" s="221"/>
      <c r="D108" s="221"/>
      <c r="E108" s="221"/>
      <c r="F108" s="221"/>
      <c r="G108" s="221"/>
      <c r="H108" s="221"/>
      <c r="I108" s="221"/>
      <c r="J108" s="221"/>
      <c r="K108" s="221"/>
      <c r="L108" s="221"/>
      <c r="M108" s="221"/>
      <c r="N108" s="221"/>
      <c r="O108" s="221"/>
      <c r="P108" s="221"/>
    </row>
    <row r="110" spans="2:17" ht="15.75" thickBot="1" x14ac:dyDescent="0.3"/>
    <row r="111" spans="2:17" ht="27" thickBot="1" x14ac:dyDescent="0.3">
      <c r="B111" s="222" t="s">
        <v>54</v>
      </c>
      <c r="C111" s="223"/>
      <c r="D111" s="223"/>
      <c r="E111" s="223"/>
      <c r="F111" s="223"/>
      <c r="G111" s="223"/>
      <c r="H111" s="223"/>
      <c r="I111" s="223"/>
      <c r="J111" s="223"/>
      <c r="K111" s="223"/>
      <c r="L111" s="223"/>
      <c r="M111" s="223"/>
      <c r="N111" s="224"/>
    </row>
    <row r="113" spans="1:26" ht="15.75" thickBot="1" x14ac:dyDescent="0.3">
      <c r="M113" s="50"/>
      <c r="N113" s="50"/>
    </row>
    <row r="114" spans="1:26" s="87" customFormat="1" ht="109.5" customHeight="1" x14ac:dyDescent="0.25">
      <c r="B114" s="98" t="s">
        <v>148</v>
      </c>
      <c r="C114" s="98" t="s">
        <v>149</v>
      </c>
      <c r="D114" s="98" t="s">
        <v>150</v>
      </c>
      <c r="E114" s="98" t="s">
        <v>45</v>
      </c>
      <c r="F114" s="98" t="s">
        <v>22</v>
      </c>
      <c r="G114" s="98" t="s">
        <v>102</v>
      </c>
      <c r="H114" s="98" t="s">
        <v>17</v>
      </c>
      <c r="I114" s="98" t="s">
        <v>10</v>
      </c>
      <c r="J114" s="98" t="s">
        <v>31</v>
      </c>
      <c r="K114" s="98" t="s">
        <v>61</v>
      </c>
      <c r="L114" s="98" t="s">
        <v>20</v>
      </c>
      <c r="M114" s="83" t="s">
        <v>26</v>
      </c>
      <c r="N114" s="98" t="s">
        <v>151</v>
      </c>
      <c r="O114" s="98" t="s">
        <v>36</v>
      </c>
      <c r="P114" s="99" t="s">
        <v>11</v>
      </c>
      <c r="Q114" s="99" t="s">
        <v>19</v>
      </c>
    </row>
    <row r="115" spans="1:26" s="93" customFormat="1" x14ac:dyDescent="0.25">
      <c r="A115" s="41">
        <v>1</v>
      </c>
      <c r="B115" s="94"/>
      <c r="C115" s="95"/>
      <c r="D115" s="94"/>
      <c r="E115" s="89"/>
      <c r="F115" s="90"/>
      <c r="G115" s="131"/>
      <c r="H115" s="97"/>
      <c r="I115" s="91"/>
      <c r="J115" s="91"/>
      <c r="K115" s="91"/>
      <c r="L115" s="91"/>
      <c r="M115" s="82"/>
      <c r="N115" s="82">
        <f>+M115*G115</f>
        <v>0</v>
      </c>
      <c r="O115" s="21"/>
      <c r="P115" s="21"/>
      <c r="Q115" s="132"/>
      <c r="R115" s="92"/>
      <c r="S115" s="92"/>
      <c r="T115" s="92"/>
      <c r="U115" s="92"/>
      <c r="V115" s="92"/>
      <c r="W115" s="92"/>
      <c r="X115" s="92"/>
      <c r="Y115" s="92"/>
      <c r="Z115" s="92"/>
    </row>
    <row r="116" spans="1:26" s="93" customFormat="1" x14ac:dyDescent="0.25">
      <c r="A116" s="41">
        <f>+A115+1</f>
        <v>2</v>
      </c>
      <c r="B116" s="94"/>
      <c r="C116" s="95"/>
      <c r="D116" s="94"/>
      <c r="E116" s="89"/>
      <c r="F116" s="90"/>
      <c r="G116" s="90"/>
      <c r="H116" s="90"/>
      <c r="I116" s="91"/>
      <c r="J116" s="91"/>
      <c r="K116" s="91"/>
      <c r="L116" s="91"/>
      <c r="M116" s="82"/>
      <c r="N116" s="82"/>
      <c r="O116" s="21"/>
      <c r="P116" s="21"/>
      <c r="Q116" s="132"/>
      <c r="R116" s="92"/>
      <c r="S116" s="92"/>
      <c r="T116" s="92"/>
      <c r="U116" s="92"/>
      <c r="V116" s="92"/>
      <c r="W116" s="92"/>
      <c r="X116" s="92"/>
      <c r="Y116" s="92"/>
      <c r="Z116" s="92"/>
    </row>
    <row r="117" spans="1:26" s="93" customFormat="1" x14ac:dyDescent="0.25">
      <c r="A117" s="41">
        <f t="shared" ref="A117:A122" si="4">+A116+1</f>
        <v>3</v>
      </c>
      <c r="B117" s="94"/>
      <c r="C117" s="95"/>
      <c r="D117" s="94"/>
      <c r="E117" s="89"/>
      <c r="F117" s="90"/>
      <c r="G117" s="90"/>
      <c r="H117" s="90"/>
      <c r="I117" s="91"/>
      <c r="J117" s="91"/>
      <c r="K117" s="91"/>
      <c r="L117" s="91"/>
      <c r="M117" s="82"/>
      <c r="N117" s="82"/>
      <c r="O117" s="21"/>
      <c r="P117" s="21"/>
      <c r="Q117" s="132"/>
      <c r="R117" s="92"/>
      <c r="S117" s="92"/>
      <c r="T117" s="92"/>
      <c r="U117" s="92"/>
      <c r="V117" s="92"/>
      <c r="W117" s="92"/>
      <c r="X117" s="92"/>
      <c r="Y117" s="92"/>
      <c r="Z117" s="92"/>
    </row>
    <row r="118" spans="1:26" s="93" customFormat="1" x14ac:dyDescent="0.25">
      <c r="A118" s="41">
        <f t="shared" si="4"/>
        <v>4</v>
      </c>
      <c r="B118" s="94"/>
      <c r="C118" s="95"/>
      <c r="D118" s="94"/>
      <c r="E118" s="89"/>
      <c r="F118" s="90"/>
      <c r="G118" s="90"/>
      <c r="H118" s="90"/>
      <c r="I118" s="91"/>
      <c r="J118" s="91"/>
      <c r="K118" s="91"/>
      <c r="L118" s="91"/>
      <c r="M118" s="82"/>
      <c r="N118" s="82"/>
      <c r="O118" s="21"/>
      <c r="P118" s="21"/>
      <c r="Q118" s="132"/>
      <c r="R118" s="92"/>
      <c r="S118" s="92"/>
      <c r="T118" s="92"/>
      <c r="U118" s="92"/>
      <c r="V118" s="92"/>
      <c r="W118" s="92"/>
      <c r="X118" s="92"/>
      <c r="Y118" s="92"/>
      <c r="Z118" s="92"/>
    </row>
    <row r="119" spans="1:26" s="93" customFormat="1" x14ac:dyDescent="0.25">
      <c r="A119" s="41">
        <f t="shared" si="4"/>
        <v>5</v>
      </c>
      <c r="B119" s="94"/>
      <c r="C119" s="95"/>
      <c r="D119" s="94"/>
      <c r="E119" s="89"/>
      <c r="F119" s="90"/>
      <c r="G119" s="90"/>
      <c r="H119" s="90"/>
      <c r="I119" s="91"/>
      <c r="J119" s="91"/>
      <c r="K119" s="91"/>
      <c r="L119" s="91"/>
      <c r="M119" s="82"/>
      <c r="N119" s="82"/>
      <c r="O119" s="21"/>
      <c r="P119" s="21"/>
      <c r="Q119" s="132"/>
      <c r="R119" s="92"/>
      <c r="S119" s="92"/>
      <c r="T119" s="92"/>
      <c r="U119" s="92"/>
      <c r="V119" s="92"/>
      <c r="W119" s="92"/>
      <c r="X119" s="92"/>
      <c r="Y119" s="92"/>
      <c r="Z119" s="92"/>
    </row>
    <row r="120" spans="1:26" s="93" customFormat="1" x14ac:dyDescent="0.25">
      <c r="A120" s="41">
        <f t="shared" si="4"/>
        <v>6</v>
      </c>
      <c r="B120" s="94"/>
      <c r="C120" s="95"/>
      <c r="D120" s="94"/>
      <c r="E120" s="89"/>
      <c r="F120" s="90"/>
      <c r="G120" s="90"/>
      <c r="H120" s="90"/>
      <c r="I120" s="91"/>
      <c r="J120" s="91"/>
      <c r="K120" s="91"/>
      <c r="L120" s="91"/>
      <c r="M120" s="82"/>
      <c r="N120" s="82"/>
      <c r="O120" s="21"/>
      <c r="P120" s="21"/>
      <c r="Q120" s="132"/>
      <c r="R120" s="92"/>
      <c r="S120" s="92"/>
      <c r="T120" s="92"/>
      <c r="U120" s="92"/>
      <c r="V120" s="92"/>
      <c r="W120" s="92"/>
      <c r="X120" s="92"/>
      <c r="Y120" s="92"/>
      <c r="Z120" s="92"/>
    </row>
    <row r="121" spans="1:26" s="93" customFormat="1" x14ac:dyDescent="0.25">
      <c r="A121" s="41">
        <f t="shared" si="4"/>
        <v>7</v>
      </c>
      <c r="B121" s="94"/>
      <c r="C121" s="95"/>
      <c r="D121" s="94"/>
      <c r="E121" s="89"/>
      <c r="F121" s="90"/>
      <c r="G121" s="90"/>
      <c r="H121" s="90"/>
      <c r="I121" s="91"/>
      <c r="J121" s="91"/>
      <c r="K121" s="91"/>
      <c r="L121" s="91"/>
      <c r="M121" s="82"/>
      <c r="N121" s="82"/>
      <c r="O121" s="21"/>
      <c r="P121" s="21"/>
      <c r="Q121" s="132"/>
      <c r="R121" s="92"/>
      <c r="S121" s="92"/>
      <c r="T121" s="92"/>
      <c r="U121" s="92"/>
      <c r="V121" s="92"/>
      <c r="W121" s="92"/>
      <c r="X121" s="92"/>
      <c r="Y121" s="92"/>
      <c r="Z121" s="92"/>
    </row>
    <row r="122" spans="1:26" s="93" customFormat="1" x14ac:dyDescent="0.25">
      <c r="A122" s="41">
        <f t="shared" si="4"/>
        <v>8</v>
      </c>
      <c r="B122" s="94"/>
      <c r="C122" s="95"/>
      <c r="D122" s="94"/>
      <c r="E122" s="89"/>
      <c r="F122" s="90"/>
      <c r="G122" s="90"/>
      <c r="H122" s="90"/>
      <c r="I122" s="91"/>
      <c r="J122" s="91"/>
      <c r="K122" s="91"/>
      <c r="L122" s="91"/>
      <c r="M122" s="82"/>
      <c r="N122" s="82"/>
      <c r="O122" s="21"/>
      <c r="P122" s="21"/>
      <c r="Q122" s="132"/>
      <c r="R122" s="92"/>
      <c r="S122" s="92"/>
      <c r="T122" s="92"/>
      <c r="U122" s="92"/>
      <c r="V122" s="92"/>
      <c r="W122" s="92"/>
      <c r="X122" s="92"/>
      <c r="Y122" s="92"/>
      <c r="Z122" s="92"/>
    </row>
    <row r="123" spans="1:26" s="93" customFormat="1" x14ac:dyDescent="0.25">
      <c r="A123" s="41"/>
      <c r="B123" s="42" t="s">
        <v>16</v>
      </c>
      <c r="C123" s="95"/>
      <c r="D123" s="94"/>
      <c r="E123" s="89"/>
      <c r="F123" s="90"/>
      <c r="G123" s="90"/>
      <c r="H123" s="90"/>
      <c r="I123" s="91"/>
      <c r="J123" s="91"/>
      <c r="K123" s="96">
        <f t="shared" ref="K123:N123" si="5">SUM(K115:K122)</f>
        <v>0</v>
      </c>
      <c r="L123" s="96">
        <f t="shared" si="5"/>
        <v>0</v>
      </c>
      <c r="M123" s="130">
        <f t="shared" si="5"/>
        <v>0</v>
      </c>
      <c r="N123" s="96">
        <f t="shared" si="5"/>
        <v>0</v>
      </c>
      <c r="O123" s="21"/>
      <c r="P123" s="21"/>
      <c r="Q123" s="133"/>
    </row>
    <row r="124" spans="1:26" x14ac:dyDescent="0.25">
      <c r="B124" s="24"/>
      <c r="C124" s="24"/>
      <c r="D124" s="24"/>
      <c r="E124" s="25"/>
      <c r="F124" s="24"/>
      <c r="G124" s="24"/>
      <c r="H124" s="24"/>
      <c r="I124" s="24"/>
      <c r="J124" s="24"/>
      <c r="K124" s="24"/>
      <c r="L124" s="24"/>
      <c r="M124" s="24"/>
      <c r="N124" s="24"/>
      <c r="O124" s="24"/>
      <c r="P124" s="24"/>
    </row>
    <row r="125" spans="1:26" ht="18.75" x14ac:dyDescent="0.25">
      <c r="B125" s="46" t="s">
        <v>32</v>
      </c>
      <c r="C125" s="56">
        <f>+K123</f>
        <v>0</v>
      </c>
      <c r="H125" s="26"/>
      <c r="I125" s="26"/>
      <c r="J125" s="26"/>
      <c r="K125" s="26"/>
      <c r="L125" s="26"/>
      <c r="M125" s="26"/>
      <c r="N125" s="24"/>
      <c r="O125" s="24"/>
      <c r="P125" s="24"/>
    </row>
    <row r="127" spans="1:26" ht="15.75" thickBot="1" x14ac:dyDescent="0.3"/>
    <row r="128" spans="1:26" ht="37.15" customHeight="1" thickBot="1" x14ac:dyDescent="0.3">
      <c r="B128" s="58" t="s">
        <v>49</v>
      </c>
      <c r="C128" s="59" t="s">
        <v>50</v>
      </c>
      <c r="D128" s="58" t="s">
        <v>51</v>
      </c>
      <c r="E128" s="59" t="s">
        <v>55</v>
      </c>
    </row>
    <row r="129" spans="2:17" ht="41.45" customHeight="1" x14ac:dyDescent="0.25">
      <c r="B129" s="51" t="s">
        <v>126</v>
      </c>
      <c r="C129" s="54">
        <v>20</v>
      </c>
      <c r="D129" s="54"/>
      <c r="E129" s="225">
        <f>+D129+D130+D131</f>
        <v>0</v>
      </c>
    </row>
    <row r="130" spans="2:17" x14ac:dyDescent="0.25">
      <c r="B130" s="51" t="s">
        <v>127</v>
      </c>
      <c r="C130" s="44">
        <v>30</v>
      </c>
      <c r="D130" s="143">
        <v>0</v>
      </c>
      <c r="E130" s="226"/>
    </row>
    <row r="131" spans="2:17" ht="15.75" thickBot="1" x14ac:dyDescent="0.3">
      <c r="B131" s="51" t="s">
        <v>128</v>
      </c>
      <c r="C131" s="55">
        <v>40</v>
      </c>
      <c r="D131" s="55">
        <v>0</v>
      </c>
      <c r="E131" s="227"/>
    </row>
    <row r="133" spans="2:17" ht="15.75" thickBot="1" x14ac:dyDescent="0.3"/>
    <row r="134" spans="2:17" ht="27" thickBot="1" x14ac:dyDescent="0.3">
      <c r="B134" s="222" t="s">
        <v>52</v>
      </c>
      <c r="C134" s="223"/>
      <c r="D134" s="223"/>
      <c r="E134" s="223"/>
      <c r="F134" s="223"/>
      <c r="G134" s="223"/>
      <c r="H134" s="223"/>
      <c r="I134" s="223"/>
      <c r="J134" s="223"/>
      <c r="K134" s="223"/>
      <c r="L134" s="223"/>
      <c r="M134" s="223"/>
      <c r="N134" s="224"/>
    </row>
    <row r="136" spans="2:17" ht="76.5" customHeight="1" x14ac:dyDescent="0.25">
      <c r="B136" s="100" t="s">
        <v>0</v>
      </c>
      <c r="C136" s="100" t="s">
        <v>39</v>
      </c>
      <c r="D136" s="100" t="s">
        <v>40</v>
      </c>
      <c r="E136" s="100" t="s">
        <v>115</v>
      </c>
      <c r="F136" s="100" t="s">
        <v>117</v>
      </c>
      <c r="G136" s="100" t="s">
        <v>118</v>
      </c>
      <c r="H136" s="100" t="s">
        <v>119</v>
      </c>
      <c r="I136" s="100" t="s">
        <v>116</v>
      </c>
      <c r="J136" s="215" t="s">
        <v>120</v>
      </c>
      <c r="K136" s="216"/>
      <c r="L136" s="217"/>
      <c r="M136" s="100" t="s">
        <v>124</v>
      </c>
      <c r="N136" s="100" t="s">
        <v>41</v>
      </c>
      <c r="O136" s="100" t="s">
        <v>42</v>
      </c>
      <c r="P136" s="215" t="s">
        <v>3</v>
      </c>
      <c r="Q136" s="217"/>
    </row>
    <row r="137" spans="2:17" ht="60.75" customHeight="1" x14ac:dyDescent="0.25">
      <c r="B137" s="142" t="s">
        <v>132</v>
      </c>
      <c r="C137" s="142"/>
      <c r="D137" s="2"/>
      <c r="E137" s="2"/>
      <c r="F137" s="2"/>
      <c r="G137" s="2"/>
      <c r="H137" s="2"/>
      <c r="I137" s="4"/>
      <c r="J137" s="1" t="s">
        <v>121</v>
      </c>
      <c r="K137" s="78" t="s">
        <v>122</v>
      </c>
      <c r="L137" s="77" t="s">
        <v>123</v>
      </c>
      <c r="M137" s="101"/>
      <c r="N137" s="101"/>
      <c r="O137" s="101"/>
      <c r="P137" s="250"/>
      <c r="Q137" s="250"/>
    </row>
    <row r="138" spans="2:17" ht="60.75" customHeight="1" x14ac:dyDescent="0.25">
      <c r="B138" s="142" t="s">
        <v>133</v>
      </c>
      <c r="C138" s="142"/>
      <c r="D138" s="2"/>
      <c r="E138" s="2"/>
      <c r="F138" s="2"/>
      <c r="G138" s="2"/>
      <c r="H138" s="2"/>
      <c r="I138" s="4"/>
      <c r="J138" s="1"/>
      <c r="K138" s="78"/>
      <c r="L138" s="77"/>
      <c r="M138" s="101"/>
      <c r="N138" s="101"/>
      <c r="O138" s="101"/>
      <c r="P138" s="143"/>
      <c r="Q138" s="143"/>
    </row>
    <row r="139" spans="2:17" ht="33.6" customHeight="1" x14ac:dyDescent="0.25">
      <c r="B139" s="142" t="s">
        <v>134</v>
      </c>
      <c r="C139" s="142"/>
      <c r="D139" s="2"/>
      <c r="E139" s="2"/>
      <c r="F139" s="2"/>
      <c r="G139" s="2"/>
      <c r="H139" s="2"/>
      <c r="I139" s="4"/>
      <c r="J139" s="1"/>
      <c r="K139" s="77"/>
      <c r="L139" s="77"/>
      <c r="M139" s="101"/>
      <c r="N139" s="101"/>
      <c r="O139" s="101"/>
      <c r="P139" s="250"/>
      <c r="Q139" s="250"/>
    </row>
    <row r="142" spans="2:17" ht="15.75" thickBot="1" x14ac:dyDescent="0.3"/>
    <row r="143" spans="2:17" ht="54" customHeight="1" x14ac:dyDescent="0.25">
      <c r="B143" s="103" t="s">
        <v>33</v>
      </c>
      <c r="C143" s="103" t="s">
        <v>49</v>
      </c>
      <c r="D143" s="100" t="s">
        <v>50</v>
      </c>
      <c r="E143" s="103" t="s">
        <v>51</v>
      </c>
      <c r="F143" s="59" t="s">
        <v>56</v>
      </c>
      <c r="G143" s="74"/>
    </row>
    <row r="144" spans="2:17" ht="120.75" customHeight="1" x14ac:dyDescent="0.2">
      <c r="B144" s="251" t="s">
        <v>53</v>
      </c>
      <c r="C144" s="5" t="s">
        <v>129</v>
      </c>
      <c r="D144" s="143">
        <v>25</v>
      </c>
      <c r="E144" s="143">
        <v>0</v>
      </c>
      <c r="F144" s="252">
        <f>+E144+E145+E146</f>
        <v>0</v>
      </c>
      <c r="G144" s="75"/>
    </row>
    <row r="145" spans="2:7" ht="76.150000000000006" customHeight="1" x14ac:dyDescent="0.2">
      <c r="B145" s="251"/>
      <c r="C145" s="5" t="s">
        <v>130</v>
      </c>
      <c r="D145" s="57">
        <v>25</v>
      </c>
      <c r="E145" s="143">
        <v>0</v>
      </c>
      <c r="F145" s="253"/>
      <c r="G145" s="75"/>
    </row>
    <row r="146" spans="2:7" ht="69" customHeight="1" x14ac:dyDescent="0.2">
      <c r="B146" s="251"/>
      <c r="C146" s="5" t="s">
        <v>131</v>
      </c>
      <c r="D146" s="143">
        <v>10</v>
      </c>
      <c r="E146" s="143">
        <v>0</v>
      </c>
      <c r="F146" s="254"/>
      <c r="G146" s="75"/>
    </row>
    <row r="147" spans="2:7" x14ac:dyDescent="0.25">
      <c r="C147" s="84"/>
    </row>
    <row r="150" spans="2:7" x14ac:dyDescent="0.25">
      <c r="B150" s="102" t="s">
        <v>57</v>
      </c>
    </row>
    <row r="153" spans="2:7" x14ac:dyDescent="0.25">
      <c r="B153" s="104" t="s">
        <v>33</v>
      </c>
      <c r="C153" s="104" t="s">
        <v>58</v>
      </c>
      <c r="D153" s="103" t="s">
        <v>51</v>
      </c>
      <c r="E153" s="103" t="s">
        <v>16</v>
      </c>
    </row>
    <row r="154" spans="2:7" ht="28.5" x14ac:dyDescent="0.25">
      <c r="B154" s="85" t="s">
        <v>59</v>
      </c>
      <c r="C154" s="86">
        <v>40</v>
      </c>
      <c r="D154" s="143">
        <f>+E129</f>
        <v>0</v>
      </c>
      <c r="E154" s="246">
        <f>+D154+D155</f>
        <v>0</v>
      </c>
    </row>
    <row r="155" spans="2:7" ht="42.75" x14ac:dyDescent="0.25">
      <c r="B155" s="85" t="s">
        <v>60</v>
      </c>
      <c r="C155" s="86">
        <v>60</v>
      </c>
      <c r="D155" s="143">
        <f>+F144</f>
        <v>0</v>
      </c>
      <c r="E155" s="247"/>
    </row>
  </sheetData>
  <mergeCells count="48">
    <mergeCell ref="B108:P108"/>
    <mergeCell ref="D104:E104"/>
    <mergeCell ref="D105:E105"/>
    <mergeCell ref="P139:Q139"/>
    <mergeCell ref="B144:B146"/>
    <mergeCell ref="F144:F146"/>
    <mergeCell ref="P136:Q136"/>
    <mergeCell ref="P137:Q137"/>
    <mergeCell ref="E154:E155"/>
    <mergeCell ref="B111:N111"/>
    <mergeCell ref="E129:E131"/>
    <mergeCell ref="B134:N134"/>
    <mergeCell ref="J136:L136"/>
    <mergeCell ref="O72:P72"/>
    <mergeCell ref="O73:P73"/>
    <mergeCell ref="O74:P74"/>
    <mergeCell ref="O75:P75"/>
    <mergeCell ref="B81:N81"/>
    <mergeCell ref="J86:L86"/>
    <mergeCell ref="P86:Q86"/>
    <mergeCell ref="P87:Q87"/>
    <mergeCell ref="P98:Q98"/>
    <mergeCell ref="B101:N101"/>
    <mergeCell ref="P88:Q88"/>
    <mergeCell ref="P89:Q89"/>
    <mergeCell ref="P93:Q93"/>
    <mergeCell ref="P96:Q96"/>
    <mergeCell ref="P97:Q97"/>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s>
  <conditionalFormatting sqref="E92">
    <cfRule type="duplicateValues" dxfId="1" priority="1"/>
  </conditionalFormatting>
  <conditionalFormatting sqref="E92">
    <cfRule type="duplicateValues" dxfId="0" priority="2"/>
  </conditionalFormatting>
  <dataValidations count="2">
    <dataValidation type="list" allowBlank="1" showInputMessage="1" showErrorMessage="1" sqref="WVE983071 A65567 IS65567 SO65567 ACK65567 AMG65567 AWC65567 BFY65567 BPU65567 BZQ65567 CJM65567 CTI65567 DDE65567 DNA65567 DWW65567 EGS65567 EQO65567 FAK65567 FKG65567 FUC65567 GDY65567 GNU65567 GXQ65567 HHM65567 HRI65567 IBE65567 ILA65567 IUW65567 JES65567 JOO65567 JYK65567 KIG65567 KSC65567 LBY65567 LLU65567 LVQ65567 MFM65567 MPI65567 MZE65567 NJA65567 NSW65567 OCS65567 OMO65567 OWK65567 PGG65567 PQC65567 PZY65567 QJU65567 QTQ65567 RDM65567 RNI65567 RXE65567 SHA65567 SQW65567 TAS65567 TKO65567 TUK65567 UEG65567 UOC65567 UXY65567 VHU65567 VRQ65567 WBM65567 WLI65567 WVE65567 A131103 IS131103 SO131103 ACK131103 AMG131103 AWC131103 BFY131103 BPU131103 BZQ131103 CJM131103 CTI131103 DDE131103 DNA131103 DWW131103 EGS131103 EQO131103 FAK131103 FKG131103 FUC131103 GDY131103 GNU131103 GXQ131103 HHM131103 HRI131103 IBE131103 ILA131103 IUW131103 JES131103 JOO131103 JYK131103 KIG131103 KSC131103 LBY131103 LLU131103 LVQ131103 MFM131103 MPI131103 MZE131103 NJA131103 NSW131103 OCS131103 OMO131103 OWK131103 PGG131103 PQC131103 PZY131103 QJU131103 QTQ131103 RDM131103 RNI131103 RXE131103 SHA131103 SQW131103 TAS131103 TKO131103 TUK131103 UEG131103 UOC131103 UXY131103 VHU131103 VRQ131103 WBM131103 WLI131103 WVE131103 A196639 IS196639 SO196639 ACK196639 AMG196639 AWC196639 BFY196639 BPU196639 BZQ196639 CJM196639 CTI196639 DDE196639 DNA196639 DWW196639 EGS196639 EQO196639 FAK196639 FKG196639 FUC196639 GDY196639 GNU196639 GXQ196639 HHM196639 HRI196639 IBE196639 ILA196639 IUW196639 JES196639 JOO196639 JYK196639 KIG196639 KSC196639 LBY196639 LLU196639 LVQ196639 MFM196639 MPI196639 MZE196639 NJA196639 NSW196639 OCS196639 OMO196639 OWK196639 PGG196639 PQC196639 PZY196639 QJU196639 QTQ196639 RDM196639 RNI196639 RXE196639 SHA196639 SQW196639 TAS196639 TKO196639 TUK196639 UEG196639 UOC196639 UXY196639 VHU196639 VRQ196639 WBM196639 WLI196639 WVE196639 A262175 IS262175 SO262175 ACK262175 AMG262175 AWC262175 BFY262175 BPU262175 BZQ262175 CJM262175 CTI262175 DDE262175 DNA262175 DWW262175 EGS262175 EQO262175 FAK262175 FKG262175 FUC262175 GDY262175 GNU262175 GXQ262175 HHM262175 HRI262175 IBE262175 ILA262175 IUW262175 JES262175 JOO262175 JYK262175 KIG262175 KSC262175 LBY262175 LLU262175 LVQ262175 MFM262175 MPI262175 MZE262175 NJA262175 NSW262175 OCS262175 OMO262175 OWK262175 PGG262175 PQC262175 PZY262175 QJU262175 QTQ262175 RDM262175 RNI262175 RXE262175 SHA262175 SQW262175 TAS262175 TKO262175 TUK262175 UEG262175 UOC262175 UXY262175 VHU262175 VRQ262175 WBM262175 WLI262175 WVE262175 A327711 IS327711 SO327711 ACK327711 AMG327711 AWC327711 BFY327711 BPU327711 BZQ327711 CJM327711 CTI327711 DDE327711 DNA327711 DWW327711 EGS327711 EQO327711 FAK327711 FKG327711 FUC327711 GDY327711 GNU327711 GXQ327711 HHM327711 HRI327711 IBE327711 ILA327711 IUW327711 JES327711 JOO327711 JYK327711 KIG327711 KSC327711 LBY327711 LLU327711 LVQ327711 MFM327711 MPI327711 MZE327711 NJA327711 NSW327711 OCS327711 OMO327711 OWK327711 PGG327711 PQC327711 PZY327711 QJU327711 QTQ327711 RDM327711 RNI327711 RXE327711 SHA327711 SQW327711 TAS327711 TKO327711 TUK327711 UEG327711 UOC327711 UXY327711 VHU327711 VRQ327711 WBM327711 WLI327711 WVE327711 A393247 IS393247 SO393247 ACK393247 AMG393247 AWC393247 BFY393247 BPU393247 BZQ393247 CJM393247 CTI393247 DDE393247 DNA393247 DWW393247 EGS393247 EQO393247 FAK393247 FKG393247 FUC393247 GDY393247 GNU393247 GXQ393247 HHM393247 HRI393247 IBE393247 ILA393247 IUW393247 JES393247 JOO393247 JYK393247 KIG393247 KSC393247 LBY393247 LLU393247 LVQ393247 MFM393247 MPI393247 MZE393247 NJA393247 NSW393247 OCS393247 OMO393247 OWK393247 PGG393247 PQC393247 PZY393247 QJU393247 QTQ393247 RDM393247 RNI393247 RXE393247 SHA393247 SQW393247 TAS393247 TKO393247 TUK393247 UEG393247 UOC393247 UXY393247 VHU393247 VRQ393247 WBM393247 WLI393247 WVE393247 A458783 IS458783 SO458783 ACK458783 AMG458783 AWC458783 BFY458783 BPU458783 BZQ458783 CJM458783 CTI458783 DDE458783 DNA458783 DWW458783 EGS458783 EQO458783 FAK458783 FKG458783 FUC458783 GDY458783 GNU458783 GXQ458783 HHM458783 HRI458783 IBE458783 ILA458783 IUW458783 JES458783 JOO458783 JYK458783 KIG458783 KSC458783 LBY458783 LLU458783 LVQ458783 MFM458783 MPI458783 MZE458783 NJA458783 NSW458783 OCS458783 OMO458783 OWK458783 PGG458783 PQC458783 PZY458783 QJU458783 QTQ458783 RDM458783 RNI458783 RXE458783 SHA458783 SQW458783 TAS458783 TKO458783 TUK458783 UEG458783 UOC458783 UXY458783 VHU458783 VRQ458783 WBM458783 WLI458783 WVE458783 A524319 IS524319 SO524319 ACK524319 AMG524319 AWC524319 BFY524319 BPU524319 BZQ524319 CJM524319 CTI524319 DDE524319 DNA524319 DWW524319 EGS524319 EQO524319 FAK524319 FKG524319 FUC524319 GDY524319 GNU524319 GXQ524319 HHM524319 HRI524319 IBE524319 ILA524319 IUW524319 JES524319 JOO524319 JYK524319 KIG524319 KSC524319 LBY524319 LLU524319 LVQ524319 MFM524319 MPI524319 MZE524319 NJA524319 NSW524319 OCS524319 OMO524319 OWK524319 PGG524319 PQC524319 PZY524319 QJU524319 QTQ524319 RDM524319 RNI524319 RXE524319 SHA524319 SQW524319 TAS524319 TKO524319 TUK524319 UEG524319 UOC524319 UXY524319 VHU524319 VRQ524319 WBM524319 WLI524319 WVE524319 A589855 IS589855 SO589855 ACK589855 AMG589855 AWC589855 BFY589855 BPU589855 BZQ589855 CJM589855 CTI589855 DDE589855 DNA589855 DWW589855 EGS589855 EQO589855 FAK589855 FKG589855 FUC589855 GDY589855 GNU589855 GXQ589855 HHM589855 HRI589855 IBE589855 ILA589855 IUW589855 JES589855 JOO589855 JYK589855 KIG589855 KSC589855 LBY589855 LLU589855 LVQ589855 MFM589855 MPI589855 MZE589855 NJA589855 NSW589855 OCS589855 OMO589855 OWK589855 PGG589855 PQC589855 PZY589855 QJU589855 QTQ589855 RDM589855 RNI589855 RXE589855 SHA589855 SQW589855 TAS589855 TKO589855 TUK589855 UEG589855 UOC589855 UXY589855 VHU589855 VRQ589855 WBM589855 WLI589855 WVE589855 A655391 IS655391 SO655391 ACK655391 AMG655391 AWC655391 BFY655391 BPU655391 BZQ655391 CJM655391 CTI655391 DDE655391 DNA655391 DWW655391 EGS655391 EQO655391 FAK655391 FKG655391 FUC655391 GDY655391 GNU655391 GXQ655391 HHM655391 HRI655391 IBE655391 ILA655391 IUW655391 JES655391 JOO655391 JYK655391 KIG655391 KSC655391 LBY655391 LLU655391 LVQ655391 MFM655391 MPI655391 MZE655391 NJA655391 NSW655391 OCS655391 OMO655391 OWK655391 PGG655391 PQC655391 PZY655391 QJU655391 QTQ655391 RDM655391 RNI655391 RXE655391 SHA655391 SQW655391 TAS655391 TKO655391 TUK655391 UEG655391 UOC655391 UXY655391 VHU655391 VRQ655391 WBM655391 WLI655391 WVE655391 A720927 IS720927 SO720927 ACK720927 AMG720927 AWC720927 BFY720927 BPU720927 BZQ720927 CJM720927 CTI720927 DDE720927 DNA720927 DWW720927 EGS720927 EQO720927 FAK720927 FKG720927 FUC720927 GDY720927 GNU720927 GXQ720927 HHM720927 HRI720927 IBE720927 ILA720927 IUW720927 JES720927 JOO720927 JYK720927 KIG720927 KSC720927 LBY720927 LLU720927 LVQ720927 MFM720927 MPI720927 MZE720927 NJA720927 NSW720927 OCS720927 OMO720927 OWK720927 PGG720927 PQC720927 PZY720927 QJU720927 QTQ720927 RDM720927 RNI720927 RXE720927 SHA720927 SQW720927 TAS720927 TKO720927 TUK720927 UEG720927 UOC720927 UXY720927 VHU720927 VRQ720927 WBM720927 WLI720927 WVE720927 A786463 IS786463 SO786463 ACK786463 AMG786463 AWC786463 BFY786463 BPU786463 BZQ786463 CJM786463 CTI786463 DDE786463 DNA786463 DWW786463 EGS786463 EQO786463 FAK786463 FKG786463 FUC786463 GDY786463 GNU786463 GXQ786463 HHM786463 HRI786463 IBE786463 ILA786463 IUW786463 JES786463 JOO786463 JYK786463 KIG786463 KSC786463 LBY786463 LLU786463 LVQ786463 MFM786463 MPI786463 MZE786463 NJA786463 NSW786463 OCS786463 OMO786463 OWK786463 PGG786463 PQC786463 PZY786463 QJU786463 QTQ786463 RDM786463 RNI786463 RXE786463 SHA786463 SQW786463 TAS786463 TKO786463 TUK786463 UEG786463 UOC786463 UXY786463 VHU786463 VRQ786463 WBM786463 WLI786463 WVE786463 A851999 IS851999 SO851999 ACK851999 AMG851999 AWC851999 BFY851999 BPU851999 BZQ851999 CJM851999 CTI851999 DDE851999 DNA851999 DWW851999 EGS851999 EQO851999 FAK851999 FKG851999 FUC851999 GDY851999 GNU851999 GXQ851999 HHM851999 HRI851999 IBE851999 ILA851999 IUW851999 JES851999 JOO851999 JYK851999 KIG851999 KSC851999 LBY851999 LLU851999 LVQ851999 MFM851999 MPI851999 MZE851999 NJA851999 NSW851999 OCS851999 OMO851999 OWK851999 PGG851999 PQC851999 PZY851999 QJU851999 QTQ851999 RDM851999 RNI851999 RXE851999 SHA851999 SQW851999 TAS851999 TKO851999 TUK851999 UEG851999 UOC851999 UXY851999 VHU851999 VRQ851999 WBM851999 WLI851999 WVE851999 A917535 IS917535 SO917535 ACK917535 AMG917535 AWC917535 BFY917535 BPU917535 BZQ917535 CJM917535 CTI917535 DDE917535 DNA917535 DWW917535 EGS917535 EQO917535 FAK917535 FKG917535 FUC917535 GDY917535 GNU917535 GXQ917535 HHM917535 HRI917535 IBE917535 ILA917535 IUW917535 JES917535 JOO917535 JYK917535 KIG917535 KSC917535 LBY917535 LLU917535 LVQ917535 MFM917535 MPI917535 MZE917535 NJA917535 NSW917535 OCS917535 OMO917535 OWK917535 PGG917535 PQC917535 PZY917535 QJU917535 QTQ917535 RDM917535 RNI917535 RXE917535 SHA917535 SQW917535 TAS917535 TKO917535 TUK917535 UEG917535 UOC917535 UXY917535 VHU917535 VRQ917535 WBM917535 WLI917535 WVE917535 A983071 IS983071 SO983071 ACK983071 AMG983071 AWC983071 BFY983071 BPU983071 BZQ983071 CJM983071 CTI983071 DDE983071 DNA983071 DWW983071 EGS983071 EQO983071 FAK983071 FKG983071 FUC983071 GDY983071 GNU983071 GXQ983071 HHM983071 HRI983071 IBE983071 ILA983071 IUW983071 JES983071 JOO983071 JYK983071 KIG983071 KSC983071 LBY983071 LLU983071 LVQ983071 MFM983071 MPI983071 MZE983071 NJA983071 NSW983071 OCS983071 OMO983071 OWK983071 PGG983071 PQC983071 PZY983071 QJU983071 QTQ983071 RDM983071 RNI983071 RXE983071 SHA983071 SQW983071 TAS983071 TKO983071 TUK983071 UEG983071 UOC983071 UXY983071 VHU983071 VRQ983071 WBM983071 WLI98307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1 WLL983071 C65567 IV65567 SR65567 ACN65567 AMJ65567 AWF65567 BGB65567 BPX65567 BZT65567 CJP65567 CTL65567 DDH65567 DND65567 DWZ65567 EGV65567 EQR65567 FAN65567 FKJ65567 FUF65567 GEB65567 GNX65567 GXT65567 HHP65567 HRL65567 IBH65567 ILD65567 IUZ65567 JEV65567 JOR65567 JYN65567 KIJ65567 KSF65567 LCB65567 LLX65567 LVT65567 MFP65567 MPL65567 MZH65567 NJD65567 NSZ65567 OCV65567 OMR65567 OWN65567 PGJ65567 PQF65567 QAB65567 QJX65567 QTT65567 RDP65567 RNL65567 RXH65567 SHD65567 SQZ65567 TAV65567 TKR65567 TUN65567 UEJ65567 UOF65567 UYB65567 VHX65567 VRT65567 WBP65567 WLL65567 WVH65567 C131103 IV131103 SR131103 ACN131103 AMJ131103 AWF131103 BGB131103 BPX131103 BZT131103 CJP131103 CTL131103 DDH131103 DND131103 DWZ131103 EGV131103 EQR131103 FAN131103 FKJ131103 FUF131103 GEB131103 GNX131103 GXT131103 HHP131103 HRL131103 IBH131103 ILD131103 IUZ131103 JEV131103 JOR131103 JYN131103 KIJ131103 KSF131103 LCB131103 LLX131103 LVT131103 MFP131103 MPL131103 MZH131103 NJD131103 NSZ131103 OCV131103 OMR131103 OWN131103 PGJ131103 PQF131103 QAB131103 QJX131103 QTT131103 RDP131103 RNL131103 RXH131103 SHD131103 SQZ131103 TAV131103 TKR131103 TUN131103 UEJ131103 UOF131103 UYB131103 VHX131103 VRT131103 WBP131103 WLL131103 WVH131103 C196639 IV196639 SR196639 ACN196639 AMJ196639 AWF196639 BGB196639 BPX196639 BZT196639 CJP196639 CTL196639 DDH196639 DND196639 DWZ196639 EGV196639 EQR196639 FAN196639 FKJ196639 FUF196639 GEB196639 GNX196639 GXT196639 HHP196639 HRL196639 IBH196639 ILD196639 IUZ196639 JEV196639 JOR196639 JYN196639 KIJ196639 KSF196639 LCB196639 LLX196639 LVT196639 MFP196639 MPL196639 MZH196639 NJD196639 NSZ196639 OCV196639 OMR196639 OWN196639 PGJ196639 PQF196639 QAB196639 QJX196639 QTT196639 RDP196639 RNL196639 RXH196639 SHD196639 SQZ196639 TAV196639 TKR196639 TUN196639 UEJ196639 UOF196639 UYB196639 VHX196639 VRT196639 WBP196639 WLL196639 WVH196639 C262175 IV262175 SR262175 ACN262175 AMJ262175 AWF262175 BGB262175 BPX262175 BZT262175 CJP262175 CTL262175 DDH262175 DND262175 DWZ262175 EGV262175 EQR262175 FAN262175 FKJ262175 FUF262175 GEB262175 GNX262175 GXT262175 HHP262175 HRL262175 IBH262175 ILD262175 IUZ262175 JEV262175 JOR262175 JYN262175 KIJ262175 KSF262175 LCB262175 LLX262175 LVT262175 MFP262175 MPL262175 MZH262175 NJD262175 NSZ262175 OCV262175 OMR262175 OWN262175 PGJ262175 PQF262175 QAB262175 QJX262175 QTT262175 RDP262175 RNL262175 RXH262175 SHD262175 SQZ262175 TAV262175 TKR262175 TUN262175 UEJ262175 UOF262175 UYB262175 VHX262175 VRT262175 WBP262175 WLL262175 WVH262175 C327711 IV327711 SR327711 ACN327711 AMJ327711 AWF327711 BGB327711 BPX327711 BZT327711 CJP327711 CTL327711 DDH327711 DND327711 DWZ327711 EGV327711 EQR327711 FAN327711 FKJ327711 FUF327711 GEB327711 GNX327711 GXT327711 HHP327711 HRL327711 IBH327711 ILD327711 IUZ327711 JEV327711 JOR327711 JYN327711 KIJ327711 KSF327711 LCB327711 LLX327711 LVT327711 MFP327711 MPL327711 MZH327711 NJD327711 NSZ327711 OCV327711 OMR327711 OWN327711 PGJ327711 PQF327711 QAB327711 QJX327711 QTT327711 RDP327711 RNL327711 RXH327711 SHD327711 SQZ327711 TAV327711 TKR327711 TUN327711 UEJ327711 UOF327711 UYB327711 VHX327711 VRT327711 WBP327711 WLL327711 WVH327711 C393247 IV393247 SR393247 ACN393247 AMJ393247 AWF393247 BGB393247 BPX393247 BZT393247 CJP393247 CTL393247 DDH393247 DND393247 DWZ393247 EGV393247 EQR393247 FAN393247 FKJ393247 FUF393247 GEB393247 GNX393247 GXT393247 HHP393247 HRL393247 IBH393247 ILD393247 IUZ393247 JEV393247 JOR393247 JYN393247 KIJ393247 KSF393247 LCB393247 LLX393247 LVT393247 MFP393247 MPL393247 MZH393247 NJD393247 NSZ393247 OCV393247 OMR393247 OWN393247 PGJ393247 PQF393247 QAB393247 QJX393247 QTT393247 RDP393247 RNL393247 RXH393247 SHD393247 SQZ393247 TAV393247 TKR393247 TUN393247 UEJ393247 UOF393247 UYB393247 VHX393247 VRT393247 WBP393247 WLL393247 WVH393247 C458783 IV458783 SR458783 ACN458783 AMJ458783 AWF458783 BGB458783 BPX458783 BZT458783 CJP458783 CTL458783 DDH458783 DND458783 DWZ458783 EGV458783 EQR458783 FAN458783 FKJ458783 FUF458783 GEB458783 GNX458783 GXT458783 HHP458783 HRL458783 IBH458783 ILD458783 IUZ458783 JEV458783 JOR458783 JYN458783 KIJ458783 KSF458783 LCB458783 LLX458783 LVT458783 MFP458783 MPL458783 MZH458783 NJD458783 NSZ458783 OCV458783 OMR458783 OWN458783 PGJ458783 PQF458783 QAB458783 QJX458783 QTT458783 RDP458783 RNL458783 RXH458783 SHD458783 SQZ458783 TAV458783 TKR458783 TUN458783 UEJ458783 UOF458783 UYB458783 VHX458783 VRT458783 WBP458783 WLL458783 WVH458783 C524319 IV524319 SR524319 ACN524319 AMJ524319 AWF524319 BGB524319 BPX524319 BZT524319 CJP524319 CTL524319 DDH524319 DND524319 DWZ524319 EGV524319 EQR524319 FAN524319 FKJ524319 FUF524319 GEB524319 GNX524319 GXT524319 HHP524319 HRL524319 IBH524319 ILD524319 IUZ524319 JEV524319 JOR524319 JYN524319 KIJ524319 KSF524319 LCB524319 LLX524319 LVT524319 MFP524319 MPL524319 MZH524319 NJD524319 NSZ524319 OCV524319 OMR524319 OWN524319 PGJ524319 PQF524319 QAB524319 QJX524319 QTT524319 RDP524319 RNL524319 RXH524319 SHD524319 SQZ524319 TAV524319 TKR524319 TUN524319 UEJ524319 UOF524319 UYB524319 VHX524319 VRT524319 WBP524319 WLL524319 WVH524319 C589855 IV589855 SR589855 ACN589855 AMJ589855 AWF589855 BGB589855 BPX589855 BZT589855 CJP589855 CTL589855 DDH589855 DND589855 DWZ589855 EGV589855 EQR589855 FAN589855 FKJ589855 FUF589855 GEB589855 GNX589855 GXT589855 HHP589855 HRL589855 IBH589855 ILD589855 IUZ589855 JEV589855 JOR589855 JYN589855 KIJ589855 KSF589855 LCB589855 LLX589855 LVT589855 MFP589855 MPL589855 MZH589855 NJD589855 NSZ589855 OCV589855 OMR589855 OWN589855 PGJ589855 PQF589855 QAB589855 QJX589855 QTT589855 RDP589855 RNL589855 RXH589855 SHD589855 SQZ589855 TAV589855 TKR589855 TUN589855 UEJ589855 UOF589855 UYB589855 VHX589855 VRT589855 WBP589855 WLL589855 WVH589855 C655391 IV655391 SR655391 ACN655391 AMJ655391 AWF655391 BGB655391 BPX655391 BZT655391 CJP655391 CTL655391 DDH655391 DND655391 DWZ655391 EGV655391 EQR655391 FAN655391 FKJ655391 FUF655391 GEB655391 GNX655391 GXT655391 HHP655391 HRL655391 IBH655391 ILD655391 IUZ655391 JEV655391 JOR655391 JYN655391 KIJ655391 KSF655391 LCB655391 LLX655391 LVT655391 MFP655391 MPL655391 MZH655391 NJD655391 NSZ655391 OCV655391 OMR655391 OWN655391 PGJ655391 PQF655391 QAB655391 QJX655391 QTT655391 RDP655391 RNL655391 RXH655391 SHD655391 SQZ655391 TAV655391 TKR655391 TUN655391 UEJ655391 UOF655391 UYB655391 VHX655391 VRT655391 WBP655391 WLL655391 WVH655391 C720927 IV720927 SR720927 ACN720927 AMJ720927 AWF720927 BGB720927 BPX720927 BZT720927 CJP720927 CTL720927 DDH720927 DND720927 DWZ720927 EGV720927 EQR720927 FAN720927 FKJ720927 FUF720927 GEB720927 GNX720927 GXT720927 HHP720927 HRL720927 IBH720927 ILD720927 IUZ720927 JEV720927 JOR720927 JYN720927 KIJ720927 KSF720927 LCB720927 LLX720927 LVT720927 MFP720927 MPL720927 MZH720927 NJD720927 NSZ720927 OCV720927 OMR720927 OWN720927 PGJ720927 PQF720927 QAB720927 QJX720927 QTT720927 RDP720927 RNL720927 RXH720927 SHD720927 SQZ720927 TAV720927 TKR720927 TUN720927 UEJ720927 UOF720927 UYB720927 VHX720927 VRT720927 WBP720927 WLL720927 WVH720927 C786463 IV786463 SR786463 ACN786463 AMJ786463 AWF786463 BGB786463 BPX786463 BZT786463 CJP786463 CTL786463 DDH786463 DND786463 DWZ786463 EGV786463 EQR786463 FAN786463 FKJ786463 FUF786463 GEB786463 GNX786463 GXT786463 HHP786463 HRL786463 IBH786463 ILD786463 IUZ786463 JEV786463 JOR786463 JYN786463 KIJ786463 KSF786463 LCB786463 LLX786463 LVT786463 MFP786463 MPL786463 MZH786463 NJD786463 NSZ786463 OCV786463 OMR786463 OWN786463 PGJ786463 PQF786463 QAB786463 QJX786463 QTT786463 RDP786463 RNL786463 RXH786463 SHD786463 SQZ786463 TAV786463 TKR786463 TUN786463 UEJ786463 UOF786463 UYB786463 VHX786463 VRT786463 WBP786463 WLL786463 WVH786463 C851999 IV851999 SR851999 ACN851999 AMJ851999 AWF851999 BGB851999 BPX851999 BZT851999 CJP851999 CTL851999 DDH851999 DND851999 DWZ851999 EGV851999 EQR851999 FAN851999 FKJ851999 FUF851999 GEB851999 GNX851999 GXT851999 HHP851999 HRL851999 IBH851999 ILD851999 IUZ851999 JEV851999 JOR851999 JYN851999 KIJ851999 KSF851999 LCB851999 LLX851999 LVT851999 MFP851999 MPL851999 MZH851999 NJD851999 NSZ851999 OCV851999 OMR851999 OWN851999 PGJ851999 PQF851999 QAB851999 QJX851999 QTT851999 RDP851999 RNL851999 RXH851999 SHD851999 SQZ851999 TAV851999 TKR851999 TUN851999 UEJ851999 UOF851999 UYB851999 VHX851999 VRT851999 WBP851999 WLL851999 WVH851999 C917535 IV917535 SR917535 ACN917535 AMJ917535 AWF917535 BGB917535 BPX917535 BZT917535 CJP917535 CTL917535 DDH917535 DND917535 DWZ917535 EGV917535 EQR917535 FAN917535 FKJ917535 FUF917535 GEB917535 GNX917535 GXT917535 HHP917535 HRL917535 IBH917535 ILD917535 IUZ917535 JEV917535 JOR917535 JYN917535 KIJ917535 KSF917535 LCB917535 LLX917535 LVT917535 MFP917535 MPL917535 MZH917535 NJD917535 NSZ917535 OCV917535 OMR917535 OWN917535 PGJ917535 PQF917535 QAB917535 QJX917535 QTT917535 RDP917535 RNL917535 RXH917535 SHD917535 SQZ917535 TAV917535 TKR917535 TUN917535 UEJ917535 UOF917535 UYB917535 VHX917535 VRT917535 WBP917535 WLL917535 WVH917535 C983071 IV983071 SR983071 ACN983071 AMJ983071 AWF983071 BGB983071 BPX983071 BZT983071 CJP983071 CTL983071 DDH983071 DND983071 DWZ983071 EGV983071 EQR983071 FAN983071 FKJ983071 FUF983071 GEB983071 GNX983071 GXT983071 HHP983071 HRL983071 IBH983071 ILD983071 IUZ983071 JEV983071 JOR983071 JYN983071 KIJ983071 KSF983071 LCB983071 LLX983071 LVT983071 MFP983071 MPL983071 MZH983071 NJD983071 NSZ983071 OCV983071 OMR983071 OWN983071 PGJ983071 PQF983071 QAB983071 QJX983071 QTT983071 RDP983071 RNL983071 RXH983071 SHD983071 SQZ983071 TAV983071 TKR983071 TUN983071 UEJ983071 UOF983071 UYB983071 VHX983071 VRT983071 WBP98307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2"/>
  <sheetViews>
    <sheetView topLeftCell="A19" workbookViewId="0">
      <selection activeCell="C47" sqref="C47"/>
    </sheetView>
  </sheetViews>
  <sheetFormatPr baseColWidth="10" defaultRowHeight="15.75" x14ac:dyDescent="0.25"/>
  <cols>
    <col min="1" max="1" width="3.28515625" style="128" customWidth="1"/>
    <col min="2" max="2" width="55.5703125" style="128" customWidth="1"/>
    <col min="3" max="3" width="41.28515625" style="128" customWidth="1"/>
    <col min="4" max="4" width="29.42578125" style="128" customWidth="1"/>
    <col min="5" max="5" width="2.42578125" style="128" customWidth="1"/>
    <col min="6" max="6" width="11.42578125" style="84"/>
    <col min="7" max="7" width="17.85546875" style="84" bestFit="1" customWidth="1"/>
    <col min="8" max="16384" width="11.42578125" style="84"/>
  </cols>
  <sheetData>
    <row r="1" spans="1:7" x14ac:dyDescent="0.25">
      <c r="A1" s="267" t="s">
        <v>91</v>
      </c>
      <c r="B1" s="268"/>
      <c r="C1" s="268"/>
      <c r="D1" s="268"/>
      <c r="E1" s="106"/>
    </row>
    <row r="2" spans="1:7" ht="27.75" customHeight="1" x14ac:dyDescent="0.25">
      <c r="A2" s="107"/>
      <c r="B2" s="269" t="s">
        <v>77</v>
      </c>
      <c r="C2" s="269"/>
      <c r="D2" s="269"/>
      <c r="E2" s="108"/>
    </row>
    <row r="3" spans="1:7" ht="21" customHeight="1" x14ac:dyDescent="0.25">
      <c r="A3" s="109"/>
      <c r="B3" s="269" t="s">
        <v>153</v>
      </c>
      <c r="C3" s="269"/>
      <c r="D3" s="269"/>
      <c r="E3" s="110"/>
    </row>
    <row r="4" spans="1:7" thickBot="1" x14ac:dyDescent="0.3">
      <c r="A4" s="111"/>
      <c r="B4" s="112"/>
      <c r="C4" s="112"/>
      <c r="D4" s="112"/>
      <c r="E4" s="113"/>
    </row>
    <row r="5" spans="1:7" ht="26.25" customHeight="1" thickBot="1" x14ac:dyDescent="0.3">
      <c r="A5" s="111"/>
      <c r="B5" s="114" t="s">
        <v>78</v>
      </c>
      <c r="C5" s="270" t="s">
        <v>161</v>
      </c>
      <c r="D5" s="271"/>
      <c r="E5" s="113"/>
    </row>
    <row r="6" spans="1:7" ht="27.75" customHeight="1" thickBot="1" x14ac:dyDescent="0.3">
      <c r="A6" s="111"/>
      <c r="B6" s="134" t="s">
        <v>79</v>
      </c>
      <c r="C6" s="272" t="s">
        <v>162</v>
      </c>
      <c r="D6" s="273"/>
      <c r="E6" s="113"/>
    </row>
    <row r="7" spans="1:7" ht="29.25" customHeight="1" thickBot="1" x14ac:dyDescent="0.3">
      <c r="A7" s="111"/>
      <c r="B7" s="134" t="s">
        <v>154</v>
      </c>
      <c r="C7" s="276" t="s">
        <v>155</v>
      </c>
      <c r="D7" s="277"/>
      <c r="E7" s="113"/>
    </row>
    <row r="8" spans="1:7" ht="16.5" thickBot="1" x14ac:dyDescent="0.3">
      <c r="A8" s="111"/>
      <c r="B8" s="135">
        <v>14</v>
      </c>
      <c r="C8" s="274">
        <v>3611075784</v>
      </c>
      <c r="D8" s="275"/>
      <c r="E8" s="113"/>
    </row>
    <row r="9" spans="1:7" ht="23.25" customHeight="1" thickBot="1" x14ac:dyDescent="0.3">
      <c r="A9" s="111"/>
      <c r="B9" s="135">
        <v>15</v>
      </c>
      <c r="C9" s="274">
        <v>1164043416</v>
      </c>
      <c r="D9" s="275"/>
      <c r="E9" s="113"/>
    </row>
    <row r="10" spans="1:7" ht="26.25" customHeight="1" thickBot="1" x14ac:dyDescent="0.3">
      <c r="A10" s="111"/>
      <c r="B10" s="135">
        <v>18</v>
      </c>
      <c r="C10" s="274">
        <v>1980048750</v>
      </c>
      <c r="D10" s="275"/>
      <c r="E10" s="113"/>
    </row>
    <row r="11" spans="1:7" ht="21.75" customHeight="1" thickBot="1" x14ac:dyDescent="0.3">
      <c r="A11" s="111"/>
      <c r="B11" s="135">
        <v>13</v>
      </c>
      <c r="C11" s="274">
        <v>1469601534</v>
      </c>
      <c r="D11" s="275"/>
      <c r="E11" s="113"/>
    </row>
    <row r="12" spans="1:7" ht="32.25" thickBot="1" x14ac:dyDescent="0.3">
      <c r="A12" s="111"/>
      <c r="B12" s="136" t="s">
        <v>156</v>
      </c>
      <c r="C12" s="274">
        <f>SUM(C8:D11)</f>
        <v>8224769484</v>
      </c>
      <c r="D12" s="275"/>
      <c r="E12" s="113"/>
    </row>
    <row r="13" spans="1:7" ht="26.25" customHeight="1" thickBot="1" x14ac:dyDescent="0.3">
      <c r="A13" s="111"/>
      <c r="B13" s="136" t="s">
        <v>157</v>
      </c>
      <c r="C13" s="274">
        <f>+C12/616000</f>
        <v>13351.898512987013</v>
      </c>
      <c r="D13" s="275"/>
      <c r="E13" s="113"/>
      <c r="G13" s="163"/>
    </row>
    <row r="14" spans="1:7" ht="24.75" customHeight="1" x14ac:dyDescent="0.25">
      <c r="A14" s="111"/>
      <c r="B14" s="112"/>
      <c r="C14" s="116"/>
      <c r="D14" s="117"/>
      <c r="E14" s="113"/>
    </row>
    <row r="15" spans="1:7" ht="28.5" customHeight="1" thickBot="1" x14ac:dyDescent="0.3">
      <c r="A15" s="111"/>
      <c r="B15" s="112" t="s">
        <v>158</v>
      </c>
      <c r="C15" s="116"/>
      <c r="D15" s="117"/>
      <c r="E15" s="113"/>
    </row>
    <row r="16" spans="1:7" ht="27" customHeight="1" x14ac:dyDescent="0.25">
      <c r="A16" s="111"/>
      <c r="B16" s="118" t="s">
        <v>80</v>
      </c>
      <c r="C16" s="137">
        <v>1084707580</v>
      </c>
      <c r="D16" s="119"/>
      <c r="E16" s="113"/>
    </row>
    <row r="17" spans="1:6" ht="28.5" customHeight="1" x14ac:dyDescent="0.25">
      <c r="A17" s="111"/>
      <c r="B17" s="111" t="s">
        <v>81</v>
      </c>
      <c r="C17" s="138">
        <v>1456516480</v>
      </c>
      <c r="D17" s="113"/>
      <c r="E17" s="113"/>
    </row>
    <row r="18" spans="1:6" ht="15" x14ac:dyDescent="0.25">
      <c r="A18" s="111"/>
      <c r="B18" s="111" t="s">
        <v>82</v>
      </c>
      <c r="C18" s="138">
        <v>863978900</v>
      </c>
      <c r="D18" s="113"/>
      <c r="E18" s="113"/>
    </row>
    <row r="19" spans="1:6" ht="27" customHeight="1" thickBot="1" x14ac:dyDescent="0.3">
      <c r="A19" s="111"/>
      <c r="B19" s="120" t="s">
        <v>83</v>
      </c>
      <c r="C19" s="139">
        <v>863978900</v>
      </c>
      <c r="D19" s="121"/>
      <c r="E19" s="113"/>
    </row>
    <row r="20" spans="1:6" ht="27" customHeight="1" thickBot="1" x14ac:dyDescent="0.3">
      <c r="A20" s="111"/>
      <c r="B20" s="258" t="s">
        <v>84</v>
      </c>
      <c r="C20" s="259"/>
      <c r="D20" s="260"/>
      <c r="E20" s="113"/>
    </row>
    <row r="21" spans="1:6" ht="16.5" thickBot="1" x14ac:dyDescent="0.3">
      <c r="A21" s="111"/>
      <c r="B21" s="258" t="s">
        <v>85</v>
      </c>
      <c r="C21" s="259"/>
      <c r="D21" s="260"/>
      <c r="E21" s="113"/>
    </row>
    <row r="22" spans="1:6" x14ac:dyDescent="0.25">
      <c r="A22" s="111"/>
      <c r="B22" s="122" t="s">
        <v>159</v>
      </c>
      <c r="C22" s="140">
        <f>+C16/C18</f>
        <v>1.2554792483936819</v>
      </c>
      <c r="D22" s="117" t="s">
        <v>69</v>
      </c>
      <c r="E22" s="113"/>
    </row>
    <row r="23" spans="1:6" ht="16.5" thickBot="1" x14ac:dyDescent="0.3">
      <c r="A23" s="111"/>
      <c r="B23" s="115" t="s">
        <v>86</v>
      </c>
      <c r="C23" s="141">
        <f>+C19/C17</f>
        <v>0.5931816851121382</v>
      </c>
      <c r="D23" s="123" t="s">
        <v>169</v>
      </c>
      <c r="E23" s="113"/>
    </row>
    <row r="24" spans="1:6" ht="16.5" thickBot="1" x14ac:dyDescent="0.3">
      <c r="A24" s="111"/>
      <c r="B24" s="124"/>
      <c r="C24" s="125"/>
      <c r="D24" s="112"/>
      <c r="E24" s="126"/>
    </row>
    <row r="25" spans="1:6" x14ac:dyDescent="0.25">
      <c r="A25" s="261"/>
      <c r="B25" s="262" t="s">
        <v>87</v>
      </c>
      <c r="C25" s="264" t="s">
        <v>170</v>
      </c>
      <c r="D25" s="265"/>
      <c r="E25" s="266"/>
      <c r="F25" s="255"/>
    </row>
    <row r="26" spans="1:6" ht="16.5" thickBot="1" x14ac:dyDescent="0.3">
      <c r="A26" s="261"/>
      <c r="B26" s="263"/>
      <c r="C26" s="256" t="s">
        <v>88</v>
      </c>
      <c r="D26" s="257"/>
      <c r="E26" s="266"/>
      <c r="F26" s="255"/>
    </row>
    <row r="27" spans="1:6" thickBot="1" x14ac:dyDescent="0.3">
      <c r="A27" s="120"/>
      <c r="B27" s="127"/>
      <c r="C27" s="127"/>
      <c r="D27" s="127"/>
      <c r="E27" s="121"/>
      <c r="F27" s="105"/>
    </row>
    <row r="28" spans="1:6" x14ac:dyDescent="0.25">
      <c r="B28" s="129" t="s">
        <v>160</v>
      </c>
    </row>
    <row r="31" spans="1:6" x14ac:dyDescent="0.25">
      <c r="B31" s="128" t="s">
        <v>163</v>
      </c>
      <c r="C31" s="128" t="s">
        <v>164</v>
      </c>
      <c r="D31" s="128" t="s">
        <v>165</v>
      </c>
    </row>
    <row r="32" spans="1:6" x14ac:dyDescent="0.25">
      <c r="B32" s="128" t="s">
        <v>166</v>
      </c>
      <c r="C32" s="128" t="s">
        <v>167</v>
      </c>
      <c r="D32" s="128" t="s">
        <v>168</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0866141732283472" right="0.70866141732283472" top="0.74803149606299213" bottom="0.74803149606299213" header="0.31496062992125984" footer="0.31496062992125984"/>
  <pageSetup scale="64"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JURIDICA</vt:lpstr>
      <vt:lpstr>TECNICA 13</vt:lpstr>
      <vt:lpstr>TECNICA 14</vt:lpstr>
      <vt:lpstr>TECNICA 15</vt:lpstr>
      <vt:lpstr>TECNICA 18</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Ana Mercedes Enriquez</cp:lastModifiedBy>
  <cp:lastPrinted>2014-12-03T19:01:57Z</cp:lastPrinted>
  <dcterms:created xsi:type="dcterms:W3CDTF">2014-10-22T15:49:24Z</dcterms:created>
  <dcterms:modified xsi:type="dcterms:W3CDTF">2014-12-04T21:23:16Z</dcterms:modified>
</cp:coreProperties>
</file>