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30_FUNDACION GESTION SOCIAL DE COLOMBIA\"/>
    </mc:Choice>
  </mc:AlternateContent>
  <bookViews>
    <workbookView xWindow="0" yWindow="0" windowWidth="20490" windowHeight="7755" tabRatio="746" activeTab="6"/>
  </bookViews>
  <sheets>
    <sheet name="JURIDICA" sheetId="9" r:id="rId1"/>
    <sheet name="TECNICA 6" sheetId="8" r:id="rId2"/>
    <sheet name="TECNICA 10" sheetId="11" r:id="rId3"/>
    <sheet name="TECNICA 14" sheetId="13" r:id="rId4"/>
    <sheet name="TECNICA 20" sheetId="12" r:id="rId5"/>
    <sheet name="TECNICA 29" sheetId="14" r:id="rId6"/>
    <sheet name="TECNICA 31" sheetId="15" r:id="rId7"/>
    <sheet name="FINANCIERA" sheetId="10" r:id="rId8"/>
  </sheets>
  <calcPr calcId="152511"/>
</workbook>
</file>

<file path=xl/calcChain.xml><?xml version="1.0" encoding="utf-8"?>
<calcChain xmlns="http://schemas.openxmlformats.org/spreadsheetml/2006/main">
  <c r="C25" i="10" l="1"/>
  <c r="C24" i="10"/>
  <c r="C24" i="14" l="1"/>
  <c r="E24" i="14"/>
  <c r="C24" i="11"/>
  <c r="E24" i="11"/>
  <c r="N105" i="15"/>
  <c r="N105" i="14"/>
  <c r="N105" i="12"/>
  <c r="N105" i="13"/>
  <c r="N105" i="11"/>
  <c r="N49" i="15"/>
  <c r="N49" i="14"/>
  <c r="N49" i="12"/>
  <c r="N49" i="13"/>
  <c r="N49" i="11"/>
  <c r="C24" i="15"/>
  <c r="E24" i="15"/>
  <c r="E24" i="12"/>
  <c r="C24" i="12"/>
  <c r="E24" i="13"/>
  <c r="C24" i="13"/>
  <c r="E24" i="8"/>
  <c r="C24" i="8"/>
  <c r="F134" i="15" l="1"/>
  <c r="D145" i="15" s="1"/>
  <c r="E119" i="15"/>
  <c r="D144" i="15" s="1"/>
  <c r="M113" i="15"/>
  <c r="L113" i="15"/>
  <c r="K113" i="15"/>
  <c r="C115" i="15" s="1"/>
  <c r="A107" i="15"/>
  <c r="A108" i="15" s="1"/>
  <c r="A109" i="15" s="1"/>
  <c r="A110" i="15" s="1"/>
  <c r="A111" i="15" s="1"/>
  <c r="A112" i="15" s="1"/>
  <c r="A106" i="15"/>
  <c r="N113" i="15"/>
  <c r="M57" i="15"/>
  <c r="C62" i="15" s="1"/>
  <c r="L57" i="15"/>
  <c r="K57" i="15"/>
  <c r="C61" i="15" s="1"/>
  <c r="A50" i="15"/>
  <c r="A51" i="15" s="1"/>
  <c r="A52" i="15" s="1"/>
  <c r="A53" i="15" s="1"/>
  <c r="A54" i="15" s="1"/>
  <c r="A55" i="15" s="1"/>
  <c r="A56" i="15" s="1"/>
  <c r="N57" i="15"/>
  <c r="D41" i="15"/>
  <c r="E40" i="15" s="1"/>
  <c r="F134" i="14"/>
  <c r="D145" i="14" s="1"/>
  <c r="E119" i="14"/>
  <c r="D144" i="14" s="1"/>
  <c r="E144" i="14" s="1"/>
  <c r="M113" i="14"/>
  <c r="L113" i="14"/>
  <c r="K113" i="14"/>
  <c r="C115" i="14" s="1"/>
  <c r="A107" i="14"/>
  <c r="A108" i="14" s="1"/>
  <c r="A109" i="14" s="1"/>
  <c r="A110" i="14" s="1"/>
  <c r="A111" i="14" s="1"/>
  <c r="A112" i="14" s="1"/>
  <c r="A106" i="14"/>
  <c r="N113" i="14"/>
  <c r="M57" i="14"/>
  <c r="C62" i="14" s="1"/>
  <c r="L57" i="14"/>
  <c r="K57" i="14"/>
  <c r="C61" i="14" s="1"/>
  <c r="A50" i="14"/>
  <c r="A51" i="14" s="1"/>
  <c r="A52" i="14" s="1"/>
  <c r="A53" i="14" s="1"/>
  <c r="A54" i="14" s="1"/>
  <c r="A55" i="14" s="1"/>
  <c r="A56" i="14" s="1"/>
  <c r="N57" i="14"/>
  <c r="D41" i="14"/>
  <c r="E40" i="14" s="1"/>
  <c r="F134" i="13"/>
  <c r="D145" i="13" s="1"/>
  <c r="E119" i="13"/>
  <c r="D144" i="13" s="1"/>
  <c r="M113" i="13"/>
  <c r="L113" i="13"/>
  <c r="K113" i="13"/>
  <c r="C115" i="13" s="1"/>
  <c r="A106" i="13"/>
  <c r="A107" i="13" s="1"/>
  <c r="A108" i="13" s="1"/>
  <c r="A109" i="13" s="1"/>
  <c r="A110" i="13" s="1"/>
  <c r="A111" i="13" s="1"/>
  <c r="A112" i="13" s="1"/>
  <c r="N113" i="13"/>
  <c r="M57" i="13"/>
  <c r="C62" i="13" s="1"/>
  <c r="L57" i="13"/>
  <c r="K57" i="13"/>
  <c r="C61" i="13" s="1"/>
  <c r="A50" i="13"/>
  <c r="A51" i="13" s="1"/>
  <c r="A52" i="13" s="1"/>
  <c r="A53" i="13" s="1"/>
  <c r="A54" i="13" s="1"/>
  <c r="A55" i="13" s="1"/>
  <c r="A56" i="13" s="1"/>
  <c r="N57" i="13"/>
  <c r="D41" i="13"/>
  <c r="E40" i="13" s="1"/>
  <c r="F134" i="12"/>
  <c r="D145" i="12" s="1"/>
  <c r="E119" i="12"/>
  <c r="D144" i="12" s="1"/>
  <c r="M113" i="12"/>
  <c r="L113" i="12"/>
  <c r="K113" i="12"/>
  <c r="C115" i="12" s="1"/>
  <c r="A106" i="12"/>
  <c r="A107" i="12" s="1"/>
  <c r="A108" i="12" s="1"/>
  <c r="A109" i="12" s="1"/>
  <c r="A110" i="12" s="1"/>
  <c r="A111" i="12" s="1"/>
  <c r="A112" i="12" s="1"/>
  <c r="N113" i="12"/>
  <c r="M57" i="12"/>
  <c r="C62" i="12" s="1"/>
  <c r="L57" i="12"/>
  <c r="K57" i="12"/>
  <c r="C61" i="12" s="1"/>
  <c r="A50" i="12"/>
  <c r="A51" i="12" s="1"/>
  <c r="A52" i="12" s="1"/>
  <c r="A53" i="12" s="1"/>
  <c r="A54" i="12" s="1"/>
  <c r="A55" i="12" s="1"/>
  <c r="A56" i="12" s="1"/>
  <c r="N57" i="12"/>
  <c r="D41" i="12"/>
  <c r="E40" i="12" s="1"/>
  <c r="F142" i="11"/>
  <c r="D153" i="11" s="1"/>
  <c r="E119" i="11"/>
  <c r="D152" i="11" s="1"/>
  <c r="M113" i="11"/>
  <c r="L113" i="11"/>
  <c r="K113" i="11"/>
  <c r="C115" i="11" s="1"/>
  <c r="A106" i="11"/>
  <c r="A107" i="11" s="1"/>
  <c r="A108" i="11" s="1"/>
  <c r="A109" i="11" s="1"/>
  <c r="A110" i="11" s="1"/>
  <c r="A111" i="11" s="1"/>
  <c r="A112" i="11" s="1"/>
  <c r="N113" i="11"/>
  <c r="M57" i="11"/>
  <c r="C62" i="11" s="1"/>
  <c r="L57" i="11"/>
  <c r="K57" i="11"/>
  <c r="C61" i="11" s="1"/>
  <c r="A50" i="11"/>
  <c r="A51" i="11" s="1"/>
  <c r="A52" i="11" s="1"/>
  <c r="A53" i="11" s="1"/>
  <c r="A54" i="11" s="1"/>
  <c r="A55" i="11" s="1"/>
  <c r="A56" i="11" s="1"/>
  <c r="N57" i="11"/>
  <c r="D41" i="11"/>
  <c r="E40" i="11" s="1"/>
  <c r="E144" i="15" l="1"/>
  <c r="E144" i="12"/>
  <c r="E144" i="13"/>
  <c r="E152" i="11"/>
  <c r="C14" i="10"/>
  <c r="C15" i="10" s="1"/>
  <c r="M113" i="8"/>
  <c r="L113" i="8"/>
  <c r="K113" i="8"/>
  <c r="A107" i="8"/>
  <c r="A108" i="8" s="1"/>
  <c r="A109" i="8" s="1"/>
  <c r="A110" i="8" s="1"/>
  <c r="A111" i="8" s="1"/>
  <c r="A112" i="8" s="1"/>
  <c r="A106" i="8"/>
  <c r="N105" i="8"/>
  <c r="N113" i="8" s="1"/>
  <c r="N49" i="8"/>
  <c r="N57" i="8" s="1"/>
  <c r="D41" i="8"/>
  <c r="E40" i="8" s="1"/>
  <c r="E119" i="8" l="1"/>
  <c r="D144" i="8" s="1"/>
  <c r="F134" i="8"/>
  <c r="D145" i="8" s="1"/>
  <c r="E144" i="8" l="1"/>
  <c r="C115"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<sst xmlns="http://schemas.openxmlformats.org/spreadsheetml/2006/main" count="1544" uniqueCount="244">
  <si>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</si>
  <si>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</si>
  <si>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</si>
  <si>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</si>
  <si>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</si>
  <si>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</si>
  <si>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</si>
  <si>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</si>
  <si>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</si>
  <si>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</si>
  <si>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</si>
  <si>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</si>
  <si>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</si>
  <si>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</si>
  <si>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</si>
  <si>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</si>
  <si>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</si>
  <si>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</si>
  <si>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</si>
  <si>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</si>
  <si>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</si>
  <si>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</si>
  <si>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</si>
  <si>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</si>
  <si>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</si>
  <si>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</si>
  <si>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</si>
  <si>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</si>
  <si>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</si>
  <si>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</si>
  <si>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</si>
  <si>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</si>
  <si>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</si>
  <si>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</si>
  <si>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</si>
  <si>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</si>
  <si>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</si>
  <si>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</si>
  <si>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</si>
  <si>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</si>
  <si>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</si>
  <si>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</si>
  <si>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</si>
  <si>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</si>
  <si>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</si>
  <si>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</si>
  <si>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</si>
  <si>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</si>
  <si>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</si>
  <si>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</si>
  <si>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</si>
  <si>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</si>
  <si>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</si>
  <si>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</si>
  <si>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</si>
  <si>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</si>
  <si>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</si>
  <si>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</si>
  <si>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</si>
  <si>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</si>
  <si>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</si>
  <si>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</si>
  <si>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</si>
  <si>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</si>
  <si>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</si>
  <si>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</si>
  <si>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</si>
  <si>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</si>
  <si>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</si>
  <si>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</si>
  <si>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</si>
  <si>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</si>
  <si>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</si>
  <si>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</si>
  <si>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</si>
  <si>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</si>
  <si>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</si>
  <si>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</si>
  <si>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</si>
  <si>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</si>
  <si>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</si>
  <si>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</si>
  <si>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</si>
  <si>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</si>
  <si>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</si>
  <si>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</si>
  <si>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</si>
  <si>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</si>
  <si>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</si>
  <si>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</si>
  <si>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</si>
  <si>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</si>
  <si>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</si>
  <si>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</si>
  <si>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</si>
  <si>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</si>
  <si>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</si>
  <si>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</si>
  <si>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</si>
  <si>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</si>
  <si>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</si>
  <si>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</si>
  <si>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</si>
  <si>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</si>
  <si>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</si>
  <si>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</si>
  <si>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</si>
  <si>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</si>
  <si>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</si>
  <si>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</si>
  <si>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</si>
  <si>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</si>
  <si>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</si>
  <si>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</si>
  <si>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</si>
  <si>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</si>
  <si>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</si>
  <si>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</si>
  <si>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</si>
  <si>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</si>
  <si>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</si>
  <si>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</si>
  <si>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</si>
  <si>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</si>
  <si>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</si>
  <si>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</si>
  <si>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</si>
  <si>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</si>
  <si>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</si>
  <si>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</si>
  <si>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</si>
  <si>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</si>
  <si>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</si>
  <si>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</si>
  <si>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</si>
  <si>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</si>
  <si>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</si>
  <si>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</si>
  <si>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</si>
  <si>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</si>
  <si>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</si>
  <si>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</si>
  <si>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</si>
  <si>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</si>
  <si>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</si>
  <si>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</si>
  <si>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</si>
  <si>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</si>
  <si>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</si>
  <si>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</si>
  <si>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</si>
  <si>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</si>
  <si>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</si>
  <si>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</si>
  <si>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</si>
  <si>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</si>
  <si>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</si>
  <si>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</si>
  <si>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</si>
  <si>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</si>
  <si>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</si>
  <si>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</si>
  <si>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NO PRESENTA FORMATO 12 PROPUESTA TECNICA HABILITANTE MODALIDAD INSTITUCIONAL - CENTRO DE DESARROLLO INFANTIL
MODALIDAD FAMILIAR
</t>
    </r>
    <r>
      <rPr>
        <sz val="11"/>
        <color theme="1"/>
        <rFont val="Calibri"/>
        <family val="2"/>
        <scheme val="minor"/>
      </rPr>
      <t>COMPONENTE AMBIENTES EDUCATIVOS Y PROTECTORES. Debe mencionar como ambientaria los espacios para la realizacion de encuentros grupales.</t>
    </r>
  </si>
  <si>
    <t>X</t>
  </si>
  <si>
    <t>ONG FUNDACION GESTION SOCIAL DE COLOMBIA</t>
  </si>
  <si>
    <t>900534661-5</t>
  </si>
  <si>
    <t>EL PROPONENTE CUMPLE ___X___ NO CUMPLE _______</t>
  </si>
  <si>
    <t xml:space="preserve">Rango al que aplica: Valor del </t>
  </si>
  <si>
    <t>presupuesto oficial Ranfo: SMMLV</t>
  </si>
  <si>
    <t>IDL  Mayor o igual a 1,2</t>
  </si>
  <si>
    <t>NDE  Menor o igual 65%</t>
  </si>
  <si>
    <t>ASOCIACION AGROPECUARIA MI CAFETAL PUERTO RICO</t>
  </si>
  <si>
    <t>8 MESES</t>
  </si>
  <si>
    <t>RESGUARDO MUSE UKWE</t>
  </si>
  <si>
    <t>47, 50 Y 51</t>
  </si>
  <si>
    <t>47, 52 Y 53</t>
  </si>
  <si>
    <t>NO SE PRESENTAN AL NUMERO TOTAL DE CUPOS DEL GRUPO
ANEXAR COPIA DE CONTRATO</t>
  </si>
  <si>
    <t>ASOCIACION AGROPECUARIA NAM MISAK AGRONAMI</t>
  </si>
  <si>
    <t>5 MESES</t>
  </si>
  <si>
    <t>6 MESES</t>
  </si>
  <si>
    <t>15JUL20130093</t>
  </si>
  <si>
    <t>48, 54 Y 55</t>
  </si>
  <si>
    <t>CORPORACION MUJERES DE TRABAJO</t>
  </si>
  <si>
    <t>48, 56 Y 57</t>
  </si>
  <si>
    <t>TUMACO 08042014-14</t>
  </si>
  <si>
    <t>JARDIN INFANTIL MUNDO FELIZ</t>
  </si>
  <si>
    <t>70 - 71</t>
  </si>
  <si>
    <t>ANEXAR COPIA DE CONTRATO</t>
  </si>
  <si>
    <t>RESGUARDO INDIGENA GUAMBIANO LA MARIA</t>
  </si>
  <si>
    <t>72-73</t>
  </si>
  <si>
    <t>CORPORACION ARQUITECTURA Y VALORACION COLOMBIA PATRIMONO "CAVAL COLOMBIA PATRIMONIO"</t>
  </si>
  <si>
    <t>RSE20140027</t>
  </si>
  <si>
    <t>74- 75</t>
  </si>
  <si>
    <t>SUB. 1. Notas a los Estados Financieros la fecha de corte de Estados Financieros debe ser 31 de Diciembre de 2013.</t>
  </si>
  <si>
    <t>2. Fotocopia tarjeta Profesional Revisor Fiscal.</t>
  </si>
  <si>
    <t>3.Certificacion a los Estados  Financieros  suscritos por el Contador Pubico y Dictamen a los Estados Financieros suscrito por el Revisor Fiscal.</t>
  </si>
  <si>
    <t>CONVOCATORIA PÚBLICA DE APORTE No 003 DE 2014</t>
  </si>
  <si>
    <t xml:space="preserve">PROPONENTE No. 30. FUNDACION GESTION SOCIAL DE COLOMBIA (HABILITADO) </t>
  </si>
  <si>
    <t>1 a 4</t>
  </si>
  <si>
    <t>27 y 28</t>
  </si>
  <si>
    <t>5 a 7</t>
  </si>
  <si>
    <t>N/A</t>
  </si>
  <si>
    <t xml:space="preserve">5  a 7 </t>
  </si>
  <si>
    <t>20 y 21</t>
  </si>
  <si>
    <t>18 y 19</t>
  </si>
  <si>
    <t>24 a 26</t>
  </si>
  <si>
    <t>44 a 46</t>
  </si>
  <si>
    <t>Resolucion 4219 del 21 de noviembre de 2014</t>
  </si>
  <si>
    <t xml:space="preserve">NO PRESENTA TALENTO HUMANO HABILITANTE Y EL TALENTO HUMANO DEL FORMATO 7 NO CORRESPONDE A ESTE. </t>
  </si>
  <si>
    <t xml:space="preserve">JANETH DEL SOCORRO ABAHONZA </t>
  </si>
  <si>
    <t>TRABAJADORA SOCIAL</t>
  </si>
  <si>
    <t>UNIVERSIDAD MARIANA</t>
  </si>
  <si>
    <t>ADRIANA LUCIA ACOSTA CABRERA</t>
  </si>
  <si>
    <t xml:space="preserve">PSICOLOGA </t>
  </si>
  <si>
    <t>ERIKA MILENA MUÑOZ OROZCO</t>
  </si>
  <si>
    <t>03/12/004</t>
  </si>
  <si>
    <t>INSTITUCION EDUCATIVA JESUS DE NAZARET</t>
  </si>
  <si>
    <t>COORDINADORA DE TALENTO HUMANO ORIENTADORA ESCOLAR PARA ESTUDIANTES PADRES DE FAMILIA Y DOCENTES</t>
  </si>
  <si>
    <t xml:space="preserve">2009  2010  2011 </t>
  </si>
  <si>
    <t>FORMATO 8 MAL DILIGENCIADO</t>
  </si>
  <si>
    <t>NUBIA ALEXANDRA TIMARAN</t>
  </si>
  <si>
    <t>CORPORACIÓN UNIVERSITARIA REMINGTON</t>
  </si>
  <si>
    <t>ZULLY LORENA TERMAL FIERRON</t>
  </si>
  <si>
    <t>NORMALISTA SUPERIOR</t>
  </si>
  <si>
    <t>ESCUELA NORMAL SUPERIOR PIO XII</t>
  </si>
  <si>
    <t>CONGREGACIÓN DEL ORATORIO DE SAN FELIPE NERI</t>
  </si>
  <si>
    <t>DOCENTE DE APOPYO</t>
  </si>
  <si>
    <t>16/01/2012  3110/2012</t>
  </si>
  <si>
    <t>01/11/2012  31/12/2012</t>
  </si>
  <si>
    <t>DOCENTE EN ATENCIÓN A LA PRIMERA INFANCIA</t>
  </si>
  <si>
    <t>NO CUENTA CON TITULO PROFESIONAL, FORMATO 8 MAL DILIGENCIADO</t>
  </si>
  <si>
    <t>OSCAR LIBARDO BENAVIDES HIDALGO</t>
  </si>
  <si>
    <t>UNIVERSIDAD PEDAGOGICA Y TECNOLOGICA DE COLOMBIA</t>
  </si>
  <si>
    <t>LICENCIADO EN EDUCACIÓN FISICA, RECREACIÓN Y DEPORTES</t>
  </si>
  <si>
    <t>JAMES QUIJANO BURBANO</t>
  </si>
  <si>
    <t>LICENCIADO EN EDUCACIÓN BASICA</t>
  </si>
  <si>
    <t>PAULO ALEJANDRO DIAZ ORTEGA</t>
  </si>
  <si>
    <t>CORPORACIÓN UNIVERSITARIA DE CIENCIA Y DESARROLLO</t>
  </si>
  <si>
    <t>TECNOLOGO EN ADMINISTRADOR DE EMPRESAS</t>
  </si>
  <si>
    <t>NO PRESENTA EXPERIECNIA, FORMATO 8 MAL DILIGENCIADO</t>
  </si>
  <si>
    <t>NO PRESENTA TARJETA PROFESIONAL, NO PRESENTA EXPERIENCIA , FORMATO 8 MAL DILIGENCIADO</t>
  </si>
  <si>
    <t>NO PRESENTA TARJETA PROFESIONAL, NO PRESENTA EXPERIENCIA, FORMATO 8 MAL DILIGENCIADO</t>
  </si>
  <si>
    <t>NO PRESENTA EXPERIENCIA, FORMATO 8 MAL DILIGENCIADO</t>
  </si>
  <si>
    <t>NO PRESENTA EXPERIENCIA , FORMATO 8 MAL DILIGENCIADO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</si>
</sst>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
      <sz val="8"/>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2" fontId="30" fillId="0" borderId="0" xfId="0" applyNumberFormat="1" applyFont="1"/>
    <xf numFmtId="10" fontId="29" fillId="8" borderId="34" xfId="0" applyNumberFormat="1" applyFont="1" applyFill="1" applyBorder="1" applyAlignment="1">
      <alignment horizontal="center" vertical="center"/>
    </xf>
    <xf numFmtId="0" fontId="38" fillId="7" borderId="37" xfId="0" applyFont="1" applyFill="1" applyBorder="1" applyAlignment="1">
      <alignment vertical="center"/>
    </xf>
    <xf numFmtId="0" fontId="38" fillId="7" borderId="41" xfId="0" applyFont="1" applyFill="1" applyBorder="1" applyAlignment="1">
      <alignment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2" fontId="29" fillId="8" borderId="0" xfId="0" applyNumberFormat="1" applyFont="1" applyFill="1" applyAlignment="1">
      <alignment horizontal="center" vertical="center"/>
    </xf>
    <xf numFmtId="0" fontId="0" fillId="0" borderId="1" xfId="0" applyBorder="1" applyAlignment="1">
      <alignment horizontal="center"/>
    </xf>
    <xf numFmtId="0" fontId="39" fillId="7" borderId="37" xfId="0" applyFont="1" applyFill="1" applyBorder="1" applyAlignment="1">
      <alignment vertical="center" wrapText="1"/>
    </xf>
    <xf numFmtId="0" fontId="39" fillId="7" borderId="37" xfId="0" applyFont="1" applyFill="1" applyBorder="1" applyAlignment="1">
      <alignment vertical="center"/>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14" fontId="0" fillId="0" borderId="1" xfId="0" applyNumberFormat="1" applyBorder="1" applyAlignment="1"/>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44" fontId="36" fillId="7" borderId="42" xfId="3"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D42" sqref="D4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8" t="s">
        <v>90</v>
      </c>
      <c r="B2" s="208"/>
      <c r="C2" s="208"/>
      <c r="D2" s="208"/>
      <c r="E2" s="208"/>
      <c r="F2" s="208"/>
      <c r="G2" s="208"/>
      <c r="H2" s="208"/>
      <c r="I2" s="208"/>
      <c r="J2" s="208"/>
      <c r="K2" s="208"/>
      <c r="L2" s="208"/>
    </row>
    <row r="4" spans="1:12" ht="16.5" x14ac:dyDescent="0.25">
      <c r="A4" s="210" t="s">
        <v>65</v>
      </c>
      <c r="B4" s="210"/>
      <c r="C4" s="210"/>
      <c r="D4" s="210"/>
      <c r="E4" s="210"/>
      <c r="F4" s="210"/>
      <c r="G4" s="210"/>
      <c r="H4" s="210"/>
      <c r="I4" s="210"/>
      <c r="J4" s="210"/>
      <c r="K4" s="210"/>
      <c r="L4" s="210"/>
    </row>
    <row r="5" spans="1:12" ht="16.5" x14ac:dyDescent="0.25">
      <c r="A5" s="79"/>
    </row>
    <row r="6" spans="1:12" ht="16.5" x14ac:dyDescent="0.25">
      <c r="A6" s="210" t="s">
        <v>196</v>
      </c>
      <c r="B6" s="210"/>
      <c r="C6" s="210"/>
      <c r="D6" s="210"/>
      <c r="E6" s="210"/>
      <c r="F6" s="210"/>
      <c r="G6" s="210"/>
      <c r="H6" s="210"/>
      <c r="I6" s="210"/>
      <c r="J6" s="210"/>
      <c r="K6" s="210"/>
      <c r="L6" s="210"/>
    </row>
    <row r="7" spans="1:12" ht="16.5" x14ac:dyDescent="0.25">
      <c r="A7" s="80"/>
    </row>
    <row r="8" spans="1:12" ht="109.5" customHeight="1" x14ac:dyDescent="0.25">
      <c r="A8" s="211" t="s">
        <v>136</v>
      </c>
      <c r="B8" s="211"/>
      <c r="C8" s="211"/>
      <c r="D8" s="211"/>
      <c r="E8" s="211"/>
      <c r="F8" s="211"/>
      <c r="G8" s="211"/>
      <c r="H8" s="211"/>
      <c r="I8" s="211"/>
      <c r="J8" s="211"/>
      <c r="K8" s="211"/>
      <c r="L8" s="211"/>
    </row>
    <row r="9" spans="1:12" ht="45.75" customHeight="1" x14ac:dyDescent="0.25">
      <c r="A9" s="211"/>
      <c r="B9" s="211"/>
      <c r="C9" s="211"/>
      <c r="D9" s="211"/>
      <c r="E9" s="211"/>
      <c r="F9" s="211"/>
      <c r="G9" s="211"/>
      <c r="H9" s="211"/>
      <c r="I9" s="211"/>
      <c r="J9" s="211"/>
      <c r="K9" s="211"/>
      <c r="L9" s="211"/>
    </row>
    <row r="10" spans="1:12" ht="28.5" customHeight="1" x14ac:dyDescent="0.25">
      <c r="A10" s="211" t="s">
        <v>93</v>
      </c>
      <c r="B10" s="211"/>
      <c r="C10" s="211"/>
      <c r="D10" s="211"/>
      <c r="E10" s="211"/>
      <c r="F10" s="211"/>
      <c r="G10" s="211"/>
      <c r="H10" s="211"/>
      <c r="I10" s="211"/>
      <c r="J10" s="211"/>
      <c r="K10" s="211"/>
      <c r="L10" s="211"/>
    </row>
    <row r="11" spans="1:12" ht="28.5" customHeight="1" x14ac:dyDescent="0.25">
      <c r="A11" s="211"/>
      <c r="B11" s="211"/>
      <c r="C11" s="211"/>
      <c r="D11" s="211"/>
      <c r="E11" s="211"/>
      <c r="F11" s="211"/>
      <c r="G11" s="211"/>
      <c r="H11" s="211"/>
      <c r="I11" s="211"/>
      <c r="J11" s="211"/>
      <c r="K11" s="211"/>
      <c r="L11" s="211"/>
    </row>
    <row r="12" spans="1:12" ht="15.75" thickBot="1" x14ac:dyDescent="0.3"/>
    <row r="13" spans="1:12" ht="15.75" thickBot="1" x14ac:dyDescent="0.3">
      <c r="A13" s="81" t="s">
        <v>66</v>
      </c>
      <c r="B13" s="212" t="s">
        <v>89</v>
      </c>
      <c r="C13" s="213"/>
      <c r="D13" s="213"/>
      <c r="E13" s="213"/>
      <c r="F13" s="213"/>
      <c r="G13" s="213"/>
      <c r="H13" s="213"/>
      <c r="I13" s="213"/>
      <c r="J13" s="213"/>
      <c r="K13" s="213"/>
      <c r="L13" s="213"/>
    </row>
    <row r="14" spans="1:12" ht="15.75" thickBot="1" x14ac:dyDescent="0.3">
      <c r="A14" s="82">
        <v>1</v>
      </c>
      <c r="B14" s="209"/>
      <c r="C14" s="209"/>
      <c r="D14" s="209"/>
      <c r="E14" s="209"/>
      <c r="F14" s="209"/>
      <c r="G14" s="209"/>
      <c r="H14" s="209"/>
      <c r="I14" s="209"/>
      <c r="J14" s="209"/>
      <c r="K14" s="209"/>
      <c r="L14" s="209"/>
    </row>
    <row r="15" spans="1:12" ht="15.75" thickBot="1" x14ac:dyDescent="0.3">
      <c r="A15" s="82">
        <v>2</v>
      </c>
      <c r="B15" s="209"/>
      <c r="C15" s="209"/>
      <c r="D15" s="209"/>
      <c r="E15" s="209"/>
      <c r="F15" s="209"/>
      <c r="G15" s="209"/>
      <c r="H15" s="209"/>
      <c r="I15" s="209"/>
      <c r="J15" s="209"/>
      <c r="K15" s="209"/>
      <c r="L15" s="209"/>
    </row>
    <row r="16" spans="1:12" ht="15.75" thickBot="1" x14ac:dyDescent="0.3">
      <c r="A16" s="82">
        <v>3</v>
      </c>
      <c r="B16" s="209"/>
      <c r="C16" s="209"/>
      <c r="D16" s="209"/>
      <c r="E16" s="209"/>
      <c r="F16" s="209"/>
      <c r="G16" s="209"/>
      <c r="H16" s="209"/>
      <c r="I16" s="209"/>
      <c r="J16" s="209"/>
      <c r="K16" s="209"/>
      <c r="L16" s="209"/>
    </row>
    <row r="17" spans="1:12" ht="15.75" thickBot="1" x14ac:dyDescent="0.3">
      <c r="A17" s="82">
        <v>4</v>
      </c>
      <c r="B17" s="209"/>
      <c r="C17" s="209"/>
      <c r="D17" s="209"/>
      <c r="E17" s="209"/>
      <c r="F17" s="209"/>
      <c r="G17" s="209"/>
      <c r="H17" s="209"/>
      <c r="I17" s="209"/>
      <c r="J17" s="209"/>
      <c r="K17" s="209"/>
      <c r="L17" s="209"/>
    </row>
    <row r="18" spans="1:12" ht="15.75" thickBot="1" x14ac:dyDescent="0.3">
      <c r="A18" s="82">
        <v>5</v>
      </c>
      <c r="B18" s="209"/>
      <c r="C18" s="209"/>
      <c r="D18" s="209"/>
      <c r="E18" s="209"/>
      <c r="F18" s="209"/>
      <c r="G18" s="209"/>
      <c r="H18" s="209"/>
      <c r="I18" s="209"/>
      <c r="J18" s="209"/>
      <c r="K18" s="209"/>
      <c r="L18" s="209"/>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2" t="s">
        <v>197</v>
      </c>
      <c r="B21" s="202"/>
      <c r="C21" s="202"/>
      <c r="D21" s="202"/>
      <c r="E21" s="202"/>
      <c r="F21" s="202"/>
      <c r="G21" s="202"/>
      <c r="H21" s="202"/>
      <c r="I21" s="202"/>
      <c r="J21" s="202"/>
      <c r="K21" s="202"/>
      <c r="L21" s="202"/>
    </row>
    <row r="23" spans="1:12" ht="27" customHeight="1" x14ac:dyDescent="0.25">
      <c r="A23" s="203" t="s">
        <v>67</v>
      </c>
      <c r="B23" s="203"/>
      <c r="C23" s="203"/>
      <c r="D23" s="203"/>
      <c r="E23" s="84" t="s">
        <v>68</v>
      </c>
      <c r="F23" s="83" t="s">
        <v>69</v>
      </c>
      <c r="G23" s="83" t="s">
        <v>70</v>
      </c>
      <c r="H23" s="203" t="s">
        <v>3</v>
      </c>
      <c r="I23" s="203"/>
      <c r="J23" s="203"/>
      <c r="K23" s="203"/>
      <c r="L23" s="203"/>
    </row>
    <row r="24" spans="1:12" ht="30.75" customHeight="1" x14ac:dyDescent="0.25">
      <c r="A24" s="204" t="s">
        <v>97</v>
      </c>
      <c r="B24" s="205"/>
      <c r="C24" s="205"/>
      <c r="D24" s="206"/>
      <c r="E24" s="85" t="s">
        <v>198</v>
      </c>
      <c r="F24" s="179" t="s">
        <v>163</v>
      </c>
      <c r="G24" s="1"/>
      <c r="H24" s="189"/>
      <c r="I24" s="189"/>
      <c r="J24" s="189"/>
      <c r="K24" s="189"/>
      <c r="L24" s="189"/>
    </row>
    <row r="25" spans="1:12" ht="35.25" customHeight="1" x14ac:dyDescent="0.25">
      <c r="A25" s="186" t="s">
        <v>98</v>
      </c>
      <c r="B25" s="187"/>
      <c r="C25" s="187"/>
      <c r="D25" s="188"/>
      <c r="E25" s="86">
        <v>43</v>
      </c>
      <c r="F25" s="179" t="s">
        <v>163</v>
      </c>
      <c r="G25" s="1"/>
      <c r="H25" s="189"/>
      <c r="I25" s="189"/>
      <c r="J25" s="189"/>
      <c r="K25" s="189"/>
      <c r="L25" s="189"/>
    </row>
    <row r="26" spans="1:12" ht="24.75" customHeight="1" x14ac:dyDescent="0.25">
      <c r="A26" s="186" t="s">
        <v>137</v>
      </c>
      <c r="B26" s="187"/>
      <c r="C26" s="187"/>
      <c r="D26" s="188"/>
      <c r="E26" s="86" t="s">
        <v>199</v>
      </c>
      <c r="F26" s="179" t="s">
        <v>163</v>
      </c>
      <c r="G26" s="1"/>
      <c r="H26" s="189"/>
      <c r="I26" s="189"/>
      <c r="J26" s="189"/>
      <c r="K26" s="189"/>
      <c r="L26" s="189"/>
    </row>
    <row r="27" spans="1:12" ht="27" customHeight="1" x14ac:dyDescent="0.25">
      <c r="A27" s="199" t="s">
        <v>71</v>
      </c>
      <c r="B27" s="200"/>
      <c r="C27" s="200"/>
      <c r="D27" s="201"/>
      <c r="E27" s="87" t="s">
        <v>200</v>
      </c>
      <c r="F27" s="179" t="s">
        <v>163</v>
      </c>
      <c r="G27" s="1"/>
      <c r="H27" s="189"/>
      <c r="I27" s="189"/>
      <c r="J27" s="189"/>
      <c r="K27" s="189"/>
      <c r="L27" s="189"/>
    </row>
    <row r="28" spans="1:12" ht="20.25" customHeight="1" x14ac:dyDescent="0.25">
      <c r="A28" s="199" t="s">
        <v>92</v>
      </c>
      <c r="B28" s="200"/>
      <c r="C28" s="200"/>
      <c r="D28" s="201"/>
      <c r="E28" s="87"/>
      <c r="F28" s="179"/>
      <c r="G28" s="1"/>
      <c r="H28" s="193" t="s">
        <v>201</v>
      </c>
      <c r="I28" s="194"/>
      <c r="J28" s="194"/>
      <c r="K28" s="194"/>
      <c r="L28" s="195"/>
    </row>
    <row r="29" spans="1:12" ht="28.5" customHeight="1" x14ac:dyDescent="0.25">
      <c r="A29" s="199" t="s">
        <v>138</v>
      </c>
      <c r="B29" s="200"/>
      <c r="C29" s="200"/>
      <c r="D29" s="201"/>
      <c r="E29" s="87" t="s">
        <v>202</v>
      </c>
      <c r="F29" s="179" t="s">
        <v>163</v>
      </c>
      <c r="G29" s="1"/>
      <c r="H29" s="207"/>
      <c r="I29" s="207"/>
      <c r="J29" s="207"/>
      <c r="K29" s="207"/>
      <c r="L29" s="207"/>
    </row>
    <row r="30" spans="1:12" ht="28.5" customHeight="1" x14ac:dyDescent="0.25">
      <c r="A30" s="199" t="s">
        <v>95</v>
      </c>
      <c r="B30" s="200"/>
      <c r="C30" s="200"/>
      <c r="D30" s="201"/>
      <c r="E30" s="87"/>
      <c r="F30" s="179"/>
      <c r="G30" s="1"/>
      <c r="H30" s="193" t="s">
        <v>201</v>
      </c>
      <c r="I30" s="194"/>
      <c r="J30" s="194"/>
      <c r="K30" s="194"/>
      <c r="L30" s="195"/>
    </row>
    <row r="31" spans="1:12" ht="15.75" customHeight="1" x14ac:dyDescent="0.25">
      <c r="A31" s="186" t="s">
        <v>72</v>
      </c>
      <c r="B31" s="187"/>
      <c r="C31" s="187"/>
      <c r="D31" s="188"/>
      <c r="E31" s="86">
        <v>16</v>
      </c>
      <c r="F31" s="179" t="s">
        <v>163</v>
      </c>
      <c r="G31" s="1"/>
      <c r="H31" s="207"/>
      <c r="I31" s="207"/>
      <c r="J31" s="207"/>
      <c r="K31" s="207"/>
      <c r="L31" s="207"/>
    </row>
    <row r="32" spans="1:12" ht="19.5" customHeight="1" x14ac:dyDescent="0.25">
      <c r="A32" s="186" t="s">
        <v>73</v>
      </c>
      <c r="B32" s="187"/>
      <c r="C32" s="187"/>
      <c r="D32" s="188"/>
      <c r="E32" s="86">
        <v>23</v>
      </c>
      <c r="F32" s="179" t="s">
        <v>163</v>
      </c>
      <c r="G32" s="1"/>
      <c r="H32" s="207"/>
      <c r="I32" s="207"/>
      <c r="J32" s="207"/>
      <c r="K32" s="207"/>
      <c r="L32" s="207"/>
    </row>
    <row r="33" spans="1:12" ht="27.75" customHeight="1" x14ac:dyDescent="0.25">
      <c r="A33" s="186" t="s">
        <v>74</v>
      </c>
      <c r="B33" s="187"/>
      <c r="C33" s="187"/>
      <c r="D33" s="188"/>
      <c r="E33" s="86" t="s">
        <v>203</v>
      </c>
      <c r="F33" s="179" t="s">
        <v>163</v>
      </c>
      <c r="G33" s="1"/>
      <c r="H33" s="207"/>
      <c r="I33" s="207"/>
      <c r="J33" s="207"/>
      <c r="K33" s="207"/>
      <c r="L33" s="207"/>
    </row>
    <row r="34" spans="1:12" ht="61.5" customHeight="1" x14ac:dyDescent="0.25">
      <c r="A34" s="186" t="s">
        <v>75</v>
      </c>
      <c r="B34" s="187"/>
      <c r="C34" s="187"/>
      <c r="D34" s="188"/>
      <c r="E34" s="86" t="s">
        <v>204</v>
      </c>
      <c r="F34" s="179" t="s">
        <v>163</v>
      </c>
      <c r="G34" s="1"/>
      <c r="H34" s="207"/>
      <c r="I34" s="207"/>
      <c r="J34" s="207"/>
      <c r="K34" s="207"/>
      <c r="L34" s="207"/>
    </row>
    <row r="35" spans="1:12" ht="17.25" customHeight="1" x14ac:dyDescent="0.25">
      <c r="A35" s="186" t="s">
        <v>76</v>
      </c>
      <c r="B35" s="187"/>
      <c r="C35" s="187"/>
      <c r="D35" s="188"/>
      <c r="E35" s="86">
        <v>17</v>
      </c>
      <c r="F35" s="179" t="s">
        <v>163</v>
      </c>
      <c r="G35" s="1"/>
      <c r="H35" s="207"/>
      <c r="I35" s="207"/>
      <c r="J35" s="207"/>
      <c r="K35" s="207"/>
      <c r="L35" s="207"/>
    </row>
    <row r="36" spans="1:12" ht="24" customHeight="1" x14ac:dyDescent="0.25">
      <c r="A36" s="196" t="s">
        <v>94</v>
      </c>
      <c r="B36" s="197"/>
      <c r="C36" s="197"/>
      <c r="D36" s="198"/>
      <c r="E36" s="86" t="s">
        <v>205</v>
      </c>
      <c r="F36" s="179" t="s">
        <v>163</v>
      </c>
      <c r="G36" s="1"/>
      <c r="H36" s="193" t="s">
        <v>207</v>
      </c>
      <c r="I36" s="194"/>
      <c r="J36" s="194"/>
      <c r="K36" s="194"/>
      <c r="L36" s="195"/>
    </row>
    <row r="37" spans="1:12" ht="24" customHeight="1" x14ac:dyDescent="0.25">
      <c r="A37" s="186" t="s">
        <v>99</v>
      </c>
      <c r="B37" s="187"/>
      <c r="C37" s="187"/>
      <c r="D37" s="188"/>
      <c r="E37" s="86" t="s">
        <v>206</v>
      </c>
      <c r="F37" s="179" t="s">
        <v>163</v>
      </c>
      <c r="G37" s="1"/>
      <c r="H37" s="193"/>
      <c r="I37" s="194"/>
      <c r="J37" s="194"/>
      <c r="K37" s="194"/>
      <c r="L37" s="195"/>
    </row>
    <row r="38" spans="1:12" ht="28.5" customHeight="1" x14ac:dyDescent="0.25">
      <c r="A38" s="186" t="s">
        <v>100</v>
      </c>
      <c r="B38" s="187"/>
      <c r="C38" s="187"/>
      <c r="D38" s="188"/>
      <c r="E38" s="88"/>
      <c r="F38" s="179"/>
      <c r="G38" s="1"/>
      <c r="H38" s="207" t="s">
        <v>201</v>
      </c>
      <c r="I38" s="207"/>
      <c r="J38" s="207"/>
      <c r="K38" s="207"/>
      <c r="L38" s="207"/>
    </row>
    <row r="41" spans="1:12" x14ac:dyDescent="0.25">
      <c r="A41" s="202" t="s">
        <v>96</v>
      </c>
      <c r="B41" s="202"/>
      <c r="C41" s="202"/>
      <c r="D41" s="202"/>
      <c r="E41" s="202"/>
      <c r="F41" s="202"/>
      <c r="G41" s="202"/>
      <c r="H41" s="202"/>
      <c r="I41" s="202"/>
      <c r="J41" s="202"/>
      <c r="K41" s="202"/>
      <c r="L41" s="202"/>
    </row>
    <row r="43" spans="1:12" ht="15" customHeight="1" x14ac:dyDescent="0.25">
      <c r="A43" s="203" t="s">
        <v>67</v>
      </c>
      <c r="B43" s="203"/>
      <c r="C43" s="203"/>
      <c r="D43" s="203"/>
      <c r="E43" s="84" t="s">
        <v>68</v>
      </c>
      <c r="F43" s="91" t="s">
        <v>69</v>
      </c>
      <c r="G43" s="91" t="s">
        <v>70</v>
      </c>
      <c r="H43" s="203" t="s">
        <v>3</v>
      </c>
      <c r="I43" s="203"/>
      <c r="J43" s="203"/>
      <c r="K43" s="203"/>
      <c r="L43" s="203"/>
    </row>
    <row r="44" spans="1:12" ht="30" customHeight="1" x14ac:dyDescent="0.25">
      <c r="A44" s="204" t="s">
        <v>97</v>
      </c>
      <c r="B44" s="205"/>
      <c r="C44" s="205"/>
      <c r="D44" s="206"/>
      <c r="E44" s="85"/>
      <c r="F44" s="1"/>
      <c r="G44" s="1"/>
      <c r="H44" s="189"/>
      <c r="I44" s="189"/>
      <c r="J44" s="189"/>
      <c r="K44" s="189"/>
      <c r="L44" s="189"/>
    </row>
    <row r="45" spans="1:12" ht="15" customHeight="1" x14ac:dyDescent="0.25">
      <c r="A45" s="186" t="s">
        <v>98</v>
      </c>
      <c r="B45" s="187"/>
      <c r="C45" s="187"/>
      <c r="D45" s="188"/>
      <c r="E45" s="86"/>
      <c r="F45" s="1"/>
      <c r="G45" s="1"/>
      <c r="H45" s="189"/>
      <c r="I45" s="189"/>
      <c r="J45" s="189"/>
      <c r="K45" s="189"/>
      <c r="L45" s="189"/>
    </row>
    <row r="46" spans="1:12" ht="15" customHeight="1" x14ac:dyDescent="0.25">
      <c r="A46" s="186" t="s">
        <v>137</v>
      </c>
      <c r="B46" s="187"/>
      <c r="C46" s="187"/>
      <c r="D46" s="188"/>
      <c r="E46" s="86"/>
      <c r="F46" s="1"/>
      <c r="G46" s="1"/>
      <c r="H46" s="189"/>
      <c r="I46" s="189"/>
      <c r="J46" s="189"/>
      <c r="K46" s="189"/>
      <c r="L46" s="189"/>
    </row>
    <row r="47" spans="1:12" ht="15" customHeight="1" x14ac:dyDescent="0.25">
      <c r="A47" s="199" t="s">
        <v>71</v>
      </c>
      <c r="B47" s="200"/>
      <c r="C47" s="200"/>
      <c r="D47" s="201"/>
      <c r="E47" s="87"/>
      <c r="F47" s="1"/>
      <c r="G47" s="1"/>
      <c r="H47" s="189"/>
      <c r="I47" s="189"/>
      <c r="J47" s="189"/>
      <c r="K47" s="189"/>
      <c r="L47" s="189"/>
    </row>
    <row r="48" spans="1:12" ht="15" customHeight="1" x14ac:dyDescent="0.25">
      <c r="A48" s="199" t="s">
        <v>92</v>
      </c>
      <c r="B48" s="200"/>
      <c r="C48" s="200"/>
      <c r="D48" s="201"/>
      <c r="E48" s="87"/>
      <c r="F48" s="1"/>
      <c r="G48" s="1"/>
      <c r="H48" s="190"/>
      <c r="I48" s="191"/>
      <c r="J48" s="191"/>
      <c r="K48" s="191"/>
      <c r="L48" s="192"/>
    </row>
    <row r="49" spans="1:12" ht="37.5" customHeight="1" x14ac:dyDescent="0.25">
      <c r="A49" s="199" t="s">
        <v>138</v>
      </c>
      <c r="B49" s="200"/>
      <c r="C49" s="200"/>
      <c r="D49" s="201"/>
      <c r="E49" s="87"/>
      <c r="F49" s="1"/>
      <c r="G49" s="1"/>
      <c r="H49" s="189"/>
      <c r="I49" s="189"/>
      <c r="J49" s="189"/>
      <c r="K49" s="189"/>
      <c r="L49" s="189"/>
    </row>
    <row r="50" spans="1:12" ht="15" customHeight="1" x14ac:dyDescent="0.25">
      <c r="A50" s="199" t="s">
        <v>95</v>
      </c>
      <c r="B50" s="200"/>
      <c r="C50" s="200"/>
      <c r="D50" s="201"/>
      <c r="E50" s="87"/>
      <c r="F50" s="1"/>
      <c r="G50" s="1"/>
      <c r="H50" s="190"/>
      <c r="I50" s="191"/>
      <c r="J50" s="191"/>
      <c r="K50" s="191"/>
      <c r="L50" s="192"/>
    </row>
    <row r="51" spans="1:12" ht="15" customHeight="1" x14ac:dyDescent="0.25">
      <c r="A51" s="186" t="s">
        <v>72</v>
      </c>
      <c r="B51" s="187"/>
      <c r="C51" s="187"/>
      <c r="D51" s="188"/>
      <c r="E51" s="86"/>
      <c r="F51" s="1"/>
      <c r="G51" s="1"/>
      <c r="H51" s="189"/>
      <c r="I51" s="189"/>
      <c r="J51" s="189"/>
      <c r="K51" s="189"/>
      <c r="L51" s="189"/>
    </row>
    <row r="52" spans="1:12" ht="15" customHeight="1" x14ac:dyDescent="0.25">
      <c r="A52" s="186" t="s">
        <v>73</v>
      </c>
      <c r="B52" s="187"/>
      <c r="C52" s="187"/>
      <c r="D52" s="188"/>
      <c r="E52" s="86"/>
      <c r="F52" s="1"/>
      <c r="G52" s="1"/>
      <c r="H52" s="189"/>
      <c r="I52" s="189"/>
      <c r="J52" s="189"/>
      <c r="K52" s="189"/>
      <c r="L52" s="189"/>
    </row>
    <row r="53" spans="1:12" ht="15" customHeight="1" x14ac:dyDescent="0.25">
      <c r="A53" s="186" t="s">
        <v>74</v>
      </c>
      <c r="B53" s="187"/>
      <c r="C53" s="187"/>
      <c r="D53" s="188"/>
      <c r="E53" s="86"/>
      <c r="F53" s="1"/>
      <c r="G53" s="1"/>
      <c r="H53" s="189"/>
      <c r="I53" s="189"/>
      <c r="J53" s="189"/>
      <c r="K53" s="189"/>
      <c r="L53" s="189"/>
    </row>
    <row r="54" spans="1:12" ht="15" customHeight="1" x14ac:dyDescent="0.25">
      <c r="A54" s="186" t="s">
        <v>75</v>
      </c>
      <c r="B54" s="187"/>
      <c r="C54" s="187"/>
      <c r="D54" s="188"/>
      <c r="E54" s="86"/>
      <c r="F54" s="1"/>
      <c r="G54" s="1"/>
      <c r="H54" s="189"/>
      <c r="I54" s="189"/>
      <c r="J54" s="189"/>
      <c r="K54" s="189"/>
      <c r="L54" s="189"/>
    </row>
    <row r="55" spans="1:12" ht="15" customHeight="1" x14ac:dyDescent="0.25">
      <c r="A55" s="186" t="s">
        <v>76</v>
      </c>
      <c r="B55" s="187"/>
      <c r="C55" s="187"/>
      <c r="D55" s="188"/>
      <c r="E55" s="86"/>
      <c r="F55" s="1"/>
      <c r="G55" s="1"/>
      <c r="H55" s="189"/>
      <c r="I55" s="189"/>
      <c r="J55" s="189"/>
      <c r="K55" s="189"/>
      <c r="L55" s="189"/>
    </row>
    <row r="56" spans="1:12" ht="15" customHeight="1" x14ac:dyDescent="0.25">
      <c r="A56" s="196" t="s">
        <v>94</v>
      </c>
      <c r="B56" s="197"/>
      <c r="C56" s="197"/>
      <c r="D56" s="198"/>
      <c r="E56" s="86"/>
      <c r="F56" s="1"/>
      <c r="G56" s="1"/>
      <c r="H56" s="190"/>
      <c r="I56" s="191"/>
      <c r="J56" s="191"/>
      <c r="K56" s="191"/>
      <c r="L56" s="192"/>
    </row>
    <row r="57" spans="1:12" ht="15" customHeight="1" x14ac:dyDescent="0.25">
      <c r="A57" s="186" t="s">
        <v>99</v>
      </c>
      <c r="B57" s="187"/>
      <c r="C57" s="187"/>
      <c r="D57" s="188"/>
      <c r="E57" s="86"/>
      <c r="F57" s="1"/>
      <c r="G57" s="1"/>
      <c r="H57" s="190"/>
      <c r="I57" s="191"/>
      <c r="J57" s="191"/>
      <c r="K57" s="191"/>
      <c r="L57" s="192"/>
    </row>
    <row r="58" spans="1:12" ht="15" customHeight="1" x14ac:dyDescent="0.25">
      <c r="A58" s="186" t="s">
        <v>100</v>
      </c>
      <c r="B58" s="187"/>
      <c r="C58" s="187"/>
      <c r="D58" s="188"/>
      <c r="E58" s="88"/>
      <c r="F58" s="1"/>
      <c r="G58" s="1"/>
      <c r="H58" s="189"/>
      <c r="I58" s="189"/>
      <c r="J58" s="189"/>
      <c r="K58" s="189"/>
      <c r="L58" s="18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00"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21" width="37.85546875" style="9" customWidth="1"/>
    <col min="22"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164</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0" t="s">
        <v>101</v>
      </c>
      <c r="C14" s="230"/>
      <c r="D14" s="52" t="s">
        <v>12</v>
      </c>
      <c r="E14" s="52" t="s">
        <v>13</v>
      </c>
      <c r="F14" s="52" t="s">
        <v>29</v>
      </c>
      <c r="G14" s="94"/>
      <c r="I14" s="37"/>
      <c r="J14" s="37"/>
      <c r="K14" s="37"/>
      <c r="L14" s="37"/>
      <c r="M14" s="37"/>
      <c r="N14" s="21"/>
    </row>
    <row r="15" spans="2:16" x14ac:dyDescent="0.25">
      <c r="B15" s="230"/>
      <c r="C15" s="230"/>
      <c r="D15" s="52">
        <v>6</v>
      </c>
      <c r="E15" s="35">
        <v>1298424492</v>
      </c>
      <c r="F15" s="175">
        <v>540</v>
      </c>
      <c r="G15" s="95"/>
      <c r="I15" s="38"/>
      <c r="J15" s="38"/>
      <c r="K15" s="38"/>
      <c r="L15" s="38"/>
      <c r="M15" s="38"/>
      <c r="N15" s="21"/>
    </row>
    <row r="16" spans="2:16" x14ac:dyDescent="0.25">
      <c r="B16" s="230"/>
      <c r="C16" s="230"/>
      <c r="D16" s="52"/>
      <c r="E16" s="35"/>
      <c r="F16" s="35"/>
      <c r="G16" s="95"/>
      <c r="I16" s="38"/>
      <c r="J16" s="38"/>
      <c r="K16" s="38"/>
      <c r="L16" s="38"/>
      <c r="M16" s="38"/>
      <c r="N16" s="21"/>
    </row>
    <row r="17" spans="1:14" x14ac:dyDescent="0.25">
      <c r="B17" s="230"/>
      <c r="C17" s="230"/>
      <c r="D17" s="52"/>
      <c r="E17" s="35"/>
      <c r="F17" s="35"/>
      <c r="G17" s="95"/>
      <c r="I17" s="38"/>
      <c r="J17" s="38"/>
      <c r="K17" s="38"/>
      <c r="L17" s="38"/>
      <c r="M17" s="38"/>
      <c r="N17" s="21"/>
    </row>
    <row r="18" spans="1:14" x14ac:dyDescent="0.25">
      <c r="B18" s="230"/>
      <c r="C18" s="230"/>
      <c r="D18" s="52"/>
      <c r="E18" s="36"/>
      <c r="F18" s="35"/>
      <c r="G18" s="95"/>
      <c r="H18" s="22"/>
      <c r="I18" s="38"/>
      <c r="J18" s="38"/>
      <c r="K18" s="38"/>
      <c r="L18" s="38"/>
      <c r="M18" s="38"/>
      <c r="N18" s="20"/>
    </row>
    <row r="19" spans="1:14" x14ac:dyDescent="0.25">
      <c r="B19" s="230"/>
      <c r="C19" s="230"/>
      <c r="D19" s="52"/>
      <c r="E19" s="36"/>
      <c r="F19" s="35"/>
      <c r="G19" s="95"/>
      <c r="H19" s="22"/>
      <c r="I19" s="40"/>
      <c r="J19" s="40"/>
      <c r="K19" s="40"/>
      <c r="L19" s="40"/>
      <c r="M19" s="40"/>
      <c r="N19" s="20"/>
    </row>
    <row r="20" spans="1:14" x14ac:dyDescent="0.25">
      <c r="B20" s="230"/>
      <c r="C20" s="230"/>
      <c r="D20" s="52"/>
      <c r="E20" s="36"/>
      <c r="F20" s="35"/>
      <c r="G20" s="95"/>
      <c r="H20" s="22"/>
      <c r="I20" s="8"/>
      <c r="J20" s="8"/>
      <c r="K20" s="8"/>
      <c r="L20" s="8"/>
      <c r="M20" s="8"/>
      <c r="N20" s="20"/>
    </row>
    <row r="21" spans="1:14" x14ac:dyDescent="0.25">
      <c r="B21" s="230"/>
      <c r="C21" s="230"/>
      <c r="D21" s="52"/>
      <c r="E21" s="36"/>
      <c r="F21" s="35"/>
      <c r="G21" s="95"/>
      <c r="H21" s="22"/>
      <c r="I21" s="8"/>
      <c r="J21" s="8"/>
      <c r="K21" s="8"/>
      <c r="L21" s="8"/>
      <c r="M21" s="8"/>
      <c r="N21" s="20"/>
    </row>
    <row r="22" spans="1:14" ht="15.75" thickBot="1" x14ac:dyDescent="0.3">
      <c r="B22" s="222" t="s">
        <v>14</v>
      </c>
      <c r="C22" s="223"/>
      <c r="D22" s="52"/>
      <c r="E22" s="64"/>
      <c r="F22" s="35"/>
      <c r="G22" s="95"/>
      <c r="H22" s="22"/>
      <c r="I22" s="8"/>
      <c r="J22" s="8"/>
      <c r="K22" s="8"/>
      <c r="L22" s="8"/>
      <c r="M22" s="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432</v>
      </c>
      <c r="D24" s="41"/>
      <c r="E24" s="44">
        <f>E15</f>
        <v>1298424492</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163</v>
      </c>
      <c r="E30" s="106"/>
      <c r="F30" s="106"/>
      <c r="G30" s="106"/>
      <c r="H30" s="106"/>
      <c r="I30" s="109"/>
      <c r="J30" s="109"/>
      <c r="K30" s="109"/>
      <c r="L30" s="109"/>
      <c r="M30" s="109"/>
      <c r="N30" s="110"/>
    </row>
    <row r="31" spans="1:14" x14ac:dyDescent="0.25">
      <c r="A31" s="101"/>
      <c r="B31" s="123" t="s">
        <v>143</v>
      </c>
      <c r="C31" s="123"/>
      <c r="D31" s="174" t="s">
        <v>163</v>
      </c>
      <c r="E31" s="106"/>
      <c r="F31" s="106"/>
      <c r="G31" s="106"/>
      <c r="H31" s="106"/>
      <c r="I31" s="109"/>
      <c r="J31" s="109"/>
      <c r="K31" s="109"/>
      <c r="L31" s="109"/>
      <c r="M31" s="109"/>
      <c r="N31" s="110"/>
    </row>
    <row r="32" spans="1:14" x14ac:dyDescent="0.25">
      <c r="A32" s="101"/>
      <c r="B32" s="123" t="s">
        <v>144</v>
      </c>
      <c r="C32" s="123"/>
      <c r="D32" s="158"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25">
        <v>0</v>
      </c>
      <c r="E40" s="239">
        <f>+D40+D41</f>
        <v>0</v>
      </c>
      <c r="F40" s="106"/>
      <c r="G40" s="106"/>
      <c r="H40" s="106"/>
      <c r="I40" s="109"/>
      <c r="J40" s="109"/>
      <c r="K40" s="109"/>
      <c r="L40" s="109"/>
      <c r="M40" s="109"/>
      <c r="N40" s="110"/>
    </row>
    <row r="41" spans="1:17" ht="42.75" x14ac:dyDescent="0.25">
      <c r="A41" s="101"/>
      <c r="B41" s="107" t="s">
        <v>148</v>
      </c>
      <c r="C41" s="108">
        <v>60</v>
      </c>
      <c r="D41" s="125">
        <f>+F144</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66" t="s">
        <v>30</v>
      </c>
      <c r="M46" s="65"/>
      <c r="N46" s="65"/>
    </row>
    <row r="47" spans="1:17" ht="15.75" thickBot="1" x14ac:dyDescent="0.3">
      <c r="M47" s="65"/>
      <c r="N47" s="65"/>
    </row>
    <row r="48" spans="1:17" s="8" customFormat="1" ht="109.5" customHeight="1" x14ac:dyDescent="0.25">
      <c r="B48" s="120" t="s">
        <v>149</v>
      </c>
      <c r="C48" s="120" t="s">
        <v>150</v>
      </c>
      <c r="D48" s="120" t="s">
        <v>151</v>
      </c>
      <c r="E48" s="54" t="s">
        <v>45</v>
      </c>
      <c r="F48" s="54" t="s">
        <v>22</v>
      </c>
      <c r="G48" s="54" t="s">
        <v>103</v>
      </c>
      <c r="H48" s="54" t="s">
        <v>17</v>
      </c>
      <c r="I48" s="54" t="s">
        <v>10</v>
      </c>
      <c r="J48" s="54" t="s">
        <v>31</v>
      </c>
      <c r="K48" s="54" t="s">
        <v>61</v>
      </c>
      <c r="L48" s="54" t="s">
        <v>20</v>
      </c>
      <c r="M48" s="105" t="s">
        <v>26</v>
      </c>
      <c r="N48" s="120" t="s">
        <v>152</v>
      </c>
      <c r="O48" s="54" t="s">
        <v>36</v>
      </c>
      <c r="P48" s="55" t="s">
        <v>11</v>
      </c>
      <c r="Q48" s="55" t="s">
        <v>19</v>
      </c>
    </row>
    <row r="49" spans="1:26" s="28" customFormat="1" ht="45" x14ac:dyDescent="0.25">
      <c r="A49" s="46">
        <v>1</v>
      </c>
      <c r="B49" s="47" t="s">
        <v>164</v>
      </c>
      <c r="C49" s="48" t="s">
        <v>164</v>
      </c>
      <c r="D49" s="47" t="s">
        <v>171</v>
      </c>
      <c r="E49" s="176">
        <v>201205100052</v>
      </c>
      <c r="F49" s="24" t="s">
        <v>141</v>
      </c>
      <c r="G49" s="151"/>
      <c r="H49" s="51">
        <v>41009</v>
      </c>
      <c r="I49" s="25">
        <v>41253</v>
      </c>
      <c r="J49" s="25"/>
      <c r="K49" s="25" t="s">
        <v>172</v>
      </c>
      <c r="L49" s="25"/>
      <c r="M49" s="104">
        <v>148</v>
      </c>
      <c r="N49" s="104">
        <f>+M49*G49</f>
        <v>0</v>
      </c>
      <c r="O49" s="26">
        <v>55500000</v>
      </c>
      <c r="P49" s="26" t="s">
        <v>174</v>
      </c>
      <c r="Q49" s="152" t="s">
        <v>176</v>
      </c>
      <c r="R49" s="27"/>
      <c r="S49" s="27"/>
      <c r="T49" s="27"/>
      <c r="U49" s="27"/>
      <c r="V49" s="27"/>
      <c r="W49" s="27"/>
      <c r="X49" s="27"/>
      <c r="Y49" s="27"/>
      <c r="Z49" s="27"/>
    </row>
    <row r="50" spans="1:26" s="28" customFormat="1" ht="45" x14ac:dyDescent="0.25">
      <c r="A50" s="46">
        <f>+A49+1</f>
        <v>2</v>
      </c>
      <c r="B50" s="116" t="s">
        <v>164</v>
      </c>
      <c r="C50" s="117" t="s">
        <v>164</v>
      </c>
      <c r="D50" s="47" t="s">
        <v>173</v>
      </c>
      <c r="E50" s="176">
        <v>201207200006</v>
      </c>
      <c r="F50" s="24" t="s">
        <v>141</v>
      </c>
      <c r="G50" s="24"/>
      <c r="H50" s="113">
        <v>41284</v>
      </c>
      <c r="I50" s="25">
        <v>41465</v>
      </c>
      <c r="J50" s="25"/>
      <c r="K50" s="25" t="s">
        <v>179</v>
      </c>
      <c r="L50" s="25"/>
      <c r="M50" s="104">
        <v>473</v>
      </c>
      <c r="N50" s="104"/>
      <c r="O50" s="26">
        <v>99732000</v>
      </c>
      <c r="P50" s="26" t="s">
        <v>175</v>
      </c>
      <c r="Q50" s="152" t="s">
        <v>176</v>
      </c>
      <c r="R50" s="27"/>
      <c r="S50" s="27"/>
      <c r="T50" s="27"/>
      <c r="U50" s="27"/>
      <c r="V50" s="27"/>
      <c r="W50" s="27"/>
      <c r="X50" s="27"/>
      <c r="Y50" s="27"/>
      <c r="Z50" s="27"/>
    </row>
    <row r="51" spans="1:26" s="28" customFormat="1" ht="45" x14ac:dyDescent="0.25">
      <c r="A51" s="46">
        <f t="shared" ref="A51:A56" si="0">+A50+1</f>
        <v>3</v>
      </c>
      <c r="B51" s="116" t="s">
        <v>164</v>
      </c>
      <c r="C51" s="117" t="s">
        <v>164</v>
      </c>
      <c r="D51" s="47" t="s">
        <v>177</v>
      </c>
      <c r="E51" s="177" t="s">
        <v>180</v>
      </c>
      <c r="F51" s="24" t="s">
        <v>141</v>
      </c>
      <c r="G51" s="24"/>
      <c r="H51" s="113">
        <v>41470</v>
      </c>
      <c r="I51" s="25">
        <v>41623</v>
      </c>
      <c r="J51" s="25"/>
      <c r="K51" s="25" t="s">
        <v>178</v>
      </c>
      <c r="L51" s="25"/>
      <c r="M51" s="104">
        <v>321</v>
      </c>
      <c r="N51" s="104"/>
      <c r="O51" s="26">
        <v>43800000</v>
      </c>
      <c r="P51" s="26" t="s">
        <v>181</v>
      </c>
      <c r="Q51" s="152" t="s">
        <v>176</v>
      </c>
      <c r="R51" s="27"/>
      <c r="S51" s="27"/>
      <c r="T51" s="27"/>
      <c r="U51" s="27"/>
      <c r="V51" s="27"/>
      <c r="W51" s="27"/>
      <c r="X51" s="27"/>
      <c r="Y51" s="27"/>
      <c r="Z51" s="27"/>
    </row>
    <row r="52" spans="1:26" s="28" customFormat="1" ht="45" x14ac:dyDescent="0.25">
      <c r="A52" s="46">
        <f t="shared" si="0"/>
        <v>4</v>
      </c>
      <c r="B52" s="116" t="s">
        <v>164</v>
      </c>
      <c r="C52" s="117" t="s">
        <v>164</v>
      </c>
      <c r="D52" s="47" t="s">
        <v>182</v>
      </c>
      <c r="E52" s="177" t="s">
        <v>184</v>
      </c>
      <c r="F52" s="24" t="s">
        <v>141</v>
      </c>
      <c r="G52" s="24"/>
      <c r="H52" s="119">
        <v>41737</v>
      </c>
      <c r="I52" s="25">
        <v>41890</v>
      </c>
      <c r="J52" s="25"/>
      <c r="K52" s="25" t="s">
        <v>178</v>
      </c>
      <c r="L52" s="25"/>
      <c r="M52" s="104">
        <v>185</v>
      </c>
      <c r="N52" s="104"/>
      <c r="O52" s="26">
        <v>45000000</v>
      </c>
      <c r="P52" s="26" t="s">
        <v>183</v>
      </c>
      <c r="Q52" s="152" t="s">
        <v>176</v>
      </c>
      <c r="R52" s="27"/>
      <c r="S52" s="27"/>
      <c r="T52" s="27"/>
      <c r="U52" s="27"/>
      <c r="V52" s="27"/>
      <c r="W52" s="27"/>
      <c r="X52" s="27"/>
      <c r="Y52" s="27"/>
      <c r="Z52" s="27"/>
    </row>
    <row r="53" spans="1:26" s="28" customFormat="1" x14ac:dyDescent="0.25">
      <c r="A53" s="46">
        <f t="shared" si="0"/>
        <v>5</v>
      </c>
      <c r="B53" s="47"/>
      <c r="C53" s="48"/>
      <c r="D53" s="47"/>
      <c r="E53" s="177"/>
      <c r="F53" s="24"/>
      <c r="G53" s="24"/>
      <c r="H53" s="24"/>
      <c r="I53" s="25"/>
      <c r="J53" s="25"/>
      <c r="K53" s="25"/>
      <c r="L53" s="25"/>
      <c r="M53" s="104"/>
      <c r="N53" s="104"/>
      <c r="O53" s="26"/>
      <c r="P53" s="26"/>
      <c r="Q53" s="152"/>
      <c r="R53" s="27"/>
      <c r="S53" s="27"/>
      <c r="T53" s="27"/>
      <c r="U53" s="27"/>
      <c r="V53" s="27"/>
      <c r="W53" s="27"/>
      <c r="X53" s="27"/>
      <c r="Y53" s="27"/>
      <c r="Z53" s="27"/>
    </row>
    <row r="54" spans="1:26" s="28" customFormat="1" x14ac:dyDescent="0.25">
      <c r="A54" s="46">
        <f t="shared" si="0"/>
        <v>6</v>
      </c>
      <c r="B54" s="47"/>
      <c r="C54" s="48"/>
      <c r="D54" s="47"/>
      <c r="E54" s="177"/>
      <c r="F54" s="24"/>
      <c r="G54" s="24"/>
      <c r="H54" s="24"/>
      <c r="I54" s="25"/>
      <c r="J54" s="25"/>
      <c r="K54" s="25"/>
      <c r="L54" s="25"/>
      <c r="M54" s="104"/>
      <c r="N54" s="104"/>
      <c r="O54" s="26"/>
      <c r="P54" s="26"/>
      <c r="Q54" s="152"/>
      <c r="R54" s="27"/>
      <c r="S54" s="27"/>
      <c r="T54" s="27"/>
      <c r="U54" s="27"/>
      <c r="V54" s="27"/>
      <c r="W54" s="27"/>
      <c r="X54" s="27"/>
      <c r="Y54" s="27"/>
      <c r="Z54" s="27"/>
    </row>
    <row r="55" spans="1:26" s="28" customFormat="1" x14ac:dyDescent="0.25">
      <c r="A55" s="46">
        <f t="shared" si="0"/>
        <v>7</v>
      </c>
      <c r="B55" s="47"/>
      <c r="C55" s="48"/>
      <c r="D55" s="47"/>
      <c r="E55" s="177"/>
      <c r="F55" s="24"/>
      <c r="G55" s="24"/>
      <c r="H55" s="24"/>
      <c r="I55" s="25"/>
      <c r="J55" s="25"/>
      <c r="K55" s="25"/>
      <c r="L55" s="25"/>
      <c r="M55" s="104"/>
      <c r="N55" s="104"/>
      <c r="O55" s="26"/>
      <c r="P55" s="26"/>
      <c r="Q55" s="152"/>
      <c r="R55" s="27"/>
      <c r="S55" s="27"/>
      <c r="T55" s="27"/>
      <c r="U55" s="27"/>
      <c r="V55" s="27"/>
      <c r="W55" s="27"/>
      <c r="X55" s="27"/>
      <c r="Y55" s="27"/>
      <c r="Z55" s="27"/>
    </row>
    <row r="56" spans="1:26" s="28" customFormat="1" x14ac:dyDescent="0.25">
      <c r="A56" s="46">
        <f t="shared" si="0"/>
        <v>8</v>
      </c>
      <c r="B56" s="47"/>
      <c r="C56" s="48"/>
      <c r="D56" s="47"/>
      <c r="E56" s="177"/>
      <c r="F56" s="24"/>
      <c r="G56" s="24"/>
      <c r="H56" s="24"/>
      <c r="I56" s="25"/>
      <c r="J56" s="25"/>
      <c r="K56" s="25"/>
      <c r="L56" s="25"/>
      <c r="M56" s="104"/>
      <c r="N56" s="104"/>
      <c r="O56" s="26"/>
      <c r="P56" s="26"/>
      <c r="Q56" s="152"/>
      <c r="R56" s="27"/>
      <c r="S56" s="27"/>
      <c r="T56" s="27"/>
      <c r="U56" s="27"/>
      <c r="V56" s="27"/>
      <c r="W56" s="27"/>
      <c r="X56" s="27"/>
      <c r="Y56" s="27"/>
      <c r="Z56" s="27"/>
    </row>
    <row r="57" spans="1:26" s="28" customFormat="1" x14ac:dyDescent="0.25">
      <c r="A57" s="46"/>
      <c r="B57" s="49" t="s">
        <v>16</v>
      </c>
      <c r="C57" s="48"/>
      <c r="D57" s="47"/>
      <c r="E57" s="177"/>
      <c r="F57" s="24"/>
      <c r="G57" s="24"/>
      <c r="H57" s="24"/>
      <c r="I57" s="25"/>
      <c r="J57" s="25"/>
      <c r="K57" s="50">
        <f t="shared" ref="K57" si="1">SUM(K49:K56)</f>
        <v>0</v>
      </c>
      <c r="L57" s="50">
        <f t="shared" ref="L57:N57" si="2">SUM(L49:L56)</f>
        <v>0</v>
      </c>
      <c r="M57" s="150">
        <f t="shared" si="2"/>
        <v>1127</v>
      </c>
      <c r="N57" s="50">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61"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1127</v>
      </c>
      <c r="D62" s="58"/>
      <c r="E62" s="57" t="s">
        <v>163</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104</v>
      </c>
      <c r="C65" s="228"/>
      <c r="D65" s="228"/>
      <c r="E65" s="228"/>
      <c r="F65" s="228"/>
      <c r="G65" s="228"/>
      <c r="H65" s="228"/>
      <c r="I65" s="228"/>
      <c r="J65" s="228"/>
      <c r="K65" s="228"/>
      <c r="L65" s="228"/>
      <c r="M65" s="228"/>
      <c r="N65" s="228"/>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4" t="s">
        <v>3</v>
      </c>
      <c r="P68" s="216"/>
      <c r="Q68" s="68" t="s">
        <v>18</v>
      </c>
    </row>
    <row r="69" spans="2:17" x14ac:dyDescent="0.25">
      <c r="B69" s="3"/>
      <c r="C69" s="3"/>
      <c r="D69" s="5"/>
      <c r="E69" s="5"/>
      <c r="F69" s="4"/>
      <c r="G69" s="4"/>
      <c r="H69" s="4"/>
      <c r="I69" s="99"/>
      <c r="J69" s="99"/>
      <c r="K69" s="63"/>
      <c r="L69" s="63"/>
      <c r="M69" s="63"/>
      <c r="N69" s="63"/>
      <c r="O69" s="218"/>
      <c r="P69" s="219"/>
      <c r="Q69" s="63"/>
    </row>
    <row r="70" spans="2:17" x14ac:dyDescent="0.25">
      <c r="B70" s="3"/>
      <c r="C70" s="3"/>
      <c r="D70" s="5"/>
      <c r="E70" s="5"/>
      <c r="F70" s="4"/>
      <c r="G70" s="4"/>
      <c r="H70" s="4"/>
      <c r="I70" s="99"/>
      <c r="J70" s="99"/>
      <c r="K70" s="63"/>
      <c r="L70" s="63"/>
      <c r="M70" s="63"/>
      <c r="N70" s="63"/>
      <c r="O70" s="218"/>
      <c r="P70" s="219"/>
      <c r="Q70" s="63"/>
    </row>
    <row r="71" spans="2:17" x14ac:dyDescent="0.25">
      <c r="B71" s="3"/>
      <c r="C71" s="3"/>
      <c r="D71" s="5"/>
      <c r="E71" s="5"/>
      <c r="F71" s="4"/>
      <c r="G71" s="4"/>
      <c r="H71" s="4"/>
      <c r="I71" s="99"/>
      <c r="J71" s="99"/>
      <c r="K71" s="63"/>
      <c r="L71" s="63"/>
      <c r="M71" s="63"/>
      <c r="N71" s="63"/>
      <c r="O71" s="218"/>
      <c r="P71" s="219"/>
      <c r="Q71" s="63"/>
    </row>
    <row r="72" spans="2:17" x14ac:dyDescent="0.25">
      <c r="B72" s="3"/>
      <c r="C72" s="3"/>
      <c r="D72" s="5"/>
      <c r="E72" s="5"/>
      <c r="F72" s="4"/>
      <c r="G72" s="4"/>
      <c r="H72" s="4"/>
      <c r="I72" s="99"/>
      <c r="J72" s="99"/>
      <c r="K72" s="63"/>
      <c r="L72" s="63"/>
      <c r="M72" s="63"/>
      <c r="N72" s="63"/>
      <c r="O72" s="218"/>
      <c r="P72" s="219"/>
      <c r="Q72" s="63"/>
    </row>
    <row r="73" spans="2:17" x14ac:dyDescent="0.25">
      <c r="B73" s="3"/>
      <c r="C73" s="3"/>
      <c r="D73" s="5"/>
      <c r="E73" s="5"/>
      <c r="F73" s="4"/>
      <c r="G73" s="4"/>
      <c r="H73" s="4"/>
      <c r="I73" s="99"/>
      <c r="J73" s="99"/>
      <c r="K73" s="63"/>
      <c r="L73" s="63"/>
      <c r="M73" s="63"/>
      <c r="N73" s="63"/>
      <c r="O73" s="218"/>
      <c r="P73" s="219"/>
      <c r="Q73" s="63"/>
    </row>
    <row r="74" spans="2:17" x14ac:dyDescent="0.25">
      <c r="B74" s="3"/>
      <c r="C74" s="3"/>
      <c r="D74" s="5"/>
      <c r="E74" s="5"/>
      <c r="F74" s="4"/>
      <c r="G74" s="4"/>
      <c r="H74" s="4"/>
      <c r="I74" s="99"/>
      <c r="J74" s="99"/>
      <c r="K74" s="63"/>
      <c r="L74" s="63"/>
      <c r="M74" s="63"/>
      <c r="N74" s="63"/>
      <c r="O74" s="218"/>
      <c r="P74" s="219"/>
      <c r="Q74" s="63"/>
    </row>
    <row r="75" spans="2:17" x14ac:dyDescent="0.25">
      <c r="B75" s="63"/>
      <c r="C75" s="63"/>
      <c r="D75" s="63"/>
      <c r="E75" s="63"/>
      <c r="F75" s="63"/>
      <c r="G75" s="63"/>
      <c r="H75" s="63"/>
      <c r="I75" s="63"/>
      <c r="J75" s="63"/>
      <c r="K75" s="63"/>
      <c r="L75" s="63"/>
      <c r="M75" s="63"/>
      <c r="N75" s="63"/>
      <c r="O75" s="218"/>
      <c r="P75" s="219"/>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56" t="s">
        <v>0</v>
      </c>
      <c r="C86" s="56" t="s">
        <v>39</v>
      </c>
      <c r="D86" s="56" t="s">
        <v>40</v>
      </c>
      <c r="E86" s="56" t="s">
        <v>116</v>
      </c>
      <c r="F86" s="56" t="s">
        <v>118</v>
      </c>
      <c r="G86" s="56" t="s">
        <v>119</v>
      </c>
      <c r="H86" s="56" t="s">
        <v>120</v>
      </c>
      <c r="I86" s="56" t="s">
        <v>117</v>
      </c>
      <c r="J86" s="214" t="s">
        <v>121</v>
      </c>
      <c r="K86" s="215"/>
      <c r="L86" s="216"/>
      <c r="M86" s="56" t="s">
        <v>125</v>
      </c>
      <c r="N86" s="56" t="s">
        <v>41</v>
      </c>
      <c r="O86" s="56" t="s">
        <v>42</v>
      </c>
      <c r="P86" s="214" t="s">
        <v>3</v>
      </c>
      <c r="Q86" s="216"/>
    </row>
    <row r="87" spans="2:17" ht="60.75" customHeight="1" x14ac:dyDescent="0.25">
      <c r="B87" s="92" t="s">
        <v>43</v>
      </c>
      <c r="C87" s="92"/>
      <c r="D87" s="3"/>
      <c r="E87" s="3"/>
      <c r="F87" s="3"/>
      <c r="G87" s="3"/>
      <c r="H87" s="3"/>
      <c r="I87" s="5"/>
      <c r="J87" s="1" t="s">
        <v>122</v>
      </c>
      <c r="K87" s="100" t="s">
        <v>123</v>
      </c>
      <c r="L87" s="99" t="s">
        <v>124</v>
      </c>
      <c r="M87" s="63"/>
      <c r="N87" s="63"/>
      <c r="O87" s="63"/>
      <c r="P87" s="217" t="s">
        <v>208</v>
      </c>
      <c r="Q87" s="217"/>
    </row>
    <row r="88" spans="2:17" ht="60.75" customHeight="1" x14ac:dyDescent="0.25">
      <c r="B88" s="182" t="s">
        <v>44</v>
      </c>
      <c r="C88" s="182"/>
      <c r="D88" s="3"/>
      <c r="E88" s="3"/>
      <c r="F88" s="3"/>
      <c r="G88" s="3"/>
      <c r="H88" s="3"/>
      <c r="I88" s="5"/>
      <c r="J88" s="1"/>
      <c r="K88" s="100"/>
      <c r="L88" s="99"/>
      <c r="M88" s="123"/>
      <c r="N88" s="123"/>
      <c r="O88" s="123"/>
      <c r="P88" s="217" t="s">
        <v>208</v>
      </c>
      <c r="Q88" s="217"/>
    </row>
    <row r="90" spans="2:17" ht="15.75" thickBot="1" x14ac:dyDescent="0.3"/>
    <row r="91" spans="2:17" ht="27" thickBot="1" x14ac:dyDescent="0.3">
      <c r="B91" s="241" t="s">
        <v>46</v>
      </c>
      <c r="C91" s="242"/>
      <c r="D91" s="242"/>
      <c r="E91" s="242"/>
      <c r="F91" s="242"/>
      <c r="G91" s="242"/>
      <c r="H91" s="242"/>
      <c r="I91" s="242"/>
      <c r="J91" s="242"/>
      <c r="K91" s="242"/>
      <c r="L91" s="242"/>
      <c r="M91" s="242"/>
      <c r="N91" s="243"/>
    </row>
    <row r="94" spans="2:17" ht="46.15" customHeight="1" x14ac:dyDescent="0.25">
      <c r="B94" s="68" t="s">
        <v>33</v>
      </c>
      <c r="C94" s="68" t="s">
        <v>47</v>
      </c>
      <c r="D94" s="214" t="s">
        <v>3</v>
      </c>
      <c r="E94" s="216"/>
    </row>
    <row r="95" spans="2:17" ht="46.9" customHeight="1" x14ac:dyDescent="0.25">
      <c r="B95" s="69" t="s">
        <v>126</v>
      </c>
      <c r="C95" s="125" t="s">
        <v>141</v>
      </c>
      <c r="D95" s="247" t="s">
        <v>162</v>
      </c>
      <c r="E95" s="248"/>
    </row>
    <row r="98" spans="1:26" ht="26.25" x14ac:dyDescent="0.25">
      <c r="B98" s="220" t="s">
        <v>64</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41" t="s">
        <v>54</v>
      </c>
      <c r="C101" s="242"/>
      <c r="D101" s="242"/>
      <c r="E101" s="242"/>
      <c r="F101" s="242"/>
      <c r="G101" s="242"/>
      <c r="H101" s="242"/>
      <c r="I101" s="242"/>
      <c r="J101" s="242"/>
      <c r="K101" s="242"/>
      <c r="L101" s="242"/>
      <c r="M101" s="242"/>
      <c r="N101" s="24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164</v>
      </c>
      <c r="C105" s="117" t="s">
        <v>164</v>
      </c>
      <c r="D105" s="116" t="s">
        <v>185</v>
      </c>
      <c r="E105" s="176">
        <v>105420130204</v>
      </c>
      <c r="F105" s="112" t="s">
        <v>141</v>
      </c>
      <c r="G105" s="151"/>
      <c r="H105" s="119">
        <v>41309</v>
      </c>
      <c r="I105" s="113">
        <v>41582</v>
      </c>
      <c r="J105" s="113"/>
      <c r="K105" s="113"/>
      <c r="L105" s="113"/>
      <c r="M105" s="104">
        <v>150</v>
      </c>
      <c r="N105" s="104">
        <f>+M105*G105</f>
        <v>0</v>
      </c>
      <c r="O105" s="26">
        <v>85500000</v>
      </c>
      <c r="P105" s="26" t="s">
        <v>186</v>
      </c>
      <c r="Q105" s="152" t="s">
        <v>187</v>
      </c>
      <c r="R105" s="114"/>
      <c r="S105" s="114"/>
      <c r="T105" s="114"/>
      <c r="U105" s="114"/>
      <c r="V105" s="114"/>
      <c r="W105" s="114"/>
      <c r="X105" s="114"/>
      <c r="Y105" s="114"/>
      <c r="Z105" s="114"/>
    </row>
    <row r="106" spans="1:26" s="115" customFormat="1" ht="30" x14ac:dyDescent="0.25">
      <c r="A106" s="46">
        <f>+A105+1</f>
        <v>2</v>
      </c>
      <c r="B106" s="116" t="s">
        <v>164</v>
      </c>
      <c r="C106" s="117" t="s">
        <v>164</v>
      </c>
      <c r="D106" s="116" t="s">
        <v>188</v>
      </c>
      <c r="E106" s="176">
        <v>101020140115</v>
      </c>
      <c r="F106" s="112" t="s">
        <v>141</v>
      </c>
      <c r="G106" s="112"/>
      <c r="H106" s="119">
        <v>41654</v>
      </c>
      <c r="I106" s="113">
        <v>41835</v>
      </c>
      <c r="J106" s="113"/>
      <c r="K106" s="113"/>
      <c r="L106" s="113"/>
      <c r="M106" s="104">
        <v>390</v>
      </c>
      <c r="N106" s="104"/>
      <c r="O106" s="26">
        <v>69700000</v>
      </c>
      <c r="P106" s="26" t="s">
        <v>189</v>
      </c>
      <c r="Q106" s="152" t="s">
        <v>187</v>
      </c>
      <c r="R106" s="114"/>
      <c r="S106" s="114"/>
      <c r="T106" s="114"/>
      <c r="U106" s="114"/>
      <c r="V106" s="114"/>
      <c r="W106" s="114"/>
      <c r="X106" s="114"/>
      <c r="Y106" s="114"/>
      <c r="Z106" s="114"/>
    </row>
    <row r="107" spans="1:26" s="115" customFormat="1" ht="75" x14ac:dyDescent="0.25">
      <c r="A107" s="46">
        <f t="shared" ref="A107:A112" si="3">+A106+1</f>
        <v>3</v>
      </c>
      <c r="B107" s="116" t="s">
        <v>164</v>
      </c>
      <c r="C107" s="117" t="s">
        <v>164</v>
      </c>
      <c r="D107" s="116" t="s">
        <v>190</v>
      </c>
      <c r="E107" s="104" t="s">
        <v>191</v>
      </c>
      <c r="F107" s="112" t="s">
        <v>141</v>
      </c>
      <c r="G107" s="112"/>
      <c r="H107" s="119">
        <v>41654</v>
      </c>
      <c r="I107" s="113">
        <v>41958</v>
      </c>
      <c r="J107" s="113"/>
      <c r="K107" s="113"/>
      <c r="L107" s="113"/>
      <c r="M107" s="104">
        <v>325</v>
      </c>
      <c r="N107" s="104"/>
      <c r="O107" s="26">
        <v>60000000</v>
      </c>
      <c r="P107" s="26" t="s">
        <v>192</v>
      </c>
      <c r="Q107" s="152" t="s">
        <v>187</v>
      </c>
      <c r="R107" s="114"/>
      <c r="S107" s="114"/>
      <c r="T107" s="114"/>
      <c r="U107" s="114"/>
      <c r="V107" s="114"/>
      <c r="W107" s="114"/>
      <c r="X107" s="114"/>
      <c r="Y107" s="114"/>
      <c r="Z107" s="114"/>
    </row>
    <row r="108" spans="1:26" s="115" customFormat="1" x14ac:dyDescent="0.25">
      <c r="A108" s="46">
        <f t="shared" si="3"/>
        <v>4</v>
      </c>
      <c r="B108" s="116"/>
      <c r="C108" s="117"/>
      <c r="D108" s="116"/>
      <c r="E108" s="104"/>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04"/>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04"/>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04"/>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04"/>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04"/>
      <c r="F113" s="112"/>
      <c r="G113" s="112"/>
      <c r="H113" s="112"/>
      <c r="I113" s="113"/>
      <c r="J113" s="113"/>
      <c r="K113" s="118">
        <f t="shared" ref="K113" si="4">SUM(K105:K112)</f>
        <v>0</v>
      </c>
      <c r="L113" s="118">
        <f t="shared" ref="L113:N113" si="5">SUM(L105:L112)</f>
        <v>0</v>
      </c>
      <c r="M113" s="150">
        <f t="shared" si="5"/>
        <v>865</v>
      </c>
      <c r="N113" s="118">
        <f t="shared" si="5"/>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4">
        <f>+D119+D120+D121</f>
        <v>0</v>
      </c>
    </row>
    <row r="120" spans="1:17" x14ac:dyDescent="0.25">
      <c r="B120" s="67" t="s">
        <v>128</v>
      </c>
      <c r="C120" s="57">
        <v>30</v>
      </c>
      <c r="D120" s="71">
        <v>0</v>
      </c>
      <c r="E120" s="245"/>
    </row>
    <row r="121" spans="1:17" ht="15.75" thickBot="1" x14ac:dyDescent="0.3">
      <c r="B121" s="67" t="s">
        <v>129</v>
      </c>
      <c r="C121" s="72">
        <v>40</v>
      </c>
      <c r="D121" s="72">
        <v>0</v>
      </c>
      <c r="E121" s="246"/>
    </row>
    <row r="123" spans="1:17" ht="15.75" thickBot="1" x14ac:dyDescent="0.3"/>
    <row r="124" spans="1:17" ht="27" thickBot="1" x14ac:dyDescent="0.3">
      <c r="B124" s="241" t="s">
        <v>52</v>
      </c>
      <c r="C124" s="242"/>
      <c r="D124" s="242"/>
      <c r="E124" s="242"/>
      <c r="F124" s="242"/>
      <c r="G124" s="242"/>
      <c r="H124" s="242"/>
      <c r="I124" s="242"/>
      <c r="J124" s="242"/>
      <c r="K124" s="242"/>
      <c r="L124" s="242"/>
      <c r="M124" s="242"/>
      <c r="N124" s="243"/>
    </row>
    <row r="126" spans="1:17" ht="76.5" customHeight="1" x14ac:dyDescent="0.25">
      <c r="B126" s="56" t="s">
        <v>0</v>
      </c>
      <c r="C126" s="56" t="s">
        <v>39</v>
      </c>
      <c r="D126" s="56" t="s">
        <v>40</v>
      </c>
      <c r="E126" s="56" t="s">
        <v>116</v>
      </c>
      <c r="F126" s="56" t="s">
        <v>118</v>
      </c>
      <c r="G126" s="56" t="s">
        <v>119</v>
      </c>
      <c r="H126" s="56" t="s">
        <v>120</v>
      </c>
      <c r="I126" s="56" t="s">
        <v>117</v>
      </c>
      <c r="J126" s="214" t="s">
        <v>121</v>
      </c>
      <c r="K126" s="215"/>
      <c r="L126" s="216"/>
      <c r="M126" s="56" t="s">
        <v>125</v>
      </c>
      <c r="N126" s="56" t="s">
        <v>41</v>
      </c>
      <c r="O126" s="56" t="s">
        <v>42</v>
      </c>
      <c r="P126" s="214" t="s">
        <v>3</v>
      </c>
      <c r="Q126" s="216"/>
    </row>
    <row r="127" spans="1:17" ht="60.75" customHeight="1" x14ac:dyDescent="0.25">
      <c r="B127" s="92" t="s">
        <v>133</v>
      </c>
      <c r="C127" s="92"/>
      <c r="D127" s="3"/>
      <c r="E127" s="3"/>
      <c r="F127" s="3"/>
      <c r="G127" s="3"/>
      <c r="H127" s="3"/>
      <c r="I127" s="5"/>
      <c r="J127" s="1" t="s">
        <v>122</v>
      </c>
      <c r="K127" s="100" t="s">
        <v>123</v>
      </c>
      <c r="L127" s="99" t="s">
        <v>124</v>
      </c>
      <c r="M127" s="63"/>
      <c r="N127" s="63"/>
      <c r="O127" s="63"/>
      <c r="P127" s="217"/>
      <c r="Q127" s="217"/>
    </row>
    <row r="128" spans="1:17" ht="60.75" customHeight="1" x14ac:dyDescent="0.25">
      <c r="B128" s="92" t="s">
        <v>134</v>
      </c>
      <c r="C128" s="92"/>
      <c r="D128" s="3"/>
      <c r="E128" s="3"/>
      <c r="F128" s="3"/>
      <c r="G128" s="3"/>
      <c r="H128" s="3"/>
      <c r="I128" s="5"/>
      <c r="J128" s="1"/>
      <c r="K128" s="100"/>
      <c r="L128" s="99"/>
      <c r="M128" s="63"/>
      <c r="N128" s="63"/>
      <c r="O128" s="63"/>
      <c r="P128" s="93"/>
      <c r="Q128" s="93"/>
    </row>
    <row r="129" spans="2:17" ht="33.6" customHeight="1" x14ac:dyDescent="0.25">
      <c r="B129" s="92" t="s">
        <v>135</v>
      </c>
      <c r="C129" s="92"/>
      <c r="D129" s="3"/>
      <c r="E129" s="3"/>
      <c r="F129" s="3"/>
      <c r="G129" s="3"/>
      <c r="H129" s="3"/>
      <c r="I129" s="5"/>
      <c r="J129" s="1"/>
      <c r="K129" s="99"/>
      <c r="L129" s="99"/>
      <c r="M129" s="63"/>
      <c r="N129" s="63"/>
      <c r="O129" s="63"/>
      <c r="P129" s="217"/>
      <c r="Q129" s="217"/>
    </row>
    <row r="132" spans="2:17" ht="15.75" thickBot="1" x14ac:dyDescent="0.3"/>
    <row r="133" spans="2:17" ht="54" customHeight="1" x14ac:dyDescent="0.25">
      <c r="B133" s="75" t="s">
        <v>33</v>
      </c>
      <c r="C133" s="75" t="s">
        <v>49</v>
      </c>
      <c r="D133" s="56" t="s">
        <v>50</v>
      </c>
      <c r="E133" s="75" t="s">
        <v>51</v>
      </c>
      <c r="F133" s="77" t="s">
        <v>56</v>
      </c>
      <c r="G133" s="96"/>
    </row>
    <row r="134" spans="2:17" ht="120.75" customHeight="1" x14ac:dyDescent="0.2">
      <c r="B134" s="235" t="s">
        <v>53</v>
      </c>
      <c r="C134" s="6" t="s">
        <v>130</v>
      </c>
      <c r="D134" s="71">
        <v>25</v>
      </c>
      <c r="E134" s="71">
        <v>0</v>
      </c>
      <c r="F134" s="236">
        <f>+E134+E135+E136</f>
        <v>0</v>
      </c>
      <c r="G134" s="97"/>
    </row>
    <row r="135" spans="2:17" ht="76.150000000000006" customHeight="1" x14ac:dyDescent="0.2">
      <c r="B135" s="235"/>
      <c r="C135" s="6" t="s">
        <v>131</v>
      </c>
      <c r="D135" s="74">
        <v>25</v>
      </c>
      <c r="E135" s="71">
        <v>0</v>
      </c>
      <c r="F135" s="237"/>
      <c r="G135" s="97"/>
    </row>
    <row r="136" spans="2:17" ht="69" customHeight="1" x14ac:dyDescent="0.2">
      <c r="B136" s="235"/>
      <c r="C136" s="6" t="s">
        <v>132</v>
      </c>
      <c r="D136" s="71">
        <v>10</v>
      </c>
      <c r="E136" s="71">
        <v>0</v>
      </c>
      <c r="F136" s="238"/>
      <c r="G136" s="97"/>
    </row>
    <row r="137" spans="2:17" x14ac:dyDescent="0.25">
      <c r="C137"/>
    </row>
    <row r="140" spans="2:17" x14ac:dyDescent="0.25">
      <c r="B140" s="66" t="s">
        <v>57</v>
      </c>
    </row>
    <row r="143" spans="2:17" x14ac:dyDescent="0.25">
      <c r="B143" s="78" t="s">
        <v>33</v>
      </c>
      <c r="C143" s="78" t="s">
        <v>58</v>
      </c>
      <c r="D143" s="75" t="s">
        <v>51</v>
      </c>
      <c r="E143" s="75" t="s">
        <v>16</v>
      </c>
    </row>
    <row r="144" spans="2:17" ht="28.5" x14ac:dyDescent="0.25">
      <c r="B144" s="2" t="s">
        <v>59</v>
      </c>
      <c r="C144" s="7">
        <v>40</v>
      </c>
      <c r="D144" s="71">
        <f>+E119</f>
        <v>0</v>
      </c>
      <c r="E144" s="239">
        <f>+D144+D145</f>
        <v>0</v>
      </c>
    </row>
    <row r="145" spans="2:5" ht="42.75" x14ac:dyDescent="0.25">
      <c r="B145" s="2" t="s">
        <v>60</v>
      </c>
      <c r="C145" s="7">
        <v>60</v>
      </c>
      <c r="D145" s="71">
        <f>+F134</f>
        <v>0</v>
      </c>
      <c r="E145" s="240"/>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opLeftCell="A103" zoomScale="70" zoomScaleNormal="70" workbookViewId="0">
      <selection activeCell="H144" sqref="H14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3.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164</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0" t="s">
        <v>101</v>
      </c>
      <c r="C14" s="230"/>
      <c r="D14" s="159" t="s">
        <v>12</v>
      </c>
      <c r="E14" s="159" t="s">
        <v>13</v>
      </c>
      <c r="F14" s="159" t="s">
        <v>29</v>
      </c>
      <c r="G14" s="94"/>
      <c r="I14" s="37"/>
      <c r="J14" s="37"/>
      <c r="K14" s="37"/>
      <c r="L14" s="37"/>
      <c r="M14" s="37"/>
      <c r="N14" s="110"/>
    </row>
    <row r="15" spans="2:16" x14ac:dyDescent="0.25">
      <c r="B15" s="230"/>
      <c r="C15" s="230"/>
      <c r="D15" s="159">
        <v>10</v>
      </c>
      <c r="E15" s="35">
        <v>3341249600</v>
      </c>
      <c r="F15" s="175">
        <v>1600</v>
      </c>
      <c r="G15" s="95"/>
      <c r="I15" s="38"/>
      <c r="J15" s="38"/>
      <c r="K15" s="38"/>
      <c r="L15" s="38"/>
      <c r="M15" s="38"/>
      <c r="N15" s="110"/>
    </row>
    <row r="16" spans="2:16" x14ac:dyDescent="0.25">
      <c r="B16" s="230"/>
      <c r="C16" s="230"/>
      <c r="D16" s="159"/>
      <c r="E16" s="35"/>
      <c r="F16" s="35"/>
      <c r="G16" s="95"/>
      <c r="I16" s="38"/>
      <c r="J16" s="38"/>
      <c r="K16" s="38"/>
      <c r="L16" s="38"/>
      <c r="M16" s="38"/>
      <c r="N16" s="110"/>
    </row>
    <row r="17" spans="1:14" x14ac:dyDescent="0.25">
      <c r="B17" s="230"/>
      <c r="C17" s="230"/>
      <c r="D17" s="159"/>
      <c r="E17" s="35"/>
      <c r="F17" s="35"/>
      <c r="G17" s="95"/>
      <c r="I17" s="38"/>
      <c r="J17" s="38"/>
      <c r="K17" s="38"/>
      <c r="L17" s="38"/>
      <c r="M17" s="38"/>
      <c r="N17" s="110"/>
    </row>
    <row r="18" spans="1:14" x14ac:dyDescent="0.25">
      <c r="B18" s="230"/>
      <c r="C18" s="230"/>
      <c r="D18" s="159"/>
      <c r="E18" s="36"/>
      <c r="F18" s="35"/>
      <c r="G18" s="95"/>
      <c r="H18" s="22"/>
      <c r="I18" s="38"/>
      <c r="J18" s="38"/>
      <c r="K18" s="38"/>
      <c r="L18" s="38"/>
      <c r="M18" s="38"/>
      <c r="N18" s="20"/>
    </row>
    <row r="19" spans="1:14" x14ac:dyDescent="0.25">
      <c r="B19" s="230"/>
      <c r="C19" s="230"/>
      <c r="D19" s="159"/>
      <c r="E19" s="36"/>
      <c r="F19" s="35"/>
      <c r="G19" s="95"/>
      <c r="H19" s="22"/>
      <c r="I19" s="40"/>
      <c r="J19" s="40"/>
      <c r="K19" s="40"/>
      <c r="L19" s="40"/>
      <c r="M19" s="40"/>
      <c r="N19" s="20"/>
    </row>
    <row r="20" spans="1:14" x14ac:dyDescent="0.25">
      <c r="B20" s="230"/>
      <c r="C20" s="230"/>
      <c r="D20" s="159"/>
      <c r="E20" s="36"/>
      <c r="F20" s="35"/>
      <c r="G20" s="95"/>
      <c r="H20" s="22"/>
      <c r="I20" s="109"/>
      <c r="J20" s="109"/>
      <c r="K20" s="109"/>
      <c r="L20" s="109"/>
      <c r="M20" s="109"/>
      <c r="N20" s="20"/>
    </row>
    <row r="21" spans="1:14" x14ac:dyDescent="0.25">
      <c r="B21" s="230"/>
      <c r="C21" s="230"/>
      <c r="D21" s="159"/>
      <c r="E21" s="36"/>
      <c r="F21" s="35"/>
      <c r="G21" s="95"/>
      <c r="H21" s="22"/>
      <c r="I21" s="109"/>
      <c r="J21" s="109"/>
      <c r="K21" s="109"/>
      <c r="L21" s="109"/>
      <c r="M21" s="109"/>
      <c r="N21" s="20"/>
    </row>
    <row r="22" spans="1:14" ht="15.75" thickBot="1" x14ac:dyDescent="0.3">
      <c r="B22" s="222" t="s">
        <v>14</v>
      </c>
      <c r="C22" s="223"/>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1280</v>
      </c>
      <c r="D24" s="41"/>
      <c r="E24" s="44">
        <f>E15</f>
        <v>3341249600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163</v>
      </c>
      <c r="E30" s="106"/>
      <c r="F30" s="106"/>
      <c r="G30" s="106"/>
      <c r="H30" s="106"/>
      <c r="I30" s="109"/>
      <c r="J30" s="109"/>
      <c r="K30" s="109"/>
      <c r="L30" s="109"/>
      <c r="M30" s="109"/>
      <c r="N30" s="110"/>
    </row>
    <row r="31" spans="1:14" x14ac:dyDescent="0.25">
      <c r="A31" s="101"/>
      <c r="B31" s="123" t="s">
        <v>143</v>
      </c>
      <c r="C31" s="123"/>
      <c r="D31" s="174" t="s">
        <v>163</v>
      </c>
      <c r="E31" s="106"/>
      <c r="F31" s="106"/>
      <c r="G31" s="106"/>
      <c r="H31" s="106"/>
      <c r="I31" s="109"/>
      <c r="J31" s="109"/>
      <c r="K31" s="109"/>
      <c r="L31" s="109"/>
      <c r="M31" s="109"/>
      <c r="N31" s="110"/>
    </row>
    <row r="32" spans="1:14" x14ac:dyDescent="0.25">
      <c r="A32" s="101"/>
      <c r="B32" s="123" t="s">
        <v>144</v>
      </c>
      <c r="C32" s="123"/>
      <c r="D32" s="158"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39">
        <f>+D40+D41</f>
        <v>0</v>
      </c>
      <c r="F40" s="106"/>
      <c r="G40" s="106"/>
      <c r="H40" s="106"/>
      <c r="I40" s="109"/>
      <c r="J40" s="109"/>
      <c r="K40" s="109"/>
      <c r="L40" s="109"/>
      <c r="M40" s="109"/>
      <c r="N40" s="110"/>
    </row>
    <row r="41" spans="1:17" ht="42.75" x14ac:dyDescent="0.25">
      <c r="A41" s="101"/>
      <c r="B41" s="107" t="s">
        <v>148</v>
      </c>
      <c r="C41" s="108">
        <v>60</v>
      </c>
      <c r="D41" s="158">
        <f>+F152</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45" x14ac:dyDescent="0.25">
      <c r="A49" s="46">
        <v>1</v>
      </c>
      <c r="B49" s="116" t="s">
        <v>164</v>
      </c>
      <c r="C49" s="117" t="s">
        <v>164</v>
      </c>
      <c r="D49" s="116" t="s">
        <v>171</v>
      </c>
      <c r="E49" s="176">
        <v>201205100052</v>
      </c>
      <c r="F49" s="112" t="s">
        <v>141</v>
      </c>
      <c r="G49" s="151"/>
      <c r="H49" s="119">
        <v>41009</v>
      </c>
      <c r="I49" s="113">
        <v>41253</v>
      </c>
      <c r="J49" s="113"/>
      <c r="K49" s="113" t="s">
        <v>172</v>
      </c>
      <c r="L49" s="113"/>
      <c r="M49" s="104">
        <v>148</v>
      </c>
      <c r="N49" s="104">
        <f>+M49*G49</f>
        <v>0</v>
      </c>
      <c r="O49" s="26">
        <v>55500000</v>
      </c>
      <c r="P49" s="26" t="s">
        <v>174</v>
      </c>
      <c r="Q49" s="152" t="s">
        <v>187</v>
      </c>
      <c r="R49" s="114"/>
      <c r="S49" s="114"/>
      <c r="T49" s="114"/>
      <c r="U49" s="114"/>
      <c r="V49" s="114"/>
      <c r="W49" s="114"/>
      <c r="X49" s="114"/>
      <c r="Y49" s="114"/>
      <c r="Z49" s="114"/>
    </row>
    <row r="50" spans="1:26" s="115" customFormat="1" ht="30" x14ac:dyDescent="0.25">
      <c r="A50" s="46">
        <f>+A49+1</f>
        <v>2</v>
      </c>
      <c r="B50" s="116" t="s">
        <v>164</v>
      </c>
      <c r="C50" s="117" t="s">
        <v>164</v>
      </c>
      <c r="D50" s="116" t="s">
        <v>173</v>
      </c>
      <c r="E50" s="176">
        <v>201207200006</v>
      </c>
      <c r="F50" s="112" t="s">
        <v>141</v>
      </c>
      <c r="G50" s="112"/>
      <c r="H50" s="113">
        <v>41284</v>
      </c>
      <c r="I50" s="113">
        <v>41465</v>
      </c>
      <c r="J50" s="113"/>
      <c r="K50" s="113" t="s">
        <v>179</v>
      </c>
      <c r="L50" s="113"/>
      <c r="M50" s="104">
        <v>473</v>
      </c>
      <c r="N50" s="104"/>
      <c r="O50" s="26">
        <v>99732000</v>
      </c>
      <c r="P50" s="26" t="s">
        <v>175</v>
      </c>
      <c r="Q50" s="152" t="s">
        <v>187</v>
      </c>
      <c r="R50" s="114"/>
      <c r="S50" s="114"/>
      <c r="T50" s="114"/>
      <c r="U50" s="114"/>
      <c r="V50" s="114"/>
      <c r="W50" s="114"/>
      <c r="X50" s="114"/>
      <c r="Y50" s="114"/>
      <c r="Z50" s="114"/>
    </row>
    <row r="51" spans="1:26" s="115" customFormat="1" ht="45" x14ac:dyDescent="0.25">
      <c r="A51" s="46">
        <f t="shared" ref="A51:A56" si="0">+A50+1</f>
        <v>3</v>
      </c>
      <c r="B51" s="116" t="s">
        <v>164</v>
      </c>
      <c r="C51" s="117" t="s">
        <v>164</v>
      </c>
      <c r="D51" s="116" t="s">
        <v>177</v>
      </c>
      <c r="E51" s="177" t="s">
        <v>180</v>
      </c>
      <c r="F51" s="112" t="s">
        <v>141</v>
      </c>
      <c r="G51" s="112"/>
      <c r="H51" s="113">
        <v>41470</v>
      </c>
      <c r="I51" s="113">
        <v>41623</v>
      </c>
      <c r="J51" s="113"/>
      <c r="K51" s="113" t="s">
        <v>178</v>
      </c>
      <c r="L51" s="113"/>
      <c r="M51" s="104">
        <v>321</v>
      </c>
      <c r="N51" s="104"/>
      <c r="O51" s="26">
        <v>43800000</v>
      </c>
      <c r="P51" s="26" t="s">
        <v>181</v>
      </c>
      <c r="Q51" s="152" t="s">
        <v>187</v>
      </c>
      <c r="R51" s="114"/>
      <c r="S51" s="114"/>
      <c r="T51" s="114"/>
      <c r="U51" s="114"/>
      <c r="V51" s="114"/>
      <c r="W51" s="114"/>
      <c r="X51" s="114"/>
      <c r="Y51" s="114"/>
      <c r="Z51" s="114"/>
    </row>
    <row r="52" spans="1:26" s="115" customFormat="1" ht="30" x14ac:dyDescent="0.25">
      <c r="A52" s="46">
        <f t="shared" si="0"/>
        <v>4</v>
      </c>
      <c r="B52" s="116" t="s">
        <v>164</v>
      </c>
      <c r="C52" s="117" t="s">
        <v>164</v>
      </c>
      <c r="D52" s="116" t="s">
        <v>182</v>
      </c>
      <c r="E52" s="177" t="s">
        <v>184</v>
      </c>
      <c r="F52" s="112" t="s">
        <v>141</v>
      </c>
      <c r="G52" s="112"/>
      <c r="H52" s="119">
        <v>41737</v>
      </c>
      <c r="I52" s="113">
        <v>41890</v>
      </c>
      <c r="J52" s="113"/>
      <c r="K52" s="113" t="s">
        <v>178</v>
      </c>
      <c r="L52" s="113"/>
      <c r="M52" s="104">
        <v>185</v>
      </c>
      <c r="N52" s="104"/>
      <c r="O52" s="26">
        <v>45000000</v>
      </c>
      <c r="P52" s="26" t="s">
        <v>183</v>
      </c>
      <c r="Q52" s="152" t="s">
        <v>187</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160"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1127</v>
      </c>
      <c r="D62" s="58"/>
      <c r="E62" s="57" t="s">
        <v>163</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104</v>
      </c>
      <c r="C65" s="228"/>
      <c r="D65" s="228"/>
      <c r="E65" s="228"/>
      <c r="F65" s="228"/>
      <c r="G65" s="228"/>
      <c r="H65" s="228"/>
      <c r="I65" s="228"/>
      <c r="J65" s="228"/>
      <c r="K65" s="228"/>
      <c r="L65" s="228"/>
      <c r="M65" s="228"/>
      <c r="N65" s="228"/>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4" t="s">
        <v>3</v>
      </c>
      <c r="P68" s="216"/>
      <c r="Q68" s="68" t="s">
        <v>18</v>
      </c>
    </row>
    <row r="69" spans="2:17" x14ac:dyDescent="0.25">
      <c r="B69" s="3"/>
      <c r="C69" s="3"/>
      <c r="D69" s="5"/>
      <c r="E69" s="5"/>
      <c r="F69" s="4"/>
      <c r="G69" s="4"/>
      <c r="H69" s="4"/>
      <c r="I69" s="99"/>
      <c r="J69" s="99"/>
      <c r="K69" s="123"/>
      <c r="L69" s="123"/>
      <c r="M69" s="123"/>
      <c r="N69" s="123"/>
      <c r="O69" s="218"/>
      <c r="P69" s="219"/>
      <c r="Q69" s="123"/>
    </row>
    <row r="70" spans="2:17" x14ac:dyDescent="0.25">
      <c r="B70" s="3"/>
      <c r="C70" s="3"/>
      <c r="D70" s="5"/>
      <c r="E70" s="5"/>
      <c r="F70" s="4"/>
      <c r="G70" s="4"/>
      <c r="H70" s="4"/>
      <c r="I70" s="99"/>
      <c r="J70" s="99"/>
      <c r="K70" s="123"/>
      <c r="L70" s="123"/>
      <c r="M70" s="123"/>
      <c r="N70" s="123"/>
      <c r="O70" s="218"/>
      <c r="P70" s="219"/>
      <c r="Q70" s="123"/>
    </row>
    <row r="71" spans="2:17" x14ac:dyDescent="0.25">
      <c r="B71" s="3"/>
      <c r="C71" s="3"/>
      <c r="D71" s="5"/>
      <c r="E71" s="5"/>
      <c r="F71" s="4"/>
      <c r="G71" s="4"/>
      <c r="H71" s="4"/>
      <c r="I71" s="99"/>
      <c r="J71" s="99"/>
      <c r="K71" s="123"/>
      <c r="L71" s="123"/>
      <c r="M71" s="123"/>
      <c r="N71" s="123"/>
      <c r="O71" s="218"/>
      <c r="P71" s="219"/>
      <c r="Q71" s="123"/>
    </row>
    <row r="72" spans="2:17" x14ac:dyDescent="0.25">
      <c r="B72" s="3"/>
      <c r="C72" s="3"/>
      <c r="D72" s="5"/>
      <c r="E72" s="5"/>
      <c r="F72" s="4"/>
      <c r="G72" s="4"/>
      <c r="H72" s="4"/>
      <c r="I72" s="99"/>
      <c r="J72" s="99"/>
      <c r="K72" s="123"/>
      <c r="L72" s="123"/>
      <c r="M72" s="123"/>
      <c r="N72" s="123"/>
      <c r="O72" s="218"/>
      <c r="P72" s="219"/>
      <c r="Q72" s="123"/>
    </row>
    <row r="73" spans="2:17" x14ac:dyDescent="0.25">
      <c r="B73" s="3"/>
      <c r="C73" s="3"/>
      <c r="D73" s="5"/>
      <c r="E73" s="5"/>
      <c r="F73" s="4"/>
      <c r="G73" s="4"/>
      <c r="H73" s="4"/>
      <c r="I73" s="99"/>
      <c r="J73" s="99"/>
      <c r="K73" s="123"/>
      <c r="L73" s="123"/>
      <c r="M73" s="123"/>
      <c r="N73" s="123"/>
      <c r="O73" s="218"/>
      <c r="P73" s="219"/>
      <c r="Q73" s="123"/>
    </row>
    <row r="74" spans="2:17" x14ac:dyDescent="0.25">
      <c r="B74" s="3"/>
      <c r="C74" s="3"/>
      <c r="D74" s="5"/>
      <c r="E74" s="5"/>
      <c r="F74" s="4"/>
      <c r="G74" s="4"/>
      <c r="H74" s="4"/>
      <c r="I74" s="99"/>
      <c r="J74" s="99"/>
      <c r="K74" s="123"/>
      <c r="L74" s="123"/>
      <c r="M74" s="123"/>
      <c r="N74" s="123"/>
      <c r="O74" s="218"/>
      <c r="P74" s="219"/>
      <c r="Q74" s="123"/>
    </row>
    <row r="75" spans="2:17" x14ac:dyDescent="0.25">
      <c r="B75" s="123"/>
      <c r="C75" s="123"/>
      <c r="D75" s="123"/>
      <c r="E75" s="123"/>
      <c r="F75" s="123"/>
      <c r="G75" s="123"/>
      <c r="H75" s="123"/>
      <c r="I75" s="123"/>
      <c r="J75" s="123"/>
      <c r="K75" s="123"/>
      <c r="L75" s="123"/>
      <c r="M75" s="123"/>
      <c r="N75" s="123"/>
      <c r="O75" s="218"/>
      <c r="P75" s="219"/>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122" t="s">
        <v>0</v>
      </c>
      <c r="C86" s="122" t="s">
        <v>39</v>
      </c>
      <c r="D86" s="122" t="s">
        <v>40</v>
      </c>
      <c r="E86" s="122" t="s">
        <v>116</v>
      </c>
      <c r="F86" s="122" t="s">
        <v>118</v>
      </c>
      <c r="G86" s="122" t="s">
        <v>119</v>
      </c>
      <c r="H86" s="122" t="s">
        <v>120</v>
      </c>
      <c r="I86" s="122" t="s">
        <v>117</v>
      </c>
      <c r="J86" s="214" t="s">
        <v>121</v>
      </c>
      <c r="K86" s="215"/>
      <c r="L86" s="216"/>
      <c r="M86" s="122" t="s">
        <v>125</v>
      </c>
      <c r="N86" s="122" t="s">
        <v>41</v>
      </c>
      <c r="O86" s="122" t="s">
        <v>42</v>
      </c>
      <c r="P86" s="214" t="s">
        <v>3</v>
      </c>
      <c r="Q86" s="216"/>
    </row>
    <row r="87" spans="2:17" ht="60.75" customHeight="1" x14ac:dyDescent="0.25">
      <c r="B87" s="157" t="s">
        <v>43</v>
      </c>
      <c r="C87" s="157"/>
      <c r="D87" s="3"/>
      <c r="E87" s="3"/>
      <c r="F87" s="3"/>
      <c r="G87" s="3"/>
      <c r="H87" s="3"/>
      <c r="I87" s="5"/>
      <c r="J87" s="1" t="s">
        <v>122</v>
      </c>
      <c r="K87" s="100" t="s">
        <v>123</v>
      </c>
      <c r="L87" s="99" t="s">
        <v>124</v>
      </c>
      <c r="M87" s="123"/>
      <c r="N87" s="123"/>
      <c r="O87" s="123"/>
      <c r="P87" s="217" t="s">
        <v>208</v>
      </c>
      <c r="Q87" s="217"/>
    </row>
    <row r="88" spans="2:17" ht="60.75" customHeight="1" x14ac:dyDescent="0.25">
      <c r="B88" s="182" t="s">
        <v>44</v>
      </c>
      <c r="C88" s="182"/>
      <c r="D88" s="3"/>
      <c r="E88" s="3"/>
      <c r="F88" s="3"/>
      <c r="G88" s="3"/>
      <c r="H88" s="3"/>
      <c r="I88" s="5"/>
      <c r="J88" s="1"/>
      <c r="K88" s="100"/>
      <c r="L88" s="99"/>
      <c r="M88" s="123"/>
      <c r="N88" s="123"/>
      <c r="O88" s="123"/>
      <c r="P88" s="217" t="s">
        <v>208</v>
      </c>
      <c r="Q88" s="217"/>
    </row>
    <row r="90" spans="2:17" ht="15.75" thickBot="1" x14ac:dyDescent="0.3"/>
    <row r="91" spans="2:17" ht="27" thickBot="1" x14ac:dyDescent="0.3">
      <c r="B91" s="241" t="s">
        <v>46</v>
      </c>
      <c r="C91" s="242"/>
      <c r="D91" s="242"/>
      <c r="E91" s="242"/>
      <c r="F91" s="242"/>
      <c r="G91" s="242"/>
      <c r="H91" s="242"/>
      <c r="I91" s="242"/>
      <c r="J91" s="242"/>
      <c r="K91" s="242"/>
      <c r="L91" s="242"/>
      <c r="M91" s="242"/>
      <c r="N91" s="243"/>
    </row>
    <row r="94" spans="2:17" ht="46.15" customHeight="1" x14ac:dyDescent="0.25">
      <c r="B94" s="68" t="s">
        <v>33</v>
      </c>
      <c r="C94" s="68" t="s">
        <v>47</v>
      </c>
      <c r="D94" s="214" t="s">
        <v>3</v>
      </c>
      <c r="E94" s="216"/>
    </row>
    <row r="95" spans="2:17" ht="46.9" customHeight="1" x14ac:dyDescent="0.25">
      <c r="B95" s="69" t="s">
        <v>126</v>
      </c>
      <c r="C95" s="158" t="s">
        <v>141</v>
      </c>
      <c r="D95" s="247" t="s">
        <v>162</v>
      </c>
      <c r="E95" s="248"/>
    </row>
    <row r="98" spans="1:26" ht="26.25" x14ac:dyDescent="0.25">
      <c r="B98" s="220" t="s">
        <v>64</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41" t="s">
        <v>54</v>
      </c>
      <c r="C101" s="242"/>
      <c r="D101" s="242"/>
      <c r="E101" s="242"/>
      <c r="F101" s="242"/>
      <c r="G101" s="242"/>
      <c r="H101" s="242"/>
      <c r="I101" s="242"/>
      <c r="J101" s="242"/>
      <c r="K101" s="242"/>
      <c r="L101" s="242"/>
      <c r="M101" s="242"/>
      <c r="N101" s="24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164</v>
      </c>
      <c r="C105" s="117" t="s">
        <v>164</v>
      </c>
      <c r="D105" s="116" t="s">
        <v>185</v>
      </c>
      <c r="E105" s="176">
        <v>105420130204</v>
      </c>
      <c r="F105" s="112" t="s">
        <v>141</v>
      </c>
      <c r="G105" s="151"/>
      <c r="H105" s="119">
        <v>41309</v>
      </c>
      <c r="I105" s="113">
        <v>41582</v>
      </c>
      <c r="J105" s="113"/>
      <c r="K105" s="113"/>
      <c r="L105" s="113"/>
      <c r="M105" s="104">
        <v>150</v>
      </c>
      <c r="N105" s="104">
        <f>+M105*G105</f>
        <v>0</v>
      </c>
      <c r="O105" s="26">
        <v>85500000</v>
      </c>
      <c r="P105" s="26" t="s">
        <v>186</v>
      </c>
      <c r="Q105" s="152" t="s">
        <v>187</v>
      </c>
      <c r="R105" s="114"/>
      <c r="S105" s="114"/>
      <c r="T105" s="114"/>
      <c r="U105" s="114"/>
      <c r="V105" s="114"/>
      <c r="W105" s="114"/>
      <c r="X105" s="114"/>
      <c r="Y105" s="114"/>
      <c r="Z105" s="114"/>
    </row>
    <row r="106" spans="1:26" s="115" customFormat="1" ht="30" x14ac:dyDescent="0.25">
      <c r="A106" s="46">
        <f>+A105+1</f>
        <v>2</v>
      </c>
      <c r="B106" s="116" t="s">
        <v>164</v>
      </c>
      <c r="C106" s="117" t="s">
        <v>164</v>
      </c>
      <c r="D106" s="116" t="s">
        <v>188</v>
      </c>
      <c r="E106" s="176">
        <v>101020140115</v>
      </c>
      <c r="F106" s="112" t="s">
        <v>141</v>
      </c>
      <c r="G106" s="112"/>
      <c r="H106" s="119">
        <v>41654</v>
      </c>
      <c r="I106" s="113">
        <v>41835</v>
      </c>
      <c r="J106" s="113"/>
      <c r="K106" s="113"/>
      <c r="L106" s="113"/>
      <c r="M106" s="104">
        <v>390</v>
      </c>
      <c r="N106" s="104"/>
      <c r="O106" s="26">
        <v>69700000</v>
      </c>
      <c r="P106" s="26" t="s">
        <v>189</v>
      </c>
      <c r="Q106" s="152" t="s">
        <v>187</v>
      </c>
      <c r="R106" s="114"/>
      <c r="S106" s="114"/>
      <c r="T106" s="114"/>
      <c r="U106" s="114"/>
      <c r="V106" s="114"/>
      <c r="W106" s="114"/>
      <c r="X106" s="114"/>
      <c r="Y106" s="114"/>
      <c r="Z106" s="114"/>
    </row>
    <row r="107" spans="1:26" s="115" customFormat="1" ht="75" x14ac:dyDescent="0.25">
      <c r="A107" s="46">
        <f t="shared" ref="A107:A112" si="3">+A106+1</f>
        <v>3</v>
      </c>
      <c r="B107" s="116" t="s">
        <v>164</v>
      </c>
      <c r="C107" s="117" t="s">
        <v>164</v>
      </c>
      <c r="D107" s="116" t="s">
        <v>190</v>
      </c>
      <c r="E107" s="104" t="s">
        <v>191</v>
      </c>
      <c r="F107" s="112" t="s">
        <v>141</v>
      </c>
      <c r="G107" s="112"/>
      <c r="H107" s="119">
        <v>41654</v>
      </c>
      <c r="I107" s="113">
        <v>41958</v>
      </c>
      <c r="J107" s="113"/>
      <c r="K107" s="113"/>
      <c r="L107" s="113"/>
      <c r="M107" s="104">
        <v>325</v>
      </c>
      <c r="N107" s="104"/>
      <c r="O107" s="26">
        <v>60000000</v>
      </c>
      <c r="P107" s="26" t="s">
        <v>192</v>
      </c>
      <c r="Q107" s="152" t="s">
        <v>187</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4">
        <f>+D119+D120+D121</f>
        <v>0</v>
      </c>
    </row>
    <row r="120" spans="1:17" x14ac:dyDescent="0.25">
      <c r="B120" s="67" t="s">
        <v>128</v>
      </c>
      <c r="C120" s="57">
        <v>30</v>
      </c>
      <c r="D120" s="158">
        <v>0</v>
      </c>
      <c r="E120" s="245"/>
    </row>
    <row r="121" spans="1:17" ht="15.75" thickBot="1" x14ac:dyDescent="0.3">
      <c r="B121" s="67" t="s">
        <v>129</v>
      </c>
      <c r="C121" s="72">
        <v>40</v>
      </c>
      <c r="D121" s="72">
        <v>0</v>
      </c>
      <c r="E121" s="246"/>
    </row>
    <row r="123" spans="1:17" ht="15.75" thickBot="1" x14ac:dyDescent="0.3"/>
    <row r="124" spans="1:17" ht="27" thickBot="1" x14ac:dyDescent="0.3">
      <c r="B124" s="241" t="s">
        <v>52</v>
      </c>
      <c r="C124" s="242"/>
      <c r="D124" s="242"/>
      <c r="E124" s="242"/>
      <c r="F124" s="242"/>
      <c r="G124" s="242"/>
      <c r="H124" s="242"/>
      <c r="I124" s="242"/>
      <c r="J124" s="242"/>
      <c r="K124" s="242"/>
      <c r="L124" s="242"/>
      <c r="M124" s="242"/>
      <c r="N124" s="243"/>
    </row>
    <row r="126" spans="1:17" ht="76.5" customHeight="1" x14ac:dyDescent="0.25">
      <c r="B126" s="122" t="s">
        <v>0</v>
      </c>
      <c r="C126" s="122" t="s">
        <v>39</v>
      </c>
      <c r="D126" s="122" t="s">
        <v>40</v>
      </c>
      <c r="E126" s="122" t="s">
        <v>116</v>
      </c>
      <c r="F126" s="122" t="s">
        <v>118</v>
      </c>
      <c r="G126" s="122" t="s">
        <v>119</v>
      </c>
      <c r="H126" s="122" t="s">
        <v>120</v>
      </c>
      <c r="I126" s="122" t="s">
        <v>117</v>
      </c>
      <c r="J126" s="214" t="s">
        <v>121</v>
      </c>
      <c r="K126" s="215"/>
      <c r="L126" s="216"/>
      <c r="M126" s="122" t="s">
        <v>125</v>
      </c>
      <c r="N126" s="122" t="s">
        <v>41</v>
      </c>
      <c r="O126" s="122" t="s">
        <v>42</v>
      </c>
      <c r="P126" s="214" t="s">
        <v>3</v>
      </c>
      <c r="Q126" s="216"/>
    </row>
    <row r="127" spans="1:17" ht="60.75" customHeight="1" x14ac:dyDescent="0.25">
      <c r="B127" s="157" t="s">
        <v>133</v>
      </c>
      <c r="C127" s="157"/>
      <c r="D127" s="3" t="s">
        <v>209</v>
      </c>
      <c r="E127" s="3">
        <v>30728336</v>
      </c>
      <c r="F127" s="3" t="s">
        <v>210</v>
      </c>
      <c r="G127" s="3" t="s">
        <v>211</v>
      </c>
      <c r="H127" s="185">
        <v>35881</v>
      </c>
      <c r="I127" s="5" t="s">
        <v>140</v>
      </c>
      <c r="J127" s="1" t="s">
        <v>141</v>
      </c>
      <c r="K127" s="100" t="s">
        <v>141</v>
      </c>
      <c r="L127" s="99" t="s">
        <v>141</v>
      </c>
      <c r="M127" s="123" t="s">
        <v>140</v>
      </c>
      <c r="N127" s="123" t="s">
        <v>141</v>
      </c>
      <c r="O127" s="123"/>
      <c r="P127" s="217" t="s">
        <v>239</v>
      </c>
      <c r="Q127" s="217"/>
    </row>
    <row r="128" spans="1:17" ht="60.75" customHeight="1" x14ac:dyDescent="0.25">
      <c r="B128" s="183" t="s">
        <v>133</v>
      </c>
      <c r="C128" s="183"/>
      <c r="D128" s="3" t="s">
        <v>212</v>
      </c>
      <c r="E128" s="3">
        <v>27088635</v>
      </c>
      <c r="F128" s="3" t="s">
        <v>213</v>
      </c>
      <c r="G128" s="3" t="s">
        <v>211</v>
      </c>
      <c r="H128" s="185">
        <v>37715</v>
      </c>
      <c r="I128" s="5" t="s">
        <v>141</v>
      </c>
      <c r="J128" s="1" t="s">
        <v>141</v>
      </c>
      <c r="K128" s="100" t="s">
        <v>141</v>
      </c>
      <c r="L128" s="99" t="s">
        <v>141</v>
      </c>
      <c r="M128" s="123" t="s">
        <v>140</v>
      </c>
      <c r="N128" s="123" t="s">
        <v>141</v>
      </c>
      <c r="O128" s="123"/>
      <c r="P128" s="184" t="s">
        <v>240</v>
      </c>
      <c r="Q128" s="184"/>
    </row>
    <row r="129" spans="2:17" ht="60.75" customHeight="1" x14ac:dyDescent="0.25">
      <c r="B129" s="183" t="s">
        <v>133</v>
      </c>
      <c r="C129" s="183"/>
      <c r="D129" s="3" t="s">
        <v>214</v>
      </c>
      <c r="E129" s="3">
        <v>37121798</v>
      </c>
      <c r="F129" s="3" t="s">
        <v>213</v>
      </c>
      <c r="G129" s="3" t="s">
        <v>211</v>
      </c>
      <c r="H129" s="3" t="s">
        <v>215</v>
      </c>
      <c r="I129" s="5" t="s">
        <v>140</v>
      </c>
      <c r="J129" s="1" t="s">
        <v>216</v>
      </c>
      <c r="K129" s="100" t="s">
        <v>218</v>
      </c>
      <c r="L129" s="99" t="s">
        <v>217</v>
      </c>
      <c r="M129" s="123" t="s">
        <v>140</v>
      </c>
      <c r="N129" s="123" t="s">
        <v>140</v>
      </c>
      <c r="O129" s="123"/>
      <c r="P129" s="184" t="s">
        <v>219</v>
      </c>
      <c r="Q129" s="184"/>
    </row>
    <row r="130" spans="2:17" ht="60.75" customHeight="1" x14ac:dyDescent="0.25">
      <c r="B130" s="183" t="s">
        <v>133</v>
      </c>
      <c r="C130" s="183"/>
      <c r="D130" s="3" t="s">
        <v>220</v>
      </c>
      <c r="E130" s="3">
        <v>36756843</v>
      </c>
      <c r="F130" s="3" t="s">
        <v>213</v>
      </c>
      <c r="G130" s="3" t="s">
        <v>221</v>
      </c>
      <c r="H130" s="185">
        <v>39171</v>
      </c>
      <c r="I130" s="5" t="s">
        <v>141</v>
      </c>
      <c r="J130" s="1" t="s">
        <v>141</v>
      </c>
      <c r="K130" s="100" t="s">
        <v>141</v>
      </c>
      <c r="L130" s="99" t="s">
        <v>141</v>
      </c>
      <c r="M130" s="123" t="s">
        <v>140</v>
      </c>
      <c r="N130" s="123" t="s">
        <v>141</v>
      </c>
      <c r="O130" s="123"/>
      <c r="P130" s="184" t="s">
        <v>241</v>
      </c>
      <c r="Q130" s="184"/>
    </row>
    <row r="131" spans="2:17" ht="60.75" customHeight="1" x14ac:dyDescent="0.25">
      <c r="B131" s="183" t="s">
        <v>134</v>
      </c>
      <c r="C131" s="183"/>
      <c r="D131" s="3" t="s">
        <v>222</v>
      </c>
      <c r="E131" s="3">
        <v>1085908056</v>
      </c>
      <c r="F131" s="3" t="s">
        <v>223</v>
      </c>
      <c r="G131" s="3" t="s">
        <v>224</v>
      </c>
      <c r="H131" s="185">
        <v>40887</v>
      </c>
      <c r="I131" s="5" t="s">
        <v>141</v>
      </c>
      <c r="J131" s="1" t="s">
        <v>225</v>
      </c>
      <c r="K131" s="100" t="s">
        <v>228</v>
      </c>
      <c r="L131" s="99" t="s">
        <v>229</v>
      </c>
      <c r="M131" s="123" t="s">
        <v>140</v>
      </c>
      <c r="N131" s="123" t="s">
        <v>141</v>
      </c>
      <c r="O131" s="123"/>
      <c r="P131" s="184" t="s">
        <v>230</v>
      </c>
      <c r="Q131" s="184"/>
    </row>
    <row r="132" spans="2:17" ht="60.75" customHeight="1" x14ac:dyDescent="0.25">
      <c r="B132" s="183" t="s">
        <v>134</v>
      </c>
      <c r="C132" s="183"/>
      <c r="D132" s="3" t="s">
        <v>222</v>
      </c>
      <c r="E132" s="3">
        <v>1085908056</v>
      </c>
      <c r="F132" s="3" t="s">
        <v>223</v>
      </c>
      <c r="G132" s="3" t="s">
        <v>224</v>
      </c>
      <c r="H132" s="185">
        <v>40887</v>
      </c>
      <c r="I132" s="5" t="s">
        <v>141</v>
      </c>
      <c r="J132" s="1" t="s">
        <v>225</v>
      </c>
      <c r="K132" s="100" t="s">
        <v>227</v>
      </c>
      <c r="L132" s="99" t="s">
        <v>226</v>
      </c>
      <c r="M132" s="123" t="s">
        <v>140</v>
      </c>
      <c r="N132" s="123" t="s">
        <v>141</v>
      </c>
      <c r="O132" s="123"/>
      <c r="P132" s="184" t="s">
        <v>230</v>
      </c>
      <c r="Q132" s="184"/>
    </row>
    <row r="133" spans="2:17" ht="60.75" customHeight="1" x14ac:dyDescent="0.25">
      <c r="B133" s="183" t="s">
        <v>134</v>
      </c>
      <c r="C133" s="183"/>
      <c r="D133" s="3" t="s">
        <v>222</v>
      </c>
      <c r="E133" s="3">
        <v>1085908056</v>
      </c>
      <c r="F133" s="3" t="s">
        <v>223</v>
      </c>
      <c r="G133" s="3" t="s">
        <v>224</v>
      </c>
      <c r="H133" s="185">
        <v>40887</v>
      </c>
      <c r="I133" s="5" t="s">
        <v>141</v>
      </c>
      <c r="J133" s="1" t="s">
        <v>225</v>
      </c>
      <c r="K133" s="100" t="s">
        <v>227</v>
      </c>
      <c r="L133" s="99" t="s">
        <v>226</v>
      </c>
      <c r="M133" s="123" t="s">
        <v>140</v>
      </c>
      <c r="N133" s="123" t="s">
        <v>141</v>
      </c>
      <c r="O133" s="123"/>
      <c r="P133" s="184" t="s">
        <v>230</v>
      </c>
      <c r="Q133" s="184"/>
    </row>
    <row r="134" spans="2:17" ht="60.75" customHeight="1" x14ac:dyDescent="0.25">
      <c r="B134" s="183" t="s">
        <v>134</v>
      </c>
      <c r="C134" s="183"/>
      <c r="D134" s="3" t="s">
        <v>231</v>
      </c>
      <c r="E134" s="3">
        <v>13010703</v>
      </c>
      <c r="F134" s="3" t="s">
        <v>233</v>
      </c>
      <c r="G134" s="3" t="s">
        <v>232</v>
      </c>
      <c r="H134" s="185">
        <v>35275</v>
      </c>
      <c r="I134" s="5" t="s">
        <v>141</v>
      </c>
      <c r="J134" s="1" t="s">
        <v>141</v>
      </c>
      <c r="K134" s="100" t="s">
        <v>141</v>
      </c>
      <c r="L134" s="99" t="s">
        <v>141</v>
      </c>
      <c r="M134" s="123" t="s">
        <v>140</v>
      </c>
      <c r="N134" s="123" t="s">
        <v>141</v>
      </c>
      <c r="O134" s="123"/>
      <c r="P134" s="184" t="s">
        <v>242</v>
      </c>
      <c r="Q134" s="184"/>
    </row>
    <row r="135" spans="2:17" ht="60.75" customHeight="1" x14ac:dyDescent="0.25">
      <c r="B135" s="183" t="s">
        <v>134</v>
      </c>
      <c r="C135" s="183"/>
      <c r="D135" s="3" t="s">
        <v>234</v>
      </c>
      <c r="E135" s="3">
        <v>87943553</v>
      </c>
      <c r="F135" s="3" t="s">
        <v>235</v>
      </c>
      <c r="G135" s="3" t="s">
        <v>211</v>
      </c>
      <c r="H135" s="185">
        <v>41873</v>
      </c>
      <c r="I135" s="5" t="s">
        <v>141</v>
      </c>
      <c r="J135" s="1" t="s">
        <v>141</v>
      </c>
      <c r="K135" s="100" t="s">
        <v>141</v>
      </c>
      <c r="L135" s="99" t="s">
        <v>141</v>
      </c>
      <c r="M135" s="123" t="s">
        <v>140</v>
      </c>
      <c r="N135" s="123" t="s">
        <v>141</v>
      </c>
      <c r="O135" s="123"/>
      <c r="P135" s="184" t="s">
        <v>243</v>
      </c>
      <c r="Q135" s="184"/>
    </row>
    <row r="136" spans="2:17" ht="60.75" customHeight="1" x14ac:dyDescent="0.25">
      <c r="B136" s="183" t="s">
        <v>135</v>
      </c>
      <c r="C136" s="183"/>
      <c r="D136" s="3" t="s">
        <v>236</v>
      </c>
      <c r="E136" s="3">
        <v>87065145</v>
      </c>
      <c r="F136" s="3" t="s">
        <v>238</v>
      </c>
      <c r="G136" s="3" t="s">
        <v>237</v>
      </c>
      <c r="H136" s="3"/>
      <c r="I136" s="5" t="s">
        <v>141</v>
      </c>
      <c r="J136" s="1" t="s">
        <v>141</v>
      </c>
      <c r="K136" s="100" t="s">
        <v>141</v>
      </c>
      <c r="L136" s="99" t="s">
        <v>141</v>
      </c>
      <c r="M136" s="123" t="s">
        <v>140</v>
      </c>
      <c r="N136" s="123" t="s">
        <v>140</v>
      </c>
      <c r="O136" s="123"/>
      <c r="P136" s="184" t="s">
        <v>219</v>
      </c>
      <c r="Q136" s="184"/>
    </row>
    <row r="137" spans="2:17" ht="60.75" customHeight="1" x14ac:dyDescent="0.25">
      <c r="B137" s="183"/>
      <c r="C137" s="183"/>
      <c r="D137" s="3"/>
      <c r="E137" s="3"/>
      <c r="F137" s="3"/>
      <c r="G137" s="3"/>
      <c r="H137" s="3"/>
      <c r="I137" s="5"/>
      <c r="J137" s="1"/>
      <c r="K137" s="100"/>
      <c r="L137" s="99"/>
      <c r="M137" s="123"/>
      <c r="N137" s="123"/>
      <c r="O137" s="123"/>
      <c r="P137" s="184"/>
      <c r="Q137" s="184"/>
    </row>
    <row r="140" spans="2:17" ht="15.75" thickBot="1" x14ac:dyDescent="0.3"/>
    <row r="141" spans="2:17" ht="54" customHeight="1" x14ac:dyDescent="0.25">
      <c r="B141" s="126" t="s">
        <v>33</v>
      </c>
      <c r="C141" s="126" t="s">
        <v>49</v>
      </c>
      <c r="D141" s="122" t="s">
        <v>50</v>
      </c>
      <c r="E141" s="126" t="s">
        <v>51</v>
      </c>
      <c r="F141" s="77" t="s">
        <v>56</v>
      </c>
      <c r="G141" s="96"/>
    </row>
    <row r="142" spans="2:17" ht="120.75" customHeight="1" x14ac:dyDescent="0.2">
      <c r="B142" s="235" t="s">
        <v>53</v>
      </c>
      <c r="C142" s="6" t="s">
        <v>130</v>
      </c>
      <c r="D142" s="158">
        <v>25</v>
      </c>
      <c r="E142" s="158">
        <v>0</v>
      </c>
      <c r="F142" s="236">
        <f>+E142+E143+E144</f>
        <v>0</v>
      </c>
      <c r="G142" s="97"/>
    </row>
    <row r="143" spans="2:17" ht="76.150000000000006" customHeight="1" x14ac:dyDescent="0.2">
      <c r="B143" s="235"/>
      <c r="C143" s="6" t="s">
        <v>131</v>
      </c>
      <c r="D143" s="74">
        <v>25</v>
      </c>
      <c r="E143" s="158">
        <v>0</v>
      </c>
      <c r="F143" s="237"/>
      <c r="G143" s="97"/>
    </row>
    <row r="144" spans="2:17" ht="69" customHeight="1" x14ac:dyDescent="0.2">
      <c r="B144" s="235"/>
      <c r="C144" s="6" t="s">
        <v>132</v>
      </c>
      <c r="D144" s="158">
        <v>10</v>
      </c>
      <c r="E144" s="158">
        <v>0</v>
      </c>
      <c r="F144" s="238"/>
      <c r="G144" s="97"/>
    </row>
    <row r="145" spans="2:5" x14ac:dyDescent="0.25">
      <c r="C145" s="106"/>
    </row>
    <row r="148" spans="2:5" x14ac:dyDescent="0.25">
      <c r="B148" s="124" t="s">
        <v>57</v>
      </c>
    </row>
    <row r="151" spans="2:5" x14ac:dyDescent="0.25">
      <c r="B151" s="127" t="s">
        <v>33</v>
      </c>
      <c r="C151" s="127" t="s">
        <v>58</v>
      </c>
      <c r="D151" s="126" t="s">
        <v>51</v>
      </c>
      <c r="E151" s="126" t="s">
        <v>16</v>
      </c>
    </row>
    <row r="152" spans="2:5" ht="28.5" x14ac:dyDescent="0.25">
      <c r="B152" s="107" t="s">
        <v>59</v>
      </c>
      <c r="C152" s="108">
        <v>40</v>
      </c>
      <c r="D152" s="158">
        <f>+E119</f>
        <v>0</v>
      </c>
      <c r="E152" s="239">
        <f>+D152+D153</f>
        <v>0</v>
      </c>
    </row>
    <row r="153" spans="2:5" ht="42.75" x14ac:dyDescent="0.25">
      <c r="B153" s="107" t="s">
        <v>60</v>
      </c>
      <c r="C153" s="108">
        <v>60</v>
      </c>
      <c r="D153" s="158">
        <f>+F142</f>
        <v>0</v>
      </c>
      <c r="E153" s="240"/>
    </row>
  </sheetData>
  <mergeCells count="42">
    <mergeCell ref="P127:Q127"/>
    <mergeCell ref="B142:B144"/>
    <mergeCell ref="F142:F144"/>
    <mergeCell ref="E152:E153"/>
    <mergeCell ref="B101:N101"/>
    <mergeCell ref="E119:E121"/>
    <mergeCell ref="B124:N124"/>
    <mergeCell ref="J126:L126"/>
    <mergeCell ref="B98:P98"/>
    <mergeCell ref="P126:Q126"/>
    <mergeCell ref="O72:P72"/>
    <mergeCell ref="O73:P73"/>
    <mergeCell ref="O74:P74"/>
    <mergeCell ref="O75:P75"/>
    <mergeCell ref="B81:N81"/>
    <mergeCell ref="J86:L86"/>
    <mergeCell ref="P86:Q86"/>
    <mergeCell ref="P87:Q87"/>
    <mergeCell ref="B91:N91"/>
    <mergeCell ref="D94:E94"/>
    <mergeCell ref="D95:E95"/>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39" zoomScale="70" zoomScaleNormal="70" workbookViewId="0">
      <selection activeCell="D33" sqref="D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3.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164</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0" t="s">
        <v>101</v>
      </c>
      <c r="C14" s="230"/>
      <c r="D14" s="159" t="s">
        <v>12</v>
      </c>
      <c r="E14" s="159" t="s">
        <v>13</v>
      </c>
      <c r="F14" s="159" t="s">
        <v>29</v>
      </c>
      <c r="G14" s="94"/>
      <c r="I14" s="37"/>
      <c r="J14" s="37"/>
      <c r="K14" s="37"/>
      <c r="L14" s="37"/>
      <c r="M14" s="37"/>
      <c r="N14" s="110"/>
    </row>
    <row r="15" spans="2:16" x14ac:dyDescent="0.25">
      <c r="B15" s="230"/>
      <c r="C15" s="230"/>
      <c r="D15" s="159">
        <v>14</v>
      </c>
      <c r="E15" s="35">
        <v>3611075784</v>
      </c>
      <c r="F15" s="175">
        <v>1560</v>
      </c>
      <c r="G15" s="95"/>
      <c r="I15" s="38"/>
      <c r="J15" s="38"/>
      <c r="K15" s="38"/>
      <c r="L15" s="38"/>
      <c r="M15" s="38"/>
      <c r="N15" s="110"/>
    </row>
    <row r="16" spans="2:16" x14ac:dyDescent="0.25">
      <c r="B16" s="230"/>
      <c r="C16" s="230"/>
      <c r="D16" s="159"/>
      <c r="E16" s="35"/>
      <c r="F16" s="35"/>
      <c r="G16" s="95"/>
      <c r="I16" s="38"/>
      <c r="J16" s="38"/>
      <c r="K16" s="38"/>
      <c r="L16" s="38"/>
      <c r="M16" s="38"/>
      <c r="N16" s="110"/>
    </row>
    <row r="17" spans="1:14" x14ac:dyDescent="0.25">
      <c r="B17" s="230"/>
      <c r="C17" s="230"/>
      <c r="D17" s="159"/>
      <c r="E17" s="35"/>
      <c r="F17" s="35"/>
      <c r="G17" s="95"/>
      <c r="I17" s="38"/>
      <c r="J17" s="38"/>
      <c r="K17" s="38"/>
      <c r="L17" s="38"/>
      <c r="M17" s="38"/>
      <c r="N17" s="110"/>
    </row>
    <row r="18" spans="1:14" x14ac:dyDescent="0.25">
      <c r="B18" s="230"/>
      <c r="C18" s="230"/>
      <c r="D18" s="159"/>
      <c r="E18" s="36"/>
      <c r="F18" s="35"/>
      <c r="G18" s="95"/>
      <c r="H18" s="22"/>
      <c r="I18" s="38"/>
      <c r="J18" s="38"/>
      <c r="K18" s="38"/>
      <c r="L18" s="38"/>
      <c r="M18" s="38"/>
      <c r="N18" s="20"/>
    </row>
    <row r="19" spans="1:14" x14ac:dyDescent="0.25">
      <c r="B19" s="230"/>
      <c r="C19" s="230"/>
      <c r="D19" s="159"/>
      <c r="E19" s="36"/>
      <c r="F19" s="35"/>
      <c r="G19" s="95"/>
      <c r="H19" s="22"/>
      <c r="I19" s="40"/>
      <c r="J19" s="40"/>
      <c r="K19" s="40"/>
      <c r="L19" s="40"/>
      <c r="M19" s="40"/>
      <c r="N19" s="20"/>
    </row>
    <row r="20" spans="1:14" x14ac:dyDescent="0.25">
      <c r="B20" s="230"/>
      <c r="C20" s="230"/>
      <c r="D20" s="159"/>
      <c r="E20" s="36"/>
      <c r="F20" s="35"/>
      <c r="G20" s="95"/>
      <c r="H20" s="22"/>
      <c r="I20" s="109"/>
      <c r="J20" s="109"/>
      <c r="K20" s="109"/>
      <c r="L20" s="109"/>
      <c r="M20" s="109"/>
      <c r="N20" s="20"/>
    </row>
    <row r="21" spans="1:14" x14ac:dyDescent="0.25">
      <c r="B21" s="230"/>
      <c r="C21" s="230"/>
      <c r="D21" s="159"/>
      <c r="E21" s="36"/>
      <c r="F21" s="35"/>
      <c r="G21" s="95"/>
      <c r="H21" s="22"/>
      <c r="I21" s="109"/>
      <c r="J21" s="109"/>
      <c r="K21" s="109"/>
      <c r="L21" s="109"/>
      <c r="M21" s="109"/>
      <c r="N21" s="20"/>
    </row>
    <row r="22" spans="1:14" ht="15.75" thickBot="1" x14ac:dyDescent="0.3">
      <c r="B22" s="222" t="s">
        <v>14</v>
      </c>
      <c r="C22" s="223"/>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1248</v>
      </c>
      <c r="D24" s="41"/>
      <c r="E24" s="44">
        <f>E15</f>
        <v>3611075784</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163</v>
      </c>
      <c r="E30" s="106"/>
      <c r="F30" s="106"/>
      <c r="G30" s="106"/>
      <c r="H30" s="106"/>
      <c r="I30" s="109"/>
      <c r="J30" s="109"/>
      <c r="K30" s="109"/>
      <c r="L30" s="109"/>
      <c r="M30" s="109"/>
      <c r="N30" s="110"/>
    </row>
    <row r="31" spans="1:14" x14ac:dyDescent="0.25">
      <c r="A31" s="101"/>
      <c r="B31" s="123" t="s">
        <v>143</v>
      </c>
      <c r="C31" s="123"/>
      <c r="D31" s="174" t="s">
        <v>163</v>
      </c>
      <c r="E31" s="106"/>
      <c r="F31" s="106"/>
      <c r="G31" s="106"/>
      <c r="H31" s="106"/>
      <c r="I31" s="109"/>
      <c r="J31" s="109"/>
      <c r="K31" s="109"/>
      <c r="L31" s="109"/>
      <c r="M31" s="109"/>
      <c r="N31" s="110"/>
    </row>
    <row r="32" spans="1:14" x14ac:dyDescent="0.25">
      <c r="A32" s="101"/>
      <c r="B32" s="123" t="s">
        <v>144</v>
      </c>
      <c r="C32" s="123"/>
      <c r="D32" s="158"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39">
        <f>+D40+D41</f>
        <v>0</v>
      </c>
      <c r="F40" s="106"/>
      <c r="G40" s="106"/>
      <c r="H40" s="106"/>
      <c r="I40" s="109"/>
      <c r="J40" s="109"/>
      <c r="K40" s="109"/>
      <c r="L40" s="109"/>
      <c r="M40" s="109"/>
      <c r="N40" s="110"/>
    </row>
    <row r="41" spans="1:17" ht="42.75" x14ac:dyDescent="0.25">
      <c r="A41" s="101"/>
      <c r="B41" s="107" t="s">
        <v>148</v>
      </c>
      <c r="C41" s="108">
        <v>60</v>
      </c>
      <c r="D41" s="158">
        <f>+F144</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45" x14ac:dyDescent="0.25">
      <c r="A49" s="46">
        <v>1</v>
      </c>
      <c r="B49" s="116" t="s">
        <v>164</v>
      </c>
      <c r="C49" s="117" t="s">
        <v>164</v>
      </c>
      <c r="D49" s="116" t="s">
        <v>171</v>
      </c>
      <c r="E49" s="176">
        <v>201205100052</v>
      </c>
      <c r="F49" s="112" t="s">
        <v>141</v>
      </c>
      <c r="G49" s="151"/>
      <c r="H49" s="119">
        <v>41009</v>
      </c>
      <c r="I49" s="113">
        <v>41253</v>
      </c>
      <c r="J49" s="113"/>
      <c r="K49" s="113" t="s">
        <v>172</v>
      </c>
      <c r="L49" s="113"/>
      <c r="M49" s="104">
        <v>148</v>
      </c>
      <c r="N49" s="104">
        <f>+M49*G49</f>
        <v>0</v>
      </c>
      <c r="O49" s="26">
        <v>55500000</v>
      </c>
      <c r="P49" s="26" t="s">
        <v>174</v>
      </c>
      <c r="Q49" s="152" t="s">
        <v>176</v>
      </c>
      <c r="R49" s="114"/>
      <c r="S49" s="114"/>
      <c r="T49" s="114"/>
      <c r="U49" s="114"/>
      <c r="V49" s="114"/>
      <c r="W49" s="114"/>
      <c r="X49" s="114"/>
      <c r="Y49" s="114"/>
      <c r="Z49" s="114"/>
    </row>
    <row r="50" spans="1:26" s="115" customFormat="1" ht="45" x14ac:dyDescent="0.25">
      <c r="A50" s="46">
        <f>+A49+1</f>
        <v>2</v>
      </c>
      <c r="B50" s="116" t="s">
        <v>164</v>
      </c>
      <c r="C50" s="117" t="s">
        <v>164</v>
      </c>
      <c r="D50" s="116" t="s">
        <v>173</v>
      </c>
      <c r="E50" s="176">
        <v>201207200006</v>
      </c>
      <c r="F50" s="112" t="s">
        <v>141</v>
      </c>
      <c r="G50" s="112"/>
      <c r="H50" s="113">
        <v>41284</v>
      </c>
      <c r="I50" s="113">
        <v>41465</v>
      </c>
      <c r="J50" s="113"/>
      <c r="K50" s="113" t="s">
        <v>179</v>
      </c>
      <c r="L50" s="113"/>
      <c r="M50" s="104">
        <v>473</v>
      </c>
      <c r="N50" s="104"/>
      <c r="O50" s="26">
        <v>99732000</v>
      </c>
      <c r="P50" s="26" t="s">
        <v>175</v>
      </c>
      <c r="Q50" s="152" t="s">
        <v>176</v>
      </c>
      <c r="R50" s="114"/>
      <c r="S50" s="114"/>
      <c r="T50" s="114"/>
      <c r="U50" s="114"/>
      <c r="V50" s="114"/>
      <c r="W50" s="114"/>
      <c r="X50" s="114"/>
      <c r="Y50" s="114"/>
      <c r="Z50" s="114"/>
    </row>
    <row r="51" spans="1:26" s="115" customFormat="1" ht="45" x14ac:dyDescent="0.25">
      <c r="A51" s="46">
        <f t="shared" ref="A51:A56" si="0">+A50+1</f>
        <v>3</v>
      </c>
      <c r="B51" s="116" t="s">
        <v>164</v>
      </c>
      <c r="C51" s="117" t="s">
        <v>164</v>
      </c>
      <c r="D51" s="116" t="s">
        <v>177</v>
      </c>
      <c r="E51" s="177" t="s">
        <v>180</v>
      </c>
      <c r="F51" s="112" t="s">
        <v>141</v>
      </c>
      <c r="G51" s="112"/>
      <c r="H51" s="113">
        <v>41470</v>
      </c>
      <c r="I51" s="113">
        <v>41623</v>
      </c>
      <c r="J51" s="113"/>
      <c r="K51" s="113" t="s">
        <v>178</v>
      </c>
      <c r="L51" s="113"/>
      <c r="M51" s="104">
        <v>321</v>
      </c>
      <c r="N51" s="104"/>
      <c r="O51" s="26">
        <v>43800000</v>
      </c>
      <c r="P51" s="26" t="s">
        <v>181</v>
      </c>
      <c r="Q51" s="152" t="s">
        <v>176</v>
      </c>
      <c r="R51" s="114"/>
      <c r="S51" s="114"/>
      <c r="T51" s="114"/>
      <c r="U51" s="114"/>
      <c r="V51" s="114"/>
      <c r="W51" s="114"/>
      <c r="X51" s="114"/>
      <c r="Y51" s="114"/>
      <c r="Z51" s="114"/>
    </row>
    <row r="52" spans="1:26" s="115" customFormat="1" ht="45" x14ac:dyDescent="0.25">
      <c r="A52" s="46">
        <f t="shared" si="0"/>
        <v>4</v>
      </c>
      <c r="B52" s="116" t="s">
        <v>164</v>
      </c>
      <c r="C52" s="117" t="s">
        <v>164</v>
      </c>
      <c r="D52" s="116" t="s">
        <v>182</v>
      </c>
      <c r="E52" s="177" t="s">
        <v>184</v>
      </c>
      <c r="F52" s="112" t="s">
        <v>141</v>
      </c>
      <c r="G52" s="112"/>
      <c r="H52" s="119">
        <v>41737</v>
      </c>
      <c r="I52" s="113">
        <v>41890</v>
      </c>
      <c r="J52" s="113"/>
      <c r="K52" s="113" t="s">
        <v>178</v>
      </c>
      <c r="L52" s="113"/>
      <c r="M52" s="104">
        <v>185</v>
      </c>
      <c r="N52" s="104"/>
      <c r="O52" s="26">
        <v>45000000</v>
      </c>
      <c r="P52" s="26" t="s">
        <v>183</v>
      </c>
      <c r="Q52" s="152" t="s">
        <v>176</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160"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1127</v>
      </c>
      <c r="D62" s="58"/>
      <c r="E62" s="57" t="s">
        <v>163</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104</v>
      </c>
      <c r="C65" s="228"/>
      <c r="D65" s="228"/>
      <c r="E65" s="228"/>
      <c r="F65" s="228"/>
      <c r="G65" s="228"/>
      <c r="H65" s="228"/>
      <c r="I65" s="228"/>
      <c r="J65" s="228"/>
      <c r="K65" s="228"/>
      <c r="L65" s="228"/>
      <c r="M65" s="228"/>
      <c r="N65" s="228"/>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4" t="s">
        <v>3</v>
      </c>
      <c r="P68" s="216"/>
      <c r="Q68" s="68" t="s">
        <v>18</v>
      </c>
    </row>
    <row r="69" spans="2:17" x14ac:dyDescent="0.25">
      <c r="B69" s="3"/>
      <c r="C69" s="3"/>
      <c r="D69" s="5"/>
      <c r="E69" s="5"/>
      <c r="F69" s="4"/>
      <c r="G69" s="4"/>
      <c r="H69" s="4"/>
      <c r="I69" s="99"/>
      <c r="J69" s="99"/>
      <c r="K69" s="123"/>
      <c r="L69" s="123"/>
      <c r="M69" s="123"/>
      <c r="N69" s="123"/>
      <c r="O69" s="218"/>
      <c r="P69" s="219"/>
      <c r="Q69" s="123"/>
    </row>
    <row r="70" spans="2:17" x14ac:dyDescent="0.25">
      <c r="B70" s="3"/>
      <c r="C70" s="3"/>
      <c r="D70" s="5"/>
      <c r="E70" s="5"/>
      <c r="F70" s="4"/>
      <c r="G70" s="4"/>
      <c r="H70" s="4"/>
      <c r="I70" s="99"/>
      <c r="J70" s="99"/>
      <c r="K70" s="123"/>
      <c r="L70" s="123"/>
      <c r="M70" s="123"/>
      <c r="N70" s="123"/>
      <c r="O70" s="218"/>
      <c r="P70" s="219"/>
      <c r="Q70" s="123"/>
    </row>
    <row r="71" spans="2:17" x14ac:dyDescent="0.25">
      <c r="B71" s="3"/>
      <c r="C71" s="3"/>
      <c r="D71" s="5"/>
      <c r="E71" s="5"/>
      <c r="F71" s="4"/>
      <c r="G71" s="4"/>
      <c r="H71" s="4"/>
      <c r="I71" s="99"/>
      <c r="J71" s="99"/>
      <c r="K71" s="123"/>
      <c r="L71" s="123"/>
      <c r="M71" s="123"/>
      <c r="N71" s="123"/>
      <c r="O71" s="218"/>
      <c r="P71" s="219"/>
      <c r="Q71" s="123"/>
    </row>
    <row r="72" spans="2:17" x14ac:dyDescent="0.25">
      <c r="B72" s="3"/>
      <c r="C72" s="3"/>
      <c r="D72" s="5"/>
      <c r="E72" s="5"/>
      <c r="F72" s="4"/>
      <c r="G72" s="4"/>
      <c r="H72" s="4"/>
      <c r="I72" s="99"/>
      <c r="J72" s="99"/>
      <c r="K72" s="123"/>
      <c r="L72" s="123"/>
      <c r="M72" s="123"/>
      <c r="N72" s="123"/>
      <c r="O72" s="218"/>
      <c r="P72" s="219"/>
      <c r="Q72" s="123"/>
    </row>
    <row r="73" spans="2:17" x14ac:dyDescent="0.25">
      <c r="B73" s="3"/>
      <c r="C73" s="3"/>
      <c r="D73" s="5"/>
      <c r="E73" s="5"/>
      <c r="F73" s="4"/>
      <c r="G73" s="4"/>
      <c r="H73" s="4"/>
      <c r="I73" s="99"/>
      <c r="J73" s="99"/>
      <c r="K73" s="123"/>
      <c r="L73" s="123"/>
      <c r="M73" s="123"/>
      <c r="N73" s="123"/>
      <c r="O73" s="218"/>
      <c r="P73" s="219"/>
      <c r="Q73" s="123"/>
    </row>
    <row r="74" spans="2:17" x14ac:dyDescent="0.25">
      <c r="B74" s="3"/>
      <c r="C74" s="3"/>
      <c r="D74" s="5"/>
      <c r="E74" s="5"/>
      <c r="F74" s="4"/>
      <c r="G74" s="4"/>
      <c r="H74" s="4"/>
      <c r="I74" s="99"/>
      <c r="J74" s="99"/>
      <c r="K74" s="123"/>
      <c r="L74" s="123"/>
      <c r="M74" s="123"/>
      <c r="N74" s="123"/>
      <c r="O74" s="218"/>
      <c r="P74" s="219"/>
      <c r="Q74" s="123"/>
    </row>
    <row r="75" spans="2:17" x14ac:dyDescent="0.25">
      <c r="B75" s="123"/>
      <c r="C75" s="123"/>
      <c r="D75" s="123"/>
      <c r="E75" s="123"/>
      <c r="F75" s="123"/>
      <c r="G75" s="123"/>
      <c r="H75" s="123"/>
      <c r="I75" s="123"/>
      <c r="J75" s="123"/>
      <c r="K75" s="123"/>
      <c r="L75" s="123"/>
      <c r="M75" s="123"/>
      <c r="N75" s="123"/>
      <c r="O75" s="218"/>
      <c r="P75" s="219"/>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122" t="s">
        <v>0</v>
      </c>
      <c r="C86" s="122" t="s">
        <v>39</v>
      </c>
      <c r="D86" s="122" t="s">
        <v>40</v>
      </c>
      <c r="E86" s="122" t="s">
        <v>116</v>
      </c>
      <c r="F86" s="122" t="s">
        <v>118</v>
      </c>
      <c r="G86" s="122" t="s">
        <v>119</v>
      </c>
      <c r="H86" s="122" t="s">
        <v>120</v>
      </c>
      <c r="I86" s="122" t="s">
        <v>117</v>
      </c>
      <c r="J86" s="214" t="s">
        <v>121</v>
      </c>
      <c r="K86" s="215"/>
      <c r="L86" s="216"/>
      <c r="M86" s="122" t="s">
        <v>125</v>
      </c>
      <c r="N86" s="122" t="s">
        <v>41</v>
      </c>
      <c r="O86" s="122" t="s">
        <v>42</v>
      </c>
      <c r="P86" s="214" t="s">
        <v>3</v>
      </c>
      <c r="Q86" s="216"/>
    </row>
    <row r="87" spans="2:17" ht="60.75" customHeight="1" x14ac:dyDescent="0.25">
      <c r="B87" s="157" t="s">
        <v>43</v>
      </c>
      <c r="C87" s="157"/>
      <c r="D87" s="3"/>
      <c r="E87" s="3"/>
      <c r="F87" s="3"/>
      <c r="G87" s="3"/>
      <c r="H87" s="3"/>
      <c r="I87" s="5"/>
      <c r="J87" s="1" t="s">
        <v>122</v>
      </c>
      <c r="K87" s="100" t="s">
        <v>123</v>
      </c>
      <c r="L87" s="99" t="s">
        <v>124</v>
      </c>
      <c r="M87" s="123"/>
      <c r="N87" s="123"/>
      <c r="O87" s="123"/>
      <c r="P87" s="217" t="s">
        <v>208</v>
      </c>
      <c r="Q87" s="217"/>
    </row>
    <row r="88" spans="2:17" ht="60.75" customHeight="1" x14ac:dyDescent="0.25">
      <c r="B88" s="182" t="s">
        <v>44</v>
      </c>
      <c r="C88" s="182"/>
      <c r="D88" s="3"/>
      <c r="E88" s="3"/>
      <c r="F88" s="3"/>
      <c r="G88" s="3"/>
      <c r="H88" s="3"/>
      <c r="I88" s="5"/>
      <c r="J88" s="1"/>
      <c r="K88" s="100"/>
      <c r="L88" s="99"/>
      <c r="M88" s="123"/>
      <c r="N88" s="123"/>
      <c r="O88" s="123"/>
      <c r="P88" s="217" t="s">
        <v>208</v>
      </c>
      <c r="Q88" s="217"/>
    </row>
    <row r="90" spans="2:17" ht="15.75" thickBot="1" x14ac:dyDescent="0.3"/>
    <row r="91" spans="2:17" ht="27" thickBot="1" x14ac:dyDescent="0.3">
      <c r="B91" s="241" t="s">
        <v>46</v>
      </c>
      <c r="C91" s="242"/>
      <c r="D91" s="242"/>
      <c r="E91" s="242"/>
      <c r="F91" s="242"/>
      <c r="G91" s="242"/>
      <c r="H91" s="242"/>
      <c r="I91" s="242"/>
      <c r="J91" s="242"/>
      <c r="K91" s="242"/>
      <c r="L91" s="242"/>
      <c r="M91" s="242"/>
      <c r="N91" s="243"/>
    </row>
    <row r="94" spans="2:17" ht="46.15" customHeight="1" x14ac:dyDescent="0.25">
      <c r="B94" s="68" t="s">
        <v>33</v>
      </c>
      <c r="C94" s="68" t="s">
        <v>47</v>
      </c>
      <c r="D94" s="214" t="s">
        <v>3</v>
      </c>
      <c r="E94" s="216"/>
    </row>
    <row r="95" spans="2:17" ht="46.9" customHeight="1" x14ac:dyDescent="0.25">
      <c r="B95" s="69" t="s">
        <v>126</v>
      </c>
      <c r="C95" s="158" t="s">
        <v>141</v>
      </c>
      <c r="D95" s="247" t="s">
        <v>162</v>
      </c>
      <c r="E95" s="248"/>
    </row>
    <row r="98" spans="1:26" ht="26.25" x14ac:dyDescent="0.25">
      <c r="B98" s="220" t="s">
        <v>64</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41" t="s">
        <v>54</v>
      </c>
      <c r="C101" s="242"/>
      <c r="D101" s="242"/>
      <c r="E101" s="242"/>
      <c r="F101" s="242"/>
      <c r="G101" s="242"/>
      <c r="H101" s="242"/>
      <c r="I101" s="242"/>
      <c r="J101" s="242"/>
      <c r="K101" s="242"/>
      <c r="L101" s="242"/>
      <c r="M101" s="242"/>
      <c r="N101" s="24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164</v>
      </c>
      <c r="C105" s="117" t="s">
        <v>164</v>
      </c>
      <c r="D105" s="116" t="s">
        <v>185</v>
      </c>
      <c r="E105" s="176">
        <v>105420130204</v>
      </c>
      <c r="F105" s="112" t="s">
        <v>141</v>
      </c>
      <c r="G105" s="151"/>
      <c r="H105" s="119">
        <v>41309</v>
      </c>
      <c r="I105" s="113">
        <v>41582</v>
      </c>
      <c r="J105" s="113"/>
      <c r="K105" s="113"/>
      <c r="L105" s="113"/>
      <c r="M105" s="104">
        <v>150</v>
      </c>
      <c r="N105" s="104">
        <f>+M105*G105</f>
        <v>0</v>
      </c>
      <c r="O105" s="26">
        <v>85500000</v>
      </c>
      <c r="P105" s="26" t="s">
        <v>186</v>
      </c>
      <c r="Q105" s="152" t="s">
        <v>187</v>
      </c>
      <c r="R105" s="114"/>
      <c r="S105" s="114"/>
      <c r="T105" s="114"/>
      <c r="U105" s="114"/>
      <c r="V105" s="114"/>
      <c r="W105" s="114"/>
      <c r="X105" s="114"/>
      <c r="Y105" s="114"/>
      <c r="Z105" s="114"/>
    </row>
    <row r="106" spans="1:26" s="115" customFormat="1" ht="30" x14ac:dyDescent="0.25">
      <c r="A106" s="46">
        <f>+A105+1</f>
        <v>2</v>
      </c>
      <c r="B106" s="116" t="s">
        <v>164</v>
      </c>
      <c r="C106" s="117" t="s">
        <v>164</v>
      </c>
      <c r="D106" s="116" t="s">
        <v>188</v>
      </c>
      <c r="E106" s="176">
        <v>101020140115</v>
      </c>
      <c r="F106" s="112" t="s">
        <v>141</v>
      </c>
      <c r="G106" s="112"/>
      <c r="H106" s="119">
        <v>41654</v>
      </c>
      <c r="I106" s="113">
        <v>41835</v>
      </c>
      <c r="J106" s="113"/>
      <c r="K106" s="113"/>
      <c r="L106" s="113"/>
      <c r="M106" s="104">
        <v>390</v>
      </c>
      <c r="N106" s="104"/>
      <c r="O106" s="26">
        <v>69700000</v>
      </c>
      <c r="P106" s="26" t="s">
        <v>189</v>
      </c>
      <c r="Q106" s="152" t="s">
        <v>187</v>
      </c>
      <c r="R106" s="114"/>
      <c r="S106" s="114"/>
      <c r="T106" s="114"/>
      <c r="U106" s="114"/>
      <c r="V106" s="114"/>
      <c r="W106" s="114"/>
      <c r="X106" s="114"/>
      <c r="Y106" s="114"/>
      <c r="Z106" s="114"/>
    </row>
    <row r="107" spans="1:26" s="115" customFormat="1" ht="75" x14ac:dyDescent="0.25">
      <c r="A107" s="46">
        <f t="shared" ref="A107:A112" si="3">+A106+1</f>
        <v>3</v>
      </c>
      <c r="B107" s="116" t="s">
        <v>164</v>
      </c>
      <c r="C107" s="117" t="s">
        <v>164</v>
      </c>
      <c r="D107" s="116" t="s">
        <v>190</v>
      </c>
      <c r="E107" s="104" t="s">
        <v>191</v>
      </c>
      <c r="F107" s="112" t="s">
        <v>141</v>
      </c>
      <c r="G107" s="112"/>
      <c r="H107" s="119">
        <v>41654</v>
      </c>
      <c r="I107" s="113">
        <v>41958</v>
      </c>
      <c r="J107" s="113"/>
      <c r="K107" s="113"/>
      <c r="L107" s="113"/>
      <c r="M107" s="104">
        <v>325</v>
      </c>
      <c r="N107" s="104"/>
      <c r="O107" s="26">
        <v>60000000</v>
      </c>
      <c r="P107" s="26" t="s">
        <v>192</v>
      </c>
      <c r="Q107" s="152" t="s">
        <v>187</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4">
        <f>+D119+D120+D121</f>
        <v>0</v>
      </c>
    </row>
    <row r="120" spans="1:17" x14ac:dyDescent="0.25">
      <c r="B120" s="67" t="s">
        <v>128</v>
      </c>
      <c r="C120" s="57">
        <v>30</v>
      </c>
      <c r="D120" s="158">
        <v>0</v>
      </c>
      <c r="E120" s="245"/>
    </row>
    <row r="121" spans="1:17" ht="15.75" thickBot="1" x14ac:dyDescent="0.3">
      <c r="B121" s="67" t="s">
        <v>129</v>
      </c>
      <c r="C121" s="72">
        <v>40</v>
      </c>
      <c r="D121" s="72">
        <v>0</v>
      </c>
      <c r="E121" s="246"/>
    </row>
    <row r="123" spans="1:17" ht="15.75" thickBot="1" x14ac:dyDescent="0.3"/>
    <row r="124" spans="1:17" ht="27" thickBot="1" x14ac:dyDescent="0.3">
      <c r="B124" s="241" t="s">
        <v>52</v>
      </c>
      <c r="C124" s="242"/>
      <c r="D124" s="242"/>
      <c r="E124" s="242"/>
      <c r="F124" s="242"/>
      <c r="G124" s="242"/>
      <c r="H124" s="242"/>
      <c r="I124" s="242"/>
      <c r="J124" s="242"/>
      <c r="K124" s="242"/>
      <c r="L124" s="242"/>
      <c r="M124" s="242"/>
      <c r="N124" s="243"/>
    </row>
    <row r="126" spans="1:17" ht="76.5" customHeight="1" x14ac:dyDescent="0.25">
      <c r="B126" s="122" t="s">
        <v>0</v>
      </c>
      <c r="C126" s="122" t="s">
        <v>39</v>
      </c>
      <c r="D126" s="122" t="s">
        <v>40</v>
      </c>
      <c r="E126" s="122" t="s">
        <v>116</v>
      </c>
      <c r="F126" s="122" t="s">
        <v>118</v>
      </c>
      <c r="G126" s="122" t="s">
        <v>119</v>
      </c>
      <c r="H126" s="122" t="s">
        <v>120</v>
      </c>
      <c r="I126" s="122" t="s">
        <v>117</v>
      </c>
      <c r="J126" s="214" t="s">
        <v>121</v>
      </c>
      <c r="K126" s="215"/>
      <c r="L126" s="216"/>
      <c r="M126" s="122" t="s">
        <v>125</v>
      </c>
      <c r="N126" s="122" t="s">
        <v>41</v>
      </c>
      <c r="O126" s="122" t="s">
        <v>42</v>
      </c>
      <c r="P126" s="214" t="s">
        <v>3</v>
      </c>
      <c r="Q126" s="216"/>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17"/>
      <c r="Q127" s="217"/>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17"/>
      <c r="Q129" s="217"/>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35" t="s">
        <v>53</v>
      </c>
      <c r="C134" s="6" t="s">
        <v>130</v>
      </c>
      <c r="D134" s="158">
        <v>25</v>
      </c>
      <c r="E134" s="158"/>
      <c r="F134" s="236">
        <f>+E134+E135+E136</f>
        <v>0</v>
      </c>
      <c r="G134" s="97"/>
    </row>
    <row r="135" spans="2:17" ht="76.150000000000006" customHeight="1" x14ac:dyDescent="0.2">
      <c r="B135" s="235"/>
      <c r="C135" s="6" t="s">
        <v>131</v>
      </c>
      <c r="D135" s="74">
        <v>25</v>
      </c>
      <c r="E135" s="158"/>
      <c r="F135" s="237"/>
      <c r="G135" s="97"/>
    </row>
    <row r="136" spans="2:17" ht="69" customHeight="1" x14ac:dyDescent="0.2">
      <c r="B136" s="235"/>
      <c r="C136" s="6" t="s">
        <v>132</v>
      </c>
      <c r="D136" s="158">
        <v>10</v>
      </c>
      <c r="E136" s="158"/>
      <c r="F136" s="238"/>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39">
        <f>+D144+D145</f>
        <v>0</v>
      </c>
    </row>
    <row r="145" spans="2:5" ht="42.75" x14ac:dyDescent="0.25">
      <c r="B145" s="107" t="s">
        <v>60</v>
      </c>
      <c r="C145" s="108">
        <v>60</v>
      </c>
      <c r="D145" s="158">
        <f>+F134</f>
        <v>0</v>
      </c>
      <c r="E145" s="240"/>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B91:N91"/>
    <mergeCell ref="D94:E94"/>
    <mergeCell ref="D95:E95"/>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103" zoomScale="70" zoomScaleNormal="70" workbookViewId="0">
      <selection activeCell="F10" sqref="F1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164</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0" t="s">
        <v>101</v>
      </c>
      <c r="C14" s="230"/>
      <c r="D14" s="159" t="s">
        <v>12</v>
      </c>
      <c r="E14" s="159" t="s">
        <v>13</v>
      </c>
      <c r="F14" s="159" t="s">
        <v>29</v>
      </c>
      <c r="G14" s="94"/>
      <c r="I14" s="37"/>
      <c r="J14" s="37"/>
      <c r="K14" s="37"/>
      <c r="L14" s="37"/>
      <c r="M14" s="37"/>
      <c r="N14" s="110"/>
    </row>
    <row r="15" spans="2:16" x14ac:dyDescent="0.25">
      <c r="B15" s="230"/>
      <c r="C15" s="230"/>
      <c r="D15" s="159">
        <v>20</v>
      </c>
      <c r="E15" s="35">
        <v>741339755</v>
      </c>
      <c r="F15" s="175">
        <v>355</v>
      </c>
      <c r="G15" s="95"/>
      <c r="I15" s="38"/>
      <c r="J15" s="38"/>
      <c r="K15" s="38"/>
      <c r="L15" s="38"/>
      <c r="M15" s="38"/>
      <c r="N15" s="110"/>
    </row>
    <row r="16" spans="2:16" x14ac:dyDescent="0.25">
      <c r="B16" s="230"/>
      <c r="C16" s="230"/>
      <c r="D16" s="159"/>
      <c r="E16" s="35"/>
      <c r="F16" s="35"/>
      <c r="G16" s="95"/>
      <c r="I16" s="38"/>
      <c r="J16" s="38"/>
      <c r="K16" s="38"/>
      <c r="L16" s="38"/>
      <c r="M16" s="38"/>
      <c r="N16" s="110"/>
    </row>
    <row r="17" spans="1:14" x14ac:dyDescent="0.25">
      <c r="B17" s="230"/>
      <c r="C17" s="230"/>
      <c r="D17" s="159"/>
      <c r="E17" s="35"/>
      <c r="F17" s="35"/>
      <c r="G17" s="95"/>
      <c r="I17" s="38"/>
      <c r="J17" s="38"/>
      <c r="K17" s="38"/>
      <c r="L17" s="38"/>
      <c r="M17" s="38"/>
      <c r="N17" s="110"/>
    </row>
    <row r="18" spans="1:14" x14ac:dyDescent="0.25">
      <c r="B18" s="230"/>
      <c r="C18" s="230"/>
      <c r="D18" s="159"/>
      <c r="E18" s="36"/>
      <c r="F18" s="35"/>
      <c r="G18" s="95"/>
      <c r="H18" s="22"/>
      <c r="I18" s="38"/>
      <c r="J18" s="38"/>
      <c r="K18" s="38"/>
      <c r="L18" s="38"/>
      <c r="M18" s="38"/>
      <c r="N18" s="20"/>
    </row>
    <row r="19" spans="1:14" x14ac:dyDescent="0.25">
      <c r="B19" s="230"/>
      <c r="C19" s="230"/>
      <c r="D19" s="159"/>
      <c r="E19" s="36"/>
      <c r="F19" s="35"/>
      <c r="G19" s="95"/>
      <c r="H19" s="22"/>
      <c r="I19" s="40"/>
      <c r="J19" s="40"/>
      <c r="K19" s="40"/>
      <c r="L19" s="40"/>
      <c r="M19" s="40"/>
      <c r="N19" s="20"/>
    </row>
    <row r="20" spans="1:14" x14ac:dyDescent="0.25">
      <c r="B20" s="230"/>
      <c r="C20" s="230"/>
      <c r="D20" s="159"/>
      <c r="E20" s="36"/>
      <c r="F20" s="35"/>
      <c r="G20" s="95"/>
      <c r="H20" s="22"/>
      <c r="I20" s="109"/>
      <c r="J20" s="109"/>
      <c r="K20" s="109"/>
      <c r="L20" s="109"/>
      <c r="M20" s="109"/>
      <c r="N20" s="20"/>
    </row>
    <row r="21" spans="1:14" x14ac:dyDescent="0.25">
      <c r="B21" s="230"/>
      <c r="C21" s="230"/>
      <c r="D21" s="159"/>
      <c r="E21" s="36"/>
      <c r="F21" s="35"/>
      <c r="G21" s="95"/>
      <c r="H21" s="22"/>
      <c r="I21" s="109"/>
      <c r="J21" s="109"/>
      <c r="K21" s="109"/>
      <c r="L21" s="109"/>
      <c r="M21" s="109"/>
      <c r="N21" s="20"/>
    </row>
    <row r="22" spans="1:14" ht="15.75" thickBot="1" x14ac:dyDescent="0.3">
      <c r="B22" s="222" t="s">
        <v>14</v>
      </c>
      <c r="C22" s="223"/>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284</v>
      </c>
      <c r="D24" s="41"/>
      <c r="E24" s="44">
        <f>E15</f>
        <v>741339755</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163</v>
      </c>
      <c r="E30" s="106"/>
      <c r="F30" s="106"/>
      <c r="G30" s="106"/>
      <c r="H30" s="106"/>
      <c r="I30" s="109"/>
      <c r="J30" s="109"/>
      <c r="K30" s="109"/>
      <c r="L30" s="109"/>
      <c r="M30" s="109"/>
      <c r="N30" s="110"/>
    </row>
    <row r="31" spans="1:14" x14ac:dyDescent="0.25">
      <c r="A31" s="101"/>
      <c r="B31" s="123" t="s">
        <v>143</v>
      </c>
      <c r="C31" s="123"/>
      <c r="D31" s="174" t="s">
        <v>163</v>
      </c>
      <c r="E31" s="106"/>
      <c r="F31" s="106"/>
      <c r="G31" s="106"/>
      <c r="H31" s="106"/>
      <c r="I31" s="109"/>
      <c r="J31" s="109"/>
      <c r="K31" s="109"/>
      <c r="L31" s="109"/>
      <c r="M31" s="109"/>
      <c r="N31" s="110"/>
    </row>
    <row r="32" spans="1:14" x14ac:dyDescent="0.25">
      <c r="A32" s="101"/>
      <c r="B32" s="123" t="s">
        <v>144</v>
      </c>
      <c r="C32" s="123"/>
      <c r="D32" s="158"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39">
        <f>+D40+D41</f>
        <v>0</v>
      </c>
      <c r="F40" s="106"/>
      <c r="G40" s="106"/>
      <c r="H40" s="106"/>
      <c r="I40" s="109"/>
      <c r="J40" s="109"/>
      <c r="K40" s="109"/>
      <c r="L40" s="109"/>
      <c r="M40" s="109"/>
      <c r="N40" s="110"/>
    </row>
    <row r="41" spans="1:17" ht="42.75" x14ac:dyDescent="0.25">
      <c r="A41" s="101"/>
      <c r="B41" s="107" t="s">
        <v>148</v>
      </c>
      <c r="C41" s="108">
        <v>60</v>
      </c>
      <c r="D41" s="158">
        <f>+F144</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45" x14ac:dyDescent="0.25">
      <c r="A49" s="46">
        <v>1</v>
      </c>
      <c r="B49" s="116" t="s">
        <v>164</v>
      </c>
      <c r="C49" s="117" t="s">
        <v>164</v>
      </c>
      <c r="D49" s="116" t="s">
        <v>171</v>
      </c>
      <c r="E49" s="176">
        <v>201205100052</v>
      </c>
      <c r="F49" s="112" t="s">
        <v>141</v>
      </c>
      <c r="G49" s="151"/>
      <c r="H49" s="119">
        <v>41009</v>
      </c>
      <c r="I49" s="113">
        <v>41253</v>
      </c>
      <c r="J49" s="113"/>
      <c r="K49" s="113" t="s">
        <v>172</v>
      </c>
      <c r="L49" s="113"/>
      <c r="M49" s="104">
        <v>148</v>
      </c>
      <c r="N49" s="104">
        <f>+M49*G49</f>
        <v>0</v>
      </c>
      <c r="O49" s="26">
        <v>55500000</v>
      </c>
      <c r="P49" s="26" t="s">
        <v>174</v>
      </c>
      <c r="Q49" s="152" t="s">
        <v>187</v>
      </c>
      <c r="R49" s="114"/>
      <c r="S49" s="114"/>
      <c r="T49" s="114"/>
      <c r="U49" s="114"/>
      <c r="V49" s="114"/>
      <c r="W49" s="114"/>
      <c r="X49" s="114"/>
      <c r="Y49" s="114"/>
      <c r="Z49" s="114"/>
    </row>
    <row r="50" spans="1:26" s="115" customFormat="1" ht="30" x14ac:dyDescent="0.25">
      <c r="A50" s="46">
        <f>+A49+1</f>
        <v>2</v>
      </c>
      <c r="B50" s="116" t="s">
        <v>164</v>
      </c>
      <c r="C50" s="117" t="s">
        <v>164</v>
      </c>
      <c r="D50" s="116" t="s">
        <v>173</v>
      </c>
      <c r="E50" s="176">
        <v>201207200006</v>
      </c>
      <c r="F50" s="112" t="s">
        <v>141</v>
      </c>
      <c r="G50" s="112"/>
      <c r="H50" s="113">
        <v>41284</v>
      </c>
      <c r="I50" s="113">
        <v>41465</v>
      </c>
      <c r="J50" s="113"/>
      <c r="K50" s="113" t="s">
        <v>179</v>
      </c>
      <c r="L50" s="113"/>
      <c r="M50" s="104">
        <v>473</v>
      </c>
      <c r="N50" s="104"/>
      <c r="O50" s="26">
        <v>99732000</v>
      </c>
      <c r="P50" s="26" t="s">
        <v>175</v>
      </c>
      <c r="Q50" s="152" t="s">
        <v>187</v>
      </c>
      <c r="R50" s="114"/>
      <c r="S50" s="114"/>
      <c r="T50" s="114"/>
      <c r="U50" s="114"/>
      <c r="V50" s="114"/>
      <c r="W50" s="114"/>
      <c r="X50" s="114"/>
      <c r="Y50" s="114"/>
      <c r="Z50" s="114"/>
    </row>
    <row r="51" spans="1:26" s="115" customFormat="1" ht="45" x14ac:dyDescent="0.25">
      <c r="A51" s="46">
        <f t="shared" ref="A51:A56" si="0">+A50+1</f>
        <v>3</v>
      </c>
      <c r="B51" s="116" t="s">
        <v>164</v>
      </c>
      <c r="C51" s="117" t="s">
        <v>164</v>
      </c>
      <c r="D51" s="116" t="s">
        <v>177</v>
      </c>
      <c r="E51" s="177" t="s">
        <v>180</v>
      </c>
      <c r="F51" s="112" t="s">
        <v>141</v>
      </c>
      <c r="G51" s="112"/>
      <c r="H51" s="113">
        <v>41470</v>
      </c>
      <c r="I51" s="113">
        <v>41623</v>
      </c>
      <c r="J51" s="113"/>
      <c r="K51" s="113" t="s">
        <v>178</v>
      </c>
      <c r="L51" s="113"/>
      <c r="M51" s="104">
        <v>321</v>
      </c>
      <c r="N51" s="104"/>
      <c r="O51" s="26">
        <v>43800000</v>
      </c>
      <c r="P51" s="26" t="s">
        <v>181</v>
      </c>
      <c r="Q51" s="152" t="s">
        <v>187</v>
      </c>
      <c r="R51" s="114"/>
      <c r="S51" s="114"/>
      <c r="T51" s="114"/>
      <c r="U51" s="114"/>
      <c r="V51" s="114"/>
      <c r="W51" s="114"/>
      <c r="X51" s="114"/>
      <c r="Y51" s="114"/>
      <c r="Z51" s="114"/>
    </row>
    <row r="52" spans="1:26" s="115" customFormat="1" ht="30" x14ac:dyDescent="0.25">
      <c r="A52" s="46">
        <f t="shared" si="0"/>
        <v>4</v>
      </c>
      <c r="B52" s="116" t="s">
        <v>164</v>
      </c>
      <c r="C52" s="117" t="s">
        <v>164</v>
      </c>
      <c r="D52" s="116" t="s">
        <v>182</v>
      </c>
      <c r="E52" s="177" t="s">
        <v>184</v>
      </c>
      <c r="F52" s="112" t="s">
        <v>141</v>
      </c>
      <c r="G52" s="112"/>
      <c r="H52" s="119">
        <v>41737</v>
      </c>
      <c r="I52" s="113">
        <v>41890</v>
      </c>
      <c r="J52" s="113"/>
      <c r="K52" s="113" t="s">
        <v>178</v>
      </c>
      <c r="L52" s="113"/>
      <c r="M52" s="104">
        <v>185</v>
      </c>
      <c r="N52" s="104"/>
      <c r="O52" s="26">
        <v>45000000</v>
      </c>
      <c r="P52" s="26" t="s">
        <v>183</v>
      </c>
      <c r="Q52" s="152" t="s">
        <v>187</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160"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1127</v>
      </c>
      <c r="D62" s="58"/>
      <c r="E62" s="57" t="s">
        <v>163</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104</v>
      </c>
      <c r="C65" s="228"/>
      <c r="D65" s="228"/>
      <c r="E65" s="228"/>
      <c r="F65" s="228"/>
      <c r="G65" s="228"/>
      <c r="H65" s="228"/>
      <c r="I65" s="228"/>
      <c r="J65" s="228"/>
      <c r="K65" s="228"/>
      <c r="L65" s="228"/>
      <c r="M65" s="228"/>
      <c r="N65" s="228"/>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4" t="s">
        <v>3</v>
      </c>
      <c r="P68" s="216"/>
      <c r="Q68" s="68" t="s">
        <v>18</v>
      </c>
    </row>
    <row r="69" spans="2:17" x14ac:dyDescent="0.25">
      <c r="B69" s="3"/>
      <c r="C69" s="3"/>
      <c r="D69" s="5"/>
      <c r="E69" s="5"/>
      <c r="F69" s="4"/>
      <c r="G69" s="4"/>
      <c r="H69" s="4"/>
      <c r="I69" s="99"/>
      <c r="J69" s="99"/>
      <c r="K69" s="123"/>
      <c r="L69" s="123"/>
      <c r="M69" s="123"/>
      <c r="N69" s="123"/>
      <c r="O69" s="218"/>
      <c r="P69" s="219"/>
      <c r="Q69" s="123"/>
    </row>
    <row r="70" spans="2:17" x14ac:dyDescent="0.25">
      <c r="B70" s="3"/>
      <c r="C70" s="3"/>
      <c r="D70" s="5"/>
      <c r="E70" s="5"/>
      <c r="F70" s="4"/>
      <c r="G70" s="4"/>
      <c r="H70" s="4"/>
      <c r="I70" s="99"/>
      <c r="J70" s="99"/>
      <c r="K70" s="123"/>
      <c r="L70" s="123"/>
      <c r="M70" s="123"/>
      <c r="N70" s="123"/>
      <c r="O70" s="218"/>
      <c r="P70" s="219"/>
      <c r="Q70" s="123"/>
    </row>
    <row r="71" spans="2:17" x14ac:dyDescent="0.25">
      <c r="B71" s="3"/>
      <c r="C71" s="3"/>
      <c r="D71" s="5"/>
      <c r="E71" s="5"/>
      <c r="F71" s="4"/>
      <c r="G71" s="4"/>
      <c r="H71" s="4"/>
      <c r="I71" s="99"/>
      <c r="J71" s="99"/>
      <c r="K71" s="123"/>
      <c r="L71" s="123"/>
      <c r="M71" s="123"/>
      <c r="N71" s="123"/>
      <c r="O71" s="218"/>
      <c r="P71" s="219"/>
      <c r="Q71" s="123"/>
    </row>
    <row r="72" spans="2:17" x14ac:dyDescent="0.25">
      <c r="B72" s="3"/>
      <c r="C72" s="3"/>
      <c r="D72" s="5"/>
      <c r="E72" s="5"/>
      <c r="F72" s="4"/>
      <c r="G72" s="4"/>
      <c r="H72" s="4"/>
      <c r="I72" s="99"/>
      <c r="J72" s="99"/>
      <c r="K72" s="123"/>
      <c r="L72" s="123"/>
      <c r="M72" s="123"/>
      <c r="N72" s="123"/>
      <c r="O72" s="218"/>
      <c r="P72" s="219"/>
      <c r="Q72" s="123"/>
    </row>
    <row r="73" spans="2:17" x14ac:dyDescent="0.25">
      <c r="B73" s="3"/>
      <c r="C73" s="3"/>
      <c r="D73" s="5"/>
      <c r="E73" s="5"/>
      <c r="F73" s="4"/>
      <c r="G73" s="4"/>
      <c r="H73" s="4"/>
      <c r="I73" s="99"/>
      <c r="J73" s="99"/>
      <c r="K73" s="123"/>
      <c r="L73" s="123"/>
      <c r="M73" s="123"/>
      <c r="N73" s="123"/>
      <c r="O73" s="218"/>
      <c r="P73" s="219"/>
      <c r="Q73" s="123"/>
    </row>
    <row r="74" spans="2:17" x14ac:dyDescent="0.25">
      <c r="B74" s="3"/>
      <c r="C74" s="3"/>
      <c r="D74" s="5"/>
      <c r="E74" s="5"/>
      <c r="F74" s="4"/>
      <c r="G74" s="4"/>
      <c r="H74" s="4"/>
      <c r="I74" s="99"/>
      <c r="J74" s="99"/>
      <c r="K74" s="123"/>
      <c r="L74" s="123"/>
      <c r="M74" s="123"/>
      <c r="N74" s="123"/>
      <c r="O74" s="218"/>
      <c r="P74" s="219"/>
      <c r="Q74" s="123"/>
    </row>
    <row r="75" spans="2:17" x14ac:dyDescent="0.25">
      <c r="B75" s="123"/>
      <c r="C75" s="123"/>
      <c r="D75" s="123"/>
      <c r="E75" s="123"/>
      <c r="F75" s="123"/>
      <c r="G75" s="123"/>
      <c r="H75" s="123"/>
      <c r="I75" s="123"/>
      <c r="J75" s="123"/>
      <c r="K75" s="123"/>
      <c r="L75" s="123"/>
      <c r="M75" s="123"/>
      <c r="N75" s="123"/>
      <c r="O75" s="218"/>
      <c r="P75" s="219"/>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122" t="s">
        <v>0</v>
      </c>
      <c r="C86" s="122" t="s">
        <v>39</v>
      </c>
      <c r="D86" s="122" t="s">
        <v>40</v>
      </c>
      <c r="E86" s="122" t="s">
        <v>116</v>
      </c>
      <c r="F86" s="122" t="s">
        <v>118</v>
      </c>
      <c r="G86" s="122" t="s">
        <v>119</v>
      </c>
      <c r="H86" s="122" t="s">
        <v>120</v>
      </c>
      <c r="I86" s="122" t="s">
        <v>117</v>
      </c>
      <c r="J86" s="214" t="s">
        <v>121</v>
      </c>
      <c r="K86" s="215"/>
      <c r="L86" s="216"/>
      <c r="M86" s="122" t="s">
        <v>125</v>
      </c>
      <c r="N86" s="122" t="s">
        <v>41</v>
      </c>
      <c r="O86" s="122" t="s">
        <v>42</v>
      </c>
      <c r="P86" s="214" t="s">
        <v>3</v>
      </c>
      <c r="Q86" s="216"/>
    </row>
    <row r="87" spans="2:17" ht="60.75" customHeight="1" x14ac:dyDescent="0.25">
      <c r="B87" s="157" t="s">
        <v>43</v>
      </c>
      <c r="C87" s="157"/>
      <c r="D87" s="3"/>
      <c r="E87" s="3"/>
      <c r="F87" s="3"/>
      <c r="G87" s="3"/>
      <c r="H87" s="3"/>
      <c r="I87" s="5"/>
      <c r="J87" s="1" t="s">
        <v>122</v>
      </c>
      <c r="K87" s="100" t="s">
        <v>123</v>
      </c>
      <c r="L87" s="99" t="s">
        <v>124</v>
      </c>
      <c r="M87" s="123"/>
      <c r="N87" s="123"/>
      <c r="O87" s="123"/>
      <c r="P87" s="217" t="s">
        <v>208</v>
      </c>
      <c r="Q87" s="217"/>
    </row>
    <row r="88" spans="2:17" ht="60.75" customHeight="1" x14ac:dyDescent="0.25">
      <c r="B88" s="182" t="s">
        <v>44</v>
      </c>
      <c r="C88" s="182"/>
      <c r="D88" s="3"/>
      <c r="E88" s="3"/>
      <c r="F88" s="3"/>
      <c r="G88" s="3"/>
      <c r="H88" s="3"/>
      <c r="I88" s="5"/>
      <c r="J88" s="1"/>
      <c r="K88" s="100"/>
      <c r="L88" s="99"/>
      <c r="M88" s="123"/>
      <c r="N88" s="123"/>
      <c r="O88" s="123"/>
      <c r="P88" s="217" t="s">
        <v>208</v>
      </c>
      <c r="Q88" s="217"/>
    </row>
    <row r="90" spans="2:17" ht="15.75" thickBot="1" x14ac:dyDescent="0.3"/>
    <row r="91" spans="2:17" ht="27" thickBot="1" x14ac:dyDescent="0.3">
      <c r="B91" s="241" t="s">
        <v>46</v>
      </c>
      <c r="C91" s="242"/>
      <c r="D91" s="242"/>
      <c r="E91" s="242"/>
      <c r="F91" s="242"/>
      <c r="G91" s="242"/>
      <c r="H91" s="242"/>
      <c r="I91" s="242"/>
      <c r="J91" s="242"/>
      <c r="K91" s="242"/>
      <c r="L91" s="242"/>
      <c r="M91" s="242"/>
      <c r="N91" s="243"/>
    </row>
    <row r="94" spans="2:17" ht="46.15" customHeight="1" x14ac:dyDescent="0.25">
      <c r="B94" s="68" t="s">
        <v>33</v>
      </c>
      <c r="C94" s="68" t="s">
        <v>47</v>
      </c>
      <c r="D94" s="214" t="s">
        <v>3</v>
      </c>
      <c r="E94" s="216"/>
    </row>
    <row r="95" spans="2:17" ht="46.9" customHeight="1" x14ac:dyDescent="0.25">
      <c r="B95" s="69" t="s">
        <v>126</v>
      </c>
      <c r="C95" s="158" t="s">
        <v>141</v>
      </c>
      <c r="D95" s="247" t="s">
        <v>162</v>
      </c>
      <c r="E95" s="248"/>
    </row>
    <row r="98" spans="1:26" ht="26.25" x14ac:dyDescent="0.25">
      <c r="B98" s="220" t="s">
        <v>64</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41" t="s">
        <v>54</v>
      </c>
      <c r="C101" s="242"/>
      <c r="D101" s="242"/>
      <c r="E101" s="242"/>
      <c r="F101" s="242"/>
      <c r="G101" s="242"/>
      <c r="H101" s="242"/>
      <c r="I101" s="242"/>
      <c r="J101" s="242"/>
      <c r="K101" s="242"/>
      <c r="L101" s="242"/>
      <c r="M101" s="242"/>
      <c r="N101" s="24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164</v>
      </c>
      <c r="C105" s="117" t="s">
        <v>164</v>
      </c>
      <c r="D105" s="116" t="s">
        <v>185</v>
      </c>
      <c r="E105" s="176">
        <v>105420130204</v>
      </c>
      <c r="F105" s="112" t="s">
        <v>141</v>
      </c>
      <c r="G105" s="151"/>
      <c r="H105" s="119">
        <v>41309</v>
      </c>
      <c r="I105" s="113">
        <v>41582</v>
      </c>
      <c r="J105" s="113"/>
      <c r="K105" s="113"/>
      <c r="L105" s="113"/>
      <c r="M105" s="104">
        <v>150</v>
      </c>
      <c r="N105" s="104">
        <f>+M105*G105</f>
        <v>0</v>
      </c>
      <c r="O105" s="26">
        <v>85500000</v>
      </c>
      <c r="P105" s="26" t="s">
        <v>186</v>
      </c>
      <c r="Q105" s="152" t="s">
        <v>187</v>
      </c>
      <c r="R105" s="114"/>
      <c r="S105" s="114"/>
      <c r="T105" s="114"/>
      <c r="U105" s="114"/>
      <c r="V105" s="114"/>
      <c r="W105" s="114"/>
      <c r="X105" s="114"/>
      <c r="Y105" s="114"/>
      <c r="Z105" s="114"/>
    </row>
    <row r="106" spans="1:26" s="115" customFormat="1" ht="30" x14ac:dyDescent="0.25">
      <c r="A106" s="46">
        <f>+A105+1</f>
        <v>2</v>
      </c>
      <c r="B106" s="116" t="s">
        <v>164</v>
      </c>
      <c r="C106" s="117" t="s">
        <v>164</v>
      </c>
      <c r="D106" s="116" t="s">
        <v>188</v>
      </c>
      <c r="E106" s="176">
        <v>101020140115</v>
      </c>
      <c r="F106" s="112" t="s">
        <v>141</v>
      </c>
      <c r="G106" s="112"/>
      <c r="H106" s="119">
        <v>41654</v>
      </c>
      <c r="I106" s="113">
        <v>41835</v>
      </c>
      <c r="J106" s="113"/>
      <c r="K106" s="113"/>
      <c r="L106" s="113"/>
      <c r="M106" s="104">
        <v>390</v>
      </c>
      <c r="N106" s="104"/>
      <c r="O106" s="26">
        <v>69700000</v>
      </c>
      <c r="P106" s="26" t="s">
        <v>189</v>
      </c>
      <c r="Q106" s="152" t="s">
        <v>187</v>
      </c>
      <c r="R106" s="114"/>
      <c r="S106" s="114"/>
      <c r="T106" s="114"/>
      <c r="U106" s="114"/>
      <c r="V106" s="114"/>
      <c r="W106" s="114"/>
      <c r="X106" s="114"/>
      <c r="Y106" s="114"/>
      <c r="Z106" s="114"/>
    </row>
    <row r="107" spans="1:26" s="115" customFormat="1" ht="75" x14ac:dyDescent="0.25">
      <c r="A107" s="46">
        <f t="shared" ref="A107:A112" si="3">+A106+1</f>
        <v>3</v>
      </c>
      <c r="B107" s="116" t="s">
        <v>164</v>
      </c>
      <c r="C107" s="117" t="s">
        <v>164</v>
      </c>
      <c r="D107" s="116" t="s">
        <v>190</v>
      </c>
      <c r="E107" s="104" t="s">
        <v>191</v>
      </c>
      <c r="F107" s="112" t="s">
        <v>141</v>
      </c>
      <c r="G107" s="112"/>
      <c r="H107" s="119">
        <v>41654</v>
      </c>
      <c r="I107" s="113">
        <v>41958</v>
      </c>
      <c r="J107" s="113"/>
      <c r="K107" s="113"/>
      <c r="L107" s="113"/>
      <c r="M107" s="104">
        <v>325</v>
      </c>
      <c r="N107" s="104"/>
      <c r="O107" s="26">
        <v>60000000</v>
      </c>
      <c r="P107" s="26" t="s">
        <v>192</v>
      </c>
      <c r="Q107" s="152" t="s">
        <v>187</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4">
        <f>+D119+D120+D121</f>
        <v>0</v>
      </c>
    </row>
    <row r="120" spans="1:17" x14ac:dyDescent="0.25">
      <c r="B120" s="67" t="s">
        <v>128</v>
      </c>
      <c r="C120" s="57">
        <v>30</v>
      </c>
      <c r="D120" s="158">
        <v>0</v>
      </c>
      <c r="E120" s="245"/>
    </row>
    <row r="121" spans="1:17" ht="15.75" thickBot="1" x14ac:dyDescent="0.3">
      <c r="B121" s="67" t="s">
        <v>129</v>
      </c>
      <c r="C121" s="72">
        <v>40</v>
      </c>
      <c r="D121" s="72">
        <v>0</v>
      </c>
      <c r="E121" s="246"/>
    </row>
    <row r="123" spans="1:17" ht="15.75" thickBot="1" x14ac:dyDescent="0.3"/>
    <row r="124" spans="1:17" ht="27" thickBot="1" x14ac:dyDescent="0.3">
      <c r="B124" s="241" t="s">
        <v>52</v>
      </c>
      <c r="C124" s="242"/>
      <c r="D124" s="242"/>
      <c r="E124" s="242"/>
      <c r="F124" s="242"/>
      <c r="G124" s="242"/>
      <c r="H124" s="242"/>
      <c r="I124" s="242"/>
      <c r="J124" s="242"/>
      <c r="K124" s="242"/>
      <c r="L124" s="242"/>
      <c r="M124" s="242"/>
      <c r="N124" s="243"/>
    </row>
    <row r="126" spans="1:17" ht="76.5" customHeight="1" x14ac:dyDescent="0.25">
      <c r="B126" s="122" t="s">
        <v>0</v>
      </c>
      <c r="C126" s="122" t="s">
        <v>39</v>
      </c>
      <c r="D126" s="122" t="s">
        <v>40</v>
      </c>
      <c r="E126" s="122" t="s">
        <v>116</v>
      </c>
      <c r="F126" s="122" t="s">
        <v>118</v>
      </c>
      <c r="G126" s="122" t="s">
        <v>119</v>
      </c>
      <c r="H126" s="122" t="s">
        <v>120</v>
      </c>
      <c r="I126" s="122" t="s">
        <v>117</v>
      </c>
      <c r="J126" s="214" t="s">
        <v>121</v>
      </c>
      <c r="K126" s="215"/>
      <c r="L126" s="216"/>
      <c r="M126" s="122" t="s">
        <v>125</v>
      </c>
      <c r="N126" s="122" t="s">
        <v>41</v>
      </c>
      <c r="O126" s="122" t="s">
        <v>42</v>
      </c>
      <c r="P126" s="214" t="s">
        <v>3</v>
      </c>
      <c r="Q126" s="216"/>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17"/>
      <c r="Q127" s="217"/>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17"/>
      <c r="Q129" s="217"/>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35" t="s">
        <v>53</v>
      </c>
      <c r="C134" s="6" t="s">
        <v>130</v>
      </c>
      <c r="D134" s="158">
        <v>25</v>
      </c>
      <c r="E134" s="158">
        <v>0</v>
      </c>
      <c r="F134" s="236">
        <f>+E134+E135+E136</f>
        <v>0</v>
      </c>
      <c r="G134" s="97"/>
    </row>
    <row r="135" spans="2:17" ht="76.150000000000006" customHeight="1" x14ac:dyDescent="0.2">
      <c r="B135" s="235"/>
      <c r="C135" s="6" t="s">
        <v>131</v>
      </c>
      <c r="D135" s="74">
        <v>25</v>
      </c>
      <c r="E135" s="158">
        <v>0</v>
      </c>
      <c r="F135" s="237"/>
      <c r="G135" s="97"/>
    </row>
    <row r="136" spans="2:17" ht="69" customHeight="1" x14ac:dyDescent="0.2">
      <c r="B136" s="235"/>
      <c r="C136" s="6" t="s">
        <v>132</v>
      </c>
      <c r="D136" s="158">
        <v>10</v>
      </c>
      <c r="E136" s="158">
        <v>0</v>
      </c>
      <c r="F136" s="238"/>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39">
        <f>+D144+D145</f>
        <v>0</v>
      </c>
    </row>
    <row r="145" spans="2:5" ht="42.75" x14ac:dyDescent="0.25">
      <c r="B145" s="107" t="s">
        <v>60</v>
      </c>
      <c r="C145" s="108">
        <v>60</v>
      </c>
      <c r="D145" s="158">
        <f>+F134</f>
        <v>0</v>
      </c>
      <c r="E145" s="240"/>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B91:N91"/>
    <mergeCell ref="D94:E94"/>
    <mergeCell ref="D95:E95"/>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D103"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164</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0" t="s">
        <v>101</v>
      </c>
      <c r="C14" s="230"/>
      <c r="D14" s="159" t="s">
        <v>12</v>
      </c>
      <c r="E14" s="159" t="s">
        <v>13</v>
      </c>
      <c r="F14" s="159" t="s">
        <v>29</v>
      </c>
      <c r="G14" s="94"/>
      <c r="I14" s="37"/>
      <c r="J14" s="37"/>
      <c r="K14" s="37"/>
      <c r="L14" s="37"/>
      <c r="M14" s="37"/>
      <c r="N14" s="110"/>
    </row>
    <row r="15" spans="2:16" x14ac:dyDescent="0.25">
      <c r="B15" s="230"/>
      <c r="C15" s="230"/>
      <c r="D15" s="159">
        <v>29</v>
      </c>
      <c r="E15" s="35">
        <v>939726450</v>
      </c>
      <c r="F15" s="175">
        <v>450</v>
      </c>
      <c r="G15" s="95"/>
      <c r="I15" s="38"/>
      <c r="J15" s="38"/>
      <c r="K15" s="38"/>
      <c r="L15" s="38"/>
      <c r="M15" s="38"/>
      <c r="N15" s="110"/>
    </row>
    <row r="16" spans="2:16" x14ac:dyDescent="0.25">
      <c r="B16" s="230"/>
      <c r="C16" s="230"/>
      <c r="D16" s="159"/>
      <c r="E16" s="35"/>
      <c r="F16" s="35"/>
      <c r="G16" s="95"/>
      <c r="I16" s="38"/>
      <c r="J16" s="38"/>
      <c r="K16" s="38"/>
      <c r="L16" s="38"/>
      <c r="M16" s="38"/>
      <c r="N16" s="110"/>
    </row>
    <row r="17" spans="1:14" x14ac:dyDescent="0.25">
      <c r="B17" s="230"/>
      <c r="C17" s="230"/>
      <c r="D17" s="159"/>
      <c r="E17" s="35"/>
      <c r="F17" s="35"/>
      <c r="G17" s="95"/>
      <c r="I17" s="38"/>
      <c r="J17" s="38"/>
      <c r="K17" s="38"/>
      <c r="L17" s="38"/>
      <c r="M17" s="38"/>
      <c r="N17" s="110"/>
    </row>
    <row r="18" spans="1:14" x14ac:dyDescent="0.25">
      <c r="B18" s="230"/>
      <c r="C18" s="230"/>
      <c r="D18" s="159"/>
      <c r="E18" s="36"/>
      <c r="F18" s="35"/>
      <c r="G18" s="95"/>
      <c r="H18" s="22"/>
      <c r="I18" s="38"/>
      <c r="J18" s="38"/>
      <c r="K18" s="38"/>
      <c r="L18" s="38"/>
      <c r="M18" s="38"/>
      <c r="N18" s="20"/>
    </row>
    <row r="19" spans="1:14" x14ac:dyDescent="0.25">
      <c r="B19" s="230"/>
      <c r="C19" s="230"/>
      <c r="D19" s="159"/>
      <c r="E19" s="36"/>
      <c r="F19" s="35"/>
      <c r="G19" s="95"/>
      <c r="H19" s="22"/>
      <c r="I19" s="40"/>
      <c r="J19" s="40"/>
      <c r="K19" s="40"/>
      <c r="L19" s="40"/>
      <c r="M19" s="40"/>
      <c r="N19" s="20"/>
    </row>
    <row r="20" spans="1:14" x14ac:dyDescent="0.25">
      <c r="B20" s="230"/>
      <c r="C20" s="230"/>
      <c r="D20" s="159"/>
      <c r="E20" s="36"/>
      <c r="F20" s="35"/>
      <c r="G20" s="95"/>
      <c r="H20" s="22"/>
      <c r="I20" s="109"/>
      <c r="J20" s="109"/>
      <c r="K20" s="109"/>
      <c r="L20" s="109"/>
      <c r="M20" s="109"/>
      <c r="N20" s="20"/>
    </row>
    <row r="21" spans="1:14" x14ac:dyDescent="0.25">
      <c r="B21" s="230"/>
      <c r="C21" s="230"/>
      <c r="D21" s="159"/>
      <c r="E21" s="36"/>
      <c r="F21" s="35"/>
      <c r="G21" s="95"/>
      <c r="H21" s="22"/>
      <c r="I21" s="109"/>
      <c r="J21" s="109"/>
      <c r="K21" s="109"/>
      <c r="L21" s="109"/>
      <c r="M21" s="109"/>
      <c r="N21" s="20"/>
    </row>
    <row r="22" spans="1:14" ht="15.75" thickBot="1" x14ac:dyDescent="0.3">
      <c r="B22" s="222" t="s">
        <v>14</v>
      </c>
      <c r="C22" s="223"/>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360</v>
      </c>
      <c r="D24" s="41"/>
      <c r="E24" s="44">
        <f>E15</f>
        <v>939726450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163</v>
      </c>
      <c r="E30" s="106"/>
      <c r="F30" s="106"/>
      <c r="G30" s="106"/>
      <c r="H30" s="106"/>
      <c r="I30" s="109"/>
      <c r="J30" s="109"/>
      <c r="K30" s="109"/>
      <c r="L30" s="109"/>
      <c r="M30" s="109"/>
      <c r="N30" s="110"/>
    </row>
    <row r="31" spans="1:14" x14ac:dyDescent="0.25">
      <c r="A31" s="101"/>
      <c r="B31" s="123" t="s">
        <v>143</v>
      </c>
      <c r="C31" s="123"/>
      <c r="D31" s="174" t="s">
        <v>163</v>
      </c>
      <c r="E31" s="106"/>
      <c r="F31" s="106"/>
      <c r="G31" s="106"/>
      <c r="H31" s="106"/>
      <c r="I31" s="109"/>
      <c r="J31" s="109"/>
      <c r="K31" s="109"/>
      <c r="L31" s="109"/>
      <c r="M31" s="109"/>
      <c r="N31" s="110"/>
    </row>
    <row r="32" spans="1:14" x14ac:dyDescent="0.25">
      <c r="A32" s="101"/>
      <c r="B32" s="123" t="s">
        <v>144</v>
      </c>
      <c r="C32" s="123"/>
      <c r="D32" s="158"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39">
        <f>+D40+D41</f>
        <v>0</v>
      </c>
      <c r="F40" s="106"/>
      <c r="G40" s="106"/>
      <c r="H40" s="106"/>
      <c r="I40" s="109"/>
      <c r="J40" s="109"/>
      <c r="K40" s="109"/>
      <c r="L40" s="109"/>
      <c r="M40" s="109"/>
      <c r="N40" s="110"/>
    </row>
    <row r="41" spans="1:17" ht="42.75" x14ac:dyDescent="0.25">
      <c r="A41" s="101"/>
      <c r="B41" s="107" t="s">
        <v>148</v>
      </c>
      <c r="C41" s="108">
        <v>60</v>
      </c>
      <c r="D41" s="158">
        <f>+F144</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45" x14ac:dyDescent="0.25">
      <c r="A49" s="46">
        <v>1</v>
      </c>
      <c r="B49" s="116" t="s">
        <v>164</v>
      </c>
      <c r="C49" s="117" t="s">
        <v>164</v>
      </c>
      <c r="D49" s="116" t="s">
        <v>171</v>
      </c>
      <c r="E49" s="176">
        <v>201205100052</v>
      </c>
      <c r="F49" s="112" t="s">
        <v>141</v>
      </c>
      <c r="G49" s="151"/>
      <c r="H49" s="119">
        <v>41009</v>
      </c>
      <c r="I49" s="113">
        <v>41253</v>
      </c>
      <c r="J49" s="113"/>
      <c r="K49" s="113" t="s">
        <v>172</v>
      </c>
      <c r="L49" s="113"/>
      <c r="M49" s="104">
        <v>148</v>
      </c>
      <c r="N49" s="104">
        <f>+M49*G49</f>
        <v>0</v>
      </c>
      <c r="O49" s="26">
        <v>55500000</v>
      </c>
      <c r="P49" s="26" t="s">
        <v>174</v>
      </c>
      <c r="Q49" s="152" t="s">
        <v>187</v>
      </c>
      <c r="R49" s="114"/>
      <c r="S49" s="114"/>
      <c r="T49" s="114"/>
      <c r="U49" s="114"/>
      <c r="V49" s="114"/>
      <c r="W49" s="114"/>
      <c r="X49" s="114"/>
      <c r="Y49" s="114"/>
      <c r="Z49" s="114"/>
    </row>
    <row r="50" spans="1:26" s="115" customFormat="1" ht="30" x14ac:dyDescent="0.25">
      <c r="A50" s="46">
        <f>+A49+1</f>
        <v>2</v>
      </c>
      <c r="B50" s="116" t="s">
        <v>164</v>
      </c>
      <c r="C50" s="117" t="s">
        <v>164</v>
      </c>
      <c r="D50" s="116" t="s">
        <v>173</v>
      </c>
      <c r="E50" s="176">
        <v>201207200006</v>
      </c>
      <c r="F50" s="112" t="s">
        <v>141</v>
      </c>
      <c r="G50" s="112"/>
      <c r="H50" s="113">
        <v>41284</v>
      </c>
      <c r="I50" s="113">
        <v>41465</v>
      </c>
      <c r="J50" s="113"/>
      <c r="K50" s="113" t="s">
        <v>179</v>
      </c>
      <c r="L50" s="113"/>
      <c r="M50" s="104">
        <v>473</v>
      </c>
      <c r="N50" s="104"/>
      <c r="O50" s="26">
        <v>99732000</v>
      </c>
      <c r="P50" s="26" t="s">
        <v>175</v>
      </c>
      <c r="Q50" s="152" t="s">
        <v>187</v>
      </c>
      <c r="R50" s="114"/>
      <c r="S50" s="114"/>
      <c r="T50" s="114"/>
      <c r="U50" s="114"/>
      <c r="V50" s="114"/>
      <c r="W50" s="114"/>
      <c r="X50" s="114"/>
      <c r="Y50" s="114"/>
      <c r="Z50" s="114"/>
    </row>
    <row r="51" spans="1:26" s="115" customFormat="1" ht="45" x14ac:dyDescent="0.25">
      <c r="A51" s="46">
        <f t="shared" ref="A51:A56" si="0">+A50+1</f>
        <v>3</v>
      </c>
      <c r="B51" s="116" t="s">
        <v>164</v>
      </c>
      <c r="C51" s="117" t="s">
        <v>164</v>
      </c>
      <c r="D51" s="116" t="s">
        <v>177</v>
      </c>
      <c r="E51" s="177" t="s">
        <v>180</v>
      </c>
      <c r="F51" s="112" t="s">
        <v>141</v>
      </c>
      <c r="G51" s="112"/>
      <c r="H51" s="113">
        <v>41470</v>
      </c>
      <c r="I51" s="113">
        <v>41623</v>
      </c>
      <c r="J51" s="113"/>
      <c r="K51" s="113" t="s">
        <v>178</v>
      </c>
      <c r="L51" s="113"/>
      <c r="M51" s="104">
        <v>321</v>
      </c>
      <c r="N51" s="104"/>
      <c r="O51" s="26">
        <v>43800000</v>
      </c>
      <c r="P51" s="26" t="s">
        <v>181</v>
      </c>
      <c r="Q51" s="152" t="s">
        <v>187</v>
      </c>
      <c r="R51" s="114"/>
      <c r="S51" s="114"/>
      <c r="T51" s="114"/>
      <c r="U51" s="114"/>
      <c r="V51" s="114"/>
      <c r="W51" s="114"/>
      <c r="X51" s="114"/>
      <c r="Y51" s="114"/>
      <c r="Z51" s="114"/>
    </row>
    <row r="52" spans="1:26" s="115" customFormat="1" ht="30" x14ac:dyDescent="0.25">
      <c r="A52" s="46">
        <f t="shared" si="0"/>
        <v>4</v>
      </c>
      <c r="B52" s="116" t="s">
        <v>164</v>
      </c>
      <c r="C52" s="117" t="s">
        <v>164</v>
      </c>
      <c r="D52" s="116" t="s">
        <v>182</v>
      </c>
      <c r="E52" s="177" t="s">
        <v>184</v>
      </c>
      <c r="F52" s="112" t="s">
        <v>141</v>
      </c>
      <c r="G52" s="112"/>
      <c r="H52" s="119">
        <v>41737</v>
      </c>
      <c r="I52" s="113">
        <v>41890</v>
      </c>
      <c r="J52" s="113"/>
      <c r="K52" s="113" t="s">
        <v>178</v>
      </c>
      <c r="L52" s="113"/>
      <c r="M52" s="104">
        <v>185</v>
      </c>
      <c r="N52" s="104"/>
      <c r="O52" s="26">
        <v>45000000</v>
      </c>
      <c r="P52" s="26" t="s">
        <v>183</v>
      </c>
      <c r="Q52" s="152" t="s">
        <v>187</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160"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1127</v>
      </c>
      <c r="D62" s="58"/>
      <c r="E62" s="57" t="s">
        <v>163</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104</v>
      </c>
      <c r="C65" s="228"/>
      <c r="D65" s="228"/>
      <c r="E65" s="228"/>
      <c r="F65" s="228"/>
      <c r="G65" s="228"/>
      <c r="H65" s="228"/>
      <c r="I65" s="228"/>
      <c r="J65" s="228"/>
      <c r="K65" s="228"/>
      <c r="L65" s="228"/>
      <c r="M65" s="228"/>
      <c r="N65" s="228"/>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4" t="s">
        <v>3</v>
      </c>
      <c r="P68" s="216"/>
      <c r="Q68" s="68" t="s">
        <v>18</v>
      </c>
    </row>
    <row r="69" spans="2:17" x14ac:dyDescent="0.25">
      <c r="B69" s="3"/>
      <c r="C69" s="3"/>
      <c r="D69" s="5"/>
      <c r="E69" s="5"/>
      <c r="F69" s="4"/>
      <c r="G69" s="4"/>
      <c r="H69" s="4"/>
      <c r="I69" s="99"/>
      <c r="J69" s="99"/>
      <c r="K69" s="123"/>
      <c r="L69" s="123"/>
      <c r="M69" s="123"/>
      <c r="N69" s="123"/>
      <c r="O69" s="218"/>
      <c r="P69" s="219"/>
      <c r="Q69" s="123"/>
    </row>
    <row r="70" spans="2:17" x14ac:dyDescent="0.25">
      <c r="B70" s="3"/>
      <c r="C70" s="3"/>
      <c r="D70" s="5"/>
      <c r="E70" s="5"/>
      <c r="F70" s="4"/>
      <c r="G70" s="4"/>
      <c r="H70" s="4"/>
      <c r="I70" s="99"/>
      <c r="J70" s="99"/>
      <c r="K70" s="123"/>
      <c r="L70" s="123"/>
      <c r="M70" s="123"/>
      <c r="N70" s="123"/>
      <c r="O70" s="218"/>
      <c r="P70" s="219"/>
      <c r="Q70" s="123"/>
    </row>
    <row r="71" spans="2:17" x14ac:dyDescent="0.25">
      <c r="B71" s="3"/>
      <c r="C71" s="3"/>
      <c r="D71" s="5"/>
      <c r="E71" s="5"/>
      <c r="F71" s="4"/>
      <c r="G71" s="4"/>
      <c r="H71" s="4"/>
      <c r="I71" s="99"/>
      <c r="J71" s="99"/>
      <c r="K71" s="123"/>
      <c r="L71" s="123"/>
      <c r="M71" s="123"/>
      <c r="N71" s="123"/>
      <c r="O71" s="218"/>
      <c r="P71" s="219"/>
      <c r="Q71" s="123"/>
    </row>
    <row r="72" spans="2:17" x14ac:dyDescent="0.25">
      <c r="B72" s="3"/>
      <c r="C72" s="3"/>
      <c r="D72" s="5"/>
      <c r="E72" s="5"/>
      <c r="F72" s="4"/>
      <c r="G72" s="4"/>
      <c r="H72" s="4"/>
      <c r="I72" s="99"/>
      <c r="J72" s="99"/>
      <c r="K72" s="123"/>
      <c r="L72" s="123"/>
      <c r="M72" s="123"/>
      <c r="N72" s="123"/>
      <c r="O72" s="218"/>
      <c r="P72" s="219"/>
      <c r="Q72" s="123"/>
    </row>
    <row r="73" spans="2:17" x14ac:dyDescent="0.25">
      <c r="B73" s="3"/>
      <c r="C73" s="3"/>
      <c r="D73" s="5"/>
      <c r="E73" s="5"/>
      <c r="F73" s="4"/>
      <c r="G73" s="4"/>
      <c r="H73" s="4"/>
      <c r="I73" s="99"/>
      <c r="J73" s="99"/>
      <c r="K73" s="123"/>
      <c r="L73" s="123"/>
      <c r="M73" s="123"/>
      <c r="N73" s="123"/>
      <c r="O73" s="218"/>
      <c r="P73" s="219"/>
      <c r="Q73" s="123"/>
    </row>
    <row r="74" spans="2:17" x14ac:dyDescent="0.25">
      <c r="B74" s="3"/>
      <c r="C74" s="3"/>
      <c r="D74" s="5"/>
      <c r="E74" s="5"/>
      <c r="F74" s="4"/>
      <c r="G74" s="4"/>
      <c r="H74" s="4"/>
      <c r="I74" s="99"/>
      <c r="J74" s="99"/>
      <c r="K74" s="123"/>
      <c r="L74" s="123"/>
      <c r="M74" s="123"/>
      <c r="N74" s="123"/>
      <c r="O74" s="218"/>
      <c r="P74" s="219"/>
      <c r="Q74" s="123"/>
    </row>
    <row r="75" spans="2:17" x14ac:dyDescent="0.25">
      <c r="B75" s="123"/>
      <c r="C75" s="123"/>
      <c r="D75" s="123"/>
      <c r="E75" s="123"/>
      <c r="F75" s="123"/>
      <c r="G75" s="123"/>
      <c r="H75" s="123"/>
      <c r="I75" s="123"/>
      <c r="J75" s="123"/>
      <c r="K75" s="123"/>
      <c r="L75" s="123"/>
      <c r="M75" s="123"/>
      <c r="N75" s="123"/>
      <c r="O75" s="218"/>
      <c r="P75" s="219"/>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122" t="s">
        <v>0</v>
      </c>
      <c r="C86" s="122" t="s">
        <v>39</v>
      </c>
      <c r="D86" s="122" t="s">
        <v>40</v>
      </c>
      <c r="E86" s="122" t="s">
        <v>116</v>
      </c>
      <c r="F86" s="122" t="s">
        <v>118</v>
      </c>
      <c r="G86" s="122" t="s">
        <v>119</v>
      </c>
      <c r="H86" s="122" t="s">
        <v>120</v>
      </c>
      <c r="I86" s="122" t="s">
        <v>117</v>
      </c>
      <c r="J86" s="214" t="s">
        <v>121</v>
      </c>
      <c r="K86" s="215"/>
      <c r="L86" s="216"/>
      <c r="M86" s="122" t="s">
        <v>125</v>
      </c>
      <c r="N86" s="122" t="s">
        <v>41</v>
      </c>
      <c r="O86" s="122" t="s">
        <v>42</v>
      </c>
      <c r="P86" s="214" t="s">
        <v>3</v>
      </c>
      <c r="Q86" s="216"/>
    </row>
    <row r="87" spans="2:17" ht="60.75" customHeight="1" x14ac:dyDescent="0.25">
      <c r="B87" s="157" t="s">
        <v>43</v>
      </c>
      <c r="C87" s="157"/>
      <c r="D87" s="3"/>
      <c r="E87" s="3"/>
      <c r="F87" s="3"/>
      <c r="G87" s="3"/>
      <c r="H87" s="3"/>
      <c r="I87" s="5"/>
      <c r="J87" s="1" t="s">
        <v>122</v>
      </c>
      <c r="K87" s="100" t="s">
        <v>123</v>
      </c>
      <c r="L87" s="99" t="s">
        <v>124</v>
      </c>
      <c r="M87" s="123"/>
      <c r="N87" s="123"/>
      <c r="O87" s="123"/>
      <c r="P87" s="217" t="s">
        <v>208</v>
      </c>
      <c r="Q87" s="217"/>
    </row>
    <row r="88" spans="2:17" ht="33.6" customHeight="1" x14ac:dyDescent="0.25">
      <c r="B88" s="157" t="s">
        <v>44</v>
      </c>
      <c r="C88" s="157"/>
      <c r="D88" s="3"/>
      <c r="E88" s="3"/>
      <c r="F88" s="3"/>
      <c r="G88" s="3"/>
      <c r="H88" s="3"/>
      <c r="I88" s="5"/>
      <c r="J88" s="1"/>
      <c r="K88" s="99"/>
      <c r="L88" s="99"/>
      <c r="M88" s="123"/>
      <c r="N88" s="123"/>
      <c r="O88" s="123"/>
      <c r="P88" s="217" t="s">
        <v>208</v>
      </c>
      <c r="Q88" s="217"/>
    </row>
    <row r="90" spans="2:17" ht="15.75" thickBot="1" x14ac:dyDescent="0.3"/>
    <row r="91" spans="2:17" ht="27" thickBot="1" x14ac:dyDescent="0.3">
      <c r="B91" s="241" t="s">
        <v>46</v>
      </c>
      <c r="C91" s="242"/>
      <c r="D91" s="242"/>
      <c r="E91" s="242"/>
      <c r="F91" s="242"/>
      <c r="G91" s="242"/>
      <c r="H91" s="242"/>
      <c r="I91" s="242"/>
      <c r="J91" s="242"/>
      <c r="K91" s="242"/>
      <c r="L91" s="242"/>
      <c r="M91" s="242"/>
      <c r="N91" s="243"/>
    </row>
    <row r="94" spans="2:17" ht="46.15" customHeight="1" x14ac:dyDescent="0.25">
      <c r="B94" s="68" t="s">
        <v>33</v>
      </c>
      <c r="C94" s="68" t="s">
        <v>47</v>
      </c>
      <c r="D94" s="214" t="s">
        <v>3</v>
      </c>
      <c r="E94" s="216"/>
    </row>
    <row r="95" spans="2:17" ht="46.9" customHeight="1" x14ac:dyDescent="0.25">
      <c r="B95" s="69" t="s">
        <v>126</v>
      </c>
      <c r="C95" s="158" t="s">
        <v>141</v>
      </c>
      <c r="D95" s="247" t="s">
        <v>162</v>
      </c>
      <c r="E95" s="248"/>
    </row>
    <row r="98" spans="1:26" ht="26.25" x14ac:dyDescent="0.25">
      <c r="B98" s="220" t="s">
        <v>64</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41" t="s">
        <v>54</v>
      </c>
      <c r="C101" s="242"/>
      <c r="D101" s="242"/>
      <c r="E101" s="242"/>
      <c r="F101" s="242"/>
      <c r="G101" s="242"/>
      <c r="H101" s="242"/>
      <c r="I101" s="242"/>
      <c r="J101" s="242"/>
      <c r="K101" s="242"/>
      <c r="L101" s="242"/>
      <c r="M101" s="242"/>
      <c r="N101" s="24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164</v>
      </c>
      <c r="C105" s="117" t="s">
        <v>164</v>
      </c>
      <c r="D105" s="116" t="s">
        <v>185</v>
      </c>
      <c r="E105" s="176">
        <v>105420130204</v>
      </c>
      <c r="F105" s="112" t="s">
        <v>141</v>
      </c>
      <c r="G105" s="151"/>
      <c r="H105" s="119">
        <v>41309</v>
      </c>
      <c r="I105" s="113">
        <v>41582</v>
      </c>
      <c r="J105" s="113"/>
      <c r="K105" s="113"/>
      <c r="L105" s="113"/>
      <c r="M105" s="104">
        <v>150</v>
      </c>
      <c r="N105" s="104">
        <f>+M105*G105</f>
        <v>0</v>
      </c>
      <c r="O105" s="26">
        <v>85500000</v>
      </c>
      <c r="P105" s="26" t="s">
        <v>186</v>
      </c>
      <c r="Q105" s="152" t="s">
        <v>187</v>
      </c>
      <c r="R105" s="114"/>
      <c r="S105" s="114"/>
      <c r="T105" s="114"/>
      <c r="U105" s="114"/>
      <c r="V105" s="114"/>
      <c r="W105" s="114"/>
      <c r="X105" s="114"/>
      <c r="Y105" s="114"/>
      <c r="Z105" s="114"/>
    </row>
    <row r="106" spans="1:26" s="115" customFormat="1" ht="30" x14ac:dyDescent="0.25">
      <c r="A106" s="46">
        <f>+A105+1</f>
        <v>2</v>
      </c>
      <c r="B106" s="116" t="s">
        <v>164</v>
      </c>
      <c r="C106" s="117" t="s">
        <v>164</v>
      </c>
      <c r="D106" s="116" t="s">
        <v>188</v>
      </c>
      <c r="E106" s="176">
        <v>101020140115</v>
      </c>
      <c r="F106" s="112" t="s">
        <v>141</v>
      </c>
      <c r="G106" s="112"/>
      <c r="H106" s="119">
        <v>41654</v>
      </c>
      <c r="I106" s="113">
        <v>41835</v>
      </c>
      <c r="J106" s="113"/>
      <c r="K106" s="113"/>
      <c r="L106" s="113"/>
      <c r="M106" s="104">
        <v>390</v>
      </c>
      <c r="N106" s="104"/>
      <c r="O106" s="26">
        <v>69700000</v>
      </c>
      <c r="P106" s="26" t="s">
        <v>189</v>
      </c>
      <c r="Q106" s="152" t="s">
        <v>187</v>
      </c>
      <c r="R106" s="114"/>
      <c r="S106" s="114"/>
      <c r="T106" s="114"/>
      <c r="U106" s="114"/>
      <c r="V106" s="114"/>
      <c r="W106" s="114"/>
      <c r="X106" s="114"/>
      <c r="Y106" s="114"/>
      <c r="Z106" s="114"/>
    </row>
    <row r="107" spans="1:26" s="115" customFormat="1" ht="75" x14ac:dyDescent="0.25">
      <c r="A107" s="46">
        <f t="shared" ref="A107:A112" si="3">+A106+1</f>
        <v>3</v>
      </c>
      <c r="B107" s="116" t="s">
        <v>164</v>
      </c>
      <c r="C107" s="117" t="s">
        <v>164</v>
      </c>
      <c r="D107" s="116" t="s">
        <v>190</v>
      </c>
      <c r="E107" s="104" t="s">
        <v>191</v>
      </c>
      <c r="F107" s="112" t="s">
        <v>141</v>
      </c>
      <c r="G107" s="112"/>
      <c r="H107" s="119">
        <v>41654</v>
      </c>
      <c r="I107" s="113">
        <v>41958</v>
      </c>
      <c r="J107" s="113"/>
      <c r="K107" s="113"/>
      <c r="L107" s="113"/>
      <c r="M107" s="104">
        <v>325</v>
      </c>
      <c r="N107" s="104"/>
      <c r="O107" s="26">
        <v>60000000</v>
      </c>
      <c r="P107" s="26" t="s">
        <v>192</v>
      </c>
      <c r="Q107" s="152" t="s">
        <v>187</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4">
        <f>+D119+D120+D121</f>
        <v>0</v>
      </c>
    </row>
    <row r="120" spans="1:17" x14ac:dyDescent="0.25">
      <c r="B120" s="67" t="s">
        <v>128</v>
      </c>
      <c r="C120" s="57">
        <v>30</v>
      </c>
      <c r="D120" s="158">
        <v>0</v>
      </c>
      <c r="E120" s="245"/>
    </row>
    <row r="121" spans="1:17" ht="15.75" thickBot="1" x14ac:dyDescent="0.3">
      <c r="B121" s="67" t="s">
        <v>129</v>
      </c>
      <c r="C121" s="72">
        <v>40</v>
      </c>
      <c r="D121" s="72">
        <v>0</v>
      </c>
      <c r="E121" s="246"/>
    </row>
    <row r="123" spans="1:17" ht="15.75" thickBot="1" x14ac:dyDescent="0.3"/>
    <row r="124" spans="1:17" ht="27" thickBot="1" x14ac:dyDescent="0.3">
      <c r="B124" s="241" t="s">
        <v>52</v>
      </c>
      <c r="C124" s="242"/>
      <c r="D124" s="242"/>
      <c r="E124" s="242"/>
      <c r="F124" s="242"/>
      <c r="G124" s="242"/>
      <c r="H124" s="242"/>
      <c r="I124" s="242"/>
      <c r="J124" s="242"/>
      <c r="K124" s="242"/>
      <c r="L124" s="242"/>
      <c r="M124" s="242"/>
      <c r="N124" s="243"/>
    </row>
    <row r="126" spans="1:17" ht="76.5" customHeight="1" x14ac:dyDescent="0.25">
      <c r="B126" s="122" t="s">
        <v>0</v>
      </c>
      <c r="C126" s="122" t="s">
        <v>39</v>
      </c>
      <c r="D126" s="122" t="s">
        <v>40</v>
      </c>
      <c r="E126" s="122" t="s">
        <v>116</v>
      </c>
      <c r="F126" s="122" t="s">
        <v>118</v>
      </c>
      <c r="G126" s="122" t="s">
        <v>119</v>
      </c>
      <c r="H126" s="122" t="s">
        <v>120</v>
      </c>
      <c r="I126" s="122" t="s">
        <v>117</v>
      </c>
      <c r="J126" s="214" t="s">
        <v>121</v>
      </c>
      <c r="K126" s="215"/>
      <c r="L126" s="216"/>
      <c r="M126" s="122" t="s">
        <v>125</v>
      </c>
      <c r="N126" s="122" t="s">
        <v>41</v>
      </c>
      <c r="O126" s="122" t="s">
        <v>42</v>
      </c>
      <c r="P126" s="214" t="s">
        <v>3</v>
      </c>
      <c r="Q126" s="216"/>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17"/>
      <c r="Q127" s="217"/>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17"/>
      <c r="Q129" s="217"/>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35" t="s">
        <v>53</v>
      </c>
      <c r="C134" s="6" t="s">
        <v>130</v>
      </c>
      <c r="D134" s="158">
        <v>25</v>
      </c>
      <c r="E134" s="158">
        <v>0</v>
      </c>
      <c r="F134" s="236">
        <f>+E134+E135+E136</f>
        <v>0</v>
      </c>
      <c r="G134" s="97"/>
    </row>
    <row r="135" spans="2:17" ht="76.150000000000006" customHeight="1" x14ac:dyDescent="0.2">
      <c r="B135" s="235"/>
      <c r="C135" s="6" t="s">
        <v>131</v>
      </c>
      <c r="D135" s="74">
        <v>25</v>
      </c>
      <c r="E135" s="158">
        <v>0</v>
      </c>
      <c r="F135" s="237"/>
      <c r="G135" s="97"/>
    </row>
    <row r="136" spans="2:17" ht="69" customHeight="1" x14ac:dyDescent="0.2">
      <c r="B136" s="235"/>
      <c r="C136" s="6" t="s">
        <v>132</v>
      </c>
      <c r="D136" s="158">
        <v>10</v>
      </c>
      <c r="E136" s="158">
        <v>0</v>
      </c>
      <c r="F136" s="238"/>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39">
        <f>+D144+D145</f>
        <v>0</v>
      </c>
    </row>
    <row r="145" spans="2:5" ht="42.75" x14ac:dyDescent="0.25">
      <c r="B145" s="107" t="s">
        <v>60</v>
      </c>
      <c r="C145" s="108">
        <v>60</v>
      </c>
      <c r="D145" s="158">
        <f>+F134</f>
        <v>0</v>
      </c>
      <c r="E145" s="240"/>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G100" zoomScale="70" zoomScaleNormal="70" workbookViewId="0">
      <selection activeCell="H137" sqref="H13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4"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164</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0" t="s">
        <v>101</v>
      </c>
      <c r="C14" s="230"/>
      <c r="D14" s="159" t="s">
        <v>12</v>
      </c>
      <c r="E14" s="159" t="s">
        <v>13</v>
      </c>
      <c r="F14" s="159" t="s">
        <v>29</v>
      </c>
      <c r="G14" s="94"/>
      <c r="I14" s="37"/>
      <c r="J14" s="37"/>
      <c r="K14" s="37"/>
      <c r="L14" s="37"/>
      <c r="M14" s="37"/>
      <c r="N14" s="110"/>
    </row>
    <row r="15" spans="2:16" x14ac:dyDescent="0.25">
      <c r="B15" s="230"/>
      <c r="C15" s="230"/>
      <c r="D15" s="159">
        <v>31</v>
      </c>
      <c r="E15" s="35">
        <v>1455640664</v>
      </c>
      <c r="F15" s="35">
        <v>628</v>
      </c>
      <c r="G15" s="95"/>
      <c r="I15" s="38"/>
      <c r="J15" s="38"/>
      <c r="K15" s="38"/>
      <c r="L15" s="38"/>
      <c r="M15" s="38"/>
      <c r="N15" s="110"/>
    </row>
    <row r="16" spans="2:16" x14ac:dyDescent="0.25">
      <c r="B16" s="230"/>
      <c r="C16" s="230"/>
      <c r="D16" s="159"/>
      <c r="E16" s="35"/>
      <c r="F16" s="35"/>
      <c r="G16" s="95"/>
      <c r="I16" s="38"/>
      <c r="J16" s="38"/>
      <c r="K16" s="38"/>
      <c r="L16" s="38"/>
      <c r="M16" s="38"/>
      <c r="N16" s="110"/>
    </row>
    <row r="17" spans="1:14" x14ac:dyDescent="0.25">
      <c r="B17" s="230"/>
      <c r="C17" s="230"/>
      <c r="D17" s="159"/>
      <c r="E17" s="35"/>
      <c r="F17" s="35"/>
      <c r="G17" s="95"/>
      <c r="I17" s="38"/>
      <c r="J17" s="38"/>
      <c r="K17" s="38"/>
      <c r="L17" s="38"/>
      <c r="M17" s="38"/>
      <c r="N17" s="110"/>
    </row>
    <row r="18" spans="1:14" x14ac:dyDescent="0.25">
      <c r="B18" s="230"/>
      <c r="C18" s="230"/>
      <c r="D18" s="159"/>
      <c r="E18" s="36"/>
      <c r="F18" s="35"/>
      <c r="G18" s="95"/>
      <c r="H18" s="22"/>
      <c r="I18" s="38"/>
      <c r="J18" s="38"/>
      <c r="K18" s="38"/>
      <c r="L18" s="38"/>
      <c r="M18" s="38"/>
      <c r="N18" s="20"/>
    </row>
    <row r="19" spans="1:14" x14ac:dyDescent="0.25">
      <c r="B19" s="230"/>
      <c r="C19" s="230"/>
      <c r="D19" s="159"/>
      <c r="E19" s="36"/>
      <c r="F19" s="35"/>
      <c r="G19" s="95"/>
      <c r="H19" s="22"/>
      <c r="I19" s="40"/>
      <c r="J19" s="40"/>
      <c r="K19" s="40"/>
      <c r="L19" s="40"/>
      <c r="M19" s="40"/>
      <c r="N19" s="20"/>
    </row>
    <row r="20" spans="1:14" x14ac:dyDescent="0.25">
      <c r="B20" s="230"/>
      <c r="C20" s="230"/>
      <c r="D20" s="159"/>
      <c r="E20" s="36"/>
      <c r="F20" s="35"/>
      <c r="G20" s="95"/>
      <c r="H20" s="22"/>
      <c r="I20" s="109"/>
      <c r="J20" s="109"/>
      <c r="K20" s="109"/>
      <c r="L20" s="109"/>
      <c r="M20" s="109"/>
      <c r="N20" s="20"/>
    </row>
    <row r="21" spans="1:14" x14ac:dyDescent="0.25">
      <c r="B21" s="230"/>
      <c r="C21" s="230"/>
      <c r="D21" s="159"/>
      <c r="E21" s="36"/>
      <c r="F21" s="35"/>
      <c r="G21" s="95"/>
      <c r="H21" s="22"/>
      <c r="I21" s="109"/>
      <c r="J21" s="109"/>
      <c r="K21" s="109"/>
      <c r="L21" s="109"/>
      <c r="M21" s="109"/>
      <c r="N21" s="20"/>
    </row>
    <row r="22" spans="1:14" ht="15.75" thickBot="1" x14ac:dyDescent="0.3">
      <c r="B22" s="222" t="s">
        <v>14</v>
      </c>
      <c r="C22" s="223"/>
      <c r="D22" s="159"/>
      <c r="E22" s="64"/>
      <c r="F22" s="35"/>
      <c r="G22" s="95"/>
      <c r="H22" s="22"/>
      <c r="I22" s="109"/>
      <c r="J22" s="109"/>
      <c r="K22" s="109"/>
      <c r="L22" s="109"/>
      <c r="M22" s="109"/>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502.40000000000003</v>
      </c>
      <c r="D24" s="41"/>
      <c r="E24" s="44">
        <f>E15</f>
        <v>1455640664</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23"/>
      <c r="D30" s="174" t="s">
        <v>163</v>
      </c>
      <c r="E30" s="106"/>
      <c r="F30" s="106"/>
      <c r="G30" s="106"/>
      <c r="H30" s="106"/>
      <c r="I30" s="109"/>
      <c r="J30" s="109"/>
      <c r="K30" s="109"/>
      <c r="L30" s="109"/>
      <c r="M30" s="109"/>
      <c r="N30" s="110"/>
    </row>
    <row r="31" spans="1:14" x14ac:dyDescent="0.25">
      <c r="A31" s="101"/>
      <c r="B31" s="123" t="s">
        <v>143</v>
      </c>
      <c r="C31" s="123"/>
      <c r="D31" s="174" t="s">
        <v>163</v>
      </c>
      <c r="E31" s="106"/>
      <c r="F31" s="106"/>
      <c r="G31" s="106"/>
      <c r="H31" s="106"/>
      <c r="I31" s="109"/>
      <c r="J31" s="109"/>
      <c r="K31" s="109"/>
      <c r="L31" s="109"/>
      <c r="M31" s="109"/>
      <c r="N31" s="110"/>
    </row>
    <row r="32" spans="1:14" x14ac:dyDescent="0.25">
      <c r="A32" s="101"/>
      <c r="B32" s="123" t="s">
        <v>144</v>
      </c>
      <c r="C32" s="123"/>
      <c r="D32" s="158" t="s">
        <v>163</v>
      </c>
      <c r="E32" s="106"/>
      <c r="F32" s="106"/>
      <c r="G32" s="106"/>
      <c r="H32" s="106"/>
      <c r="I32" s="109"/>
      <c r="J32" s="109"/>
      <c r="K32" s="109"/>
      <c r="L32" s="109"/>
      <c r="M32" s="109"/>
      <c r="N32" s="110"/>
    </row>
    <row r="33" spans="1:17" x14ac:dyDescent="0.25">
      <c r="A33" s="101"/>
      <c r="B33" s="123" t="s">
        <v>145</v>
      </c>
      <c r="C33" s="123"/>
      <c r="D33" s="123" t="s">
        <v>163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58">
        <v>0</v>
      </c>
      <c r="E40" s="239">
        <f>+D40+D41</f>
        <v>0</v>
      </c>
      <c r="F40" s="106"/>
      <c r="G40" s="106"/>
      <c r="H40" s="106"/>
      <c r="I40" s="109"/>
      <c r="J40" s="109"/>
      <c r="K40" s="109"/>
      <c r="L40" s="109"/>
      <c r="M40" s="109"/>
      <c r="N40" s="110"/>
    </row>
    <row r="41" spans="1:17" ht="42.75" x14ac:dyDescent="0.25">
      <c r="A41" s="101"/>
      <c r="B41" s="107" t="s">
        <v>148</v>
      </c>
      <c r="C41" s="108">
        <v>60</v>
      </c>
      <c r="D41" s="158">
        <f>+F144</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124" t="s">
        <v>30</v>
      </c>
      <c r="M46" s="65"/>
      <c r="N46" s="65"/>
    </row>
    <row r="47" spans="1:17" ht="15.75" thickBot="1" x14ac:dyDescent="0.3">
      <c r="M47" s="65"/>
      <c r="N47" s="65"/>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45" x14ac:dyDescent="0.25">
      <c r="A49" s="46">
        <v>1</v>
      </c>
      <c r="B49" s="116" t="s">
        <v>164</v>
      </c>
      <c r="C49" s="117" t="s">
        <v>164</v>
      </c>
      <c r="D49" s="116" t="s">
        <v>171</v>
      </c>
      <c r="E49" s="176">
        <v>201205100052</v>
      </c>
      <c r="F49" s="112" t="s">
        <v>141</v>
      </c>
      <c r="G49" s="151"/>
      <c r="H49" s="119">
        <v>41009</v>
      </c>
      <c r="I49" s="113">
        <v>41253</v>
      </c>
      <c r="J49" s="113"/>
      <c r="K49" s="113" t="s">
        <v>172</v>
      </c>
      <c r="L49" s="113"/>
      <c r="M49" s="104">
        <v>148</v>
      </c>
      <c r="N49" s="104">
        <f>+M49*G49</f>
        <v>0</v>
      </c>
      <c r="O49" s="26">
        <v>55500000</v>
      </c>
      <c r="P49" s="26" t="s">
        <v>174</v>
      </c>
      <c r="Q49" s="152" t="s">
        <v>176</v>
      </c>
      <c r="R49" s="114"/>
      <c r="S49" s="114"/>
      <c r="T49" s="114"/>
      <c r="U49" s="114"/>
      <c r="V49" s="114"/>
      <c r="W49" s="114"/>
      <c r="X49" s="114"/>
      <c r="Y49" s="114"/>
      <c r="Z49" s="114"/>
    </row>
    <row r="50" spans="1:26" s="115" customFormat="1" ht="45" x14ac:dyDescent="0.25">
      <c r="A50" s="46">
        <f>+A49+1</f>
        <v>2</v>
      </c>
      <c r="B50" s="116" t="s">
        <v>164</v>
      </c>
      <c r="C50" s="117" t="s">
        <v>164</v>
      </c>
      <c r="D50" s="116" t="s">
        <v>173</v>
      </c>
      <c r="E50" s="176">
        <v>201207200006</v>
      </c>
      <c r="F50" s="112" t="s">
        <v>141</v>
      </c>
      <c r="G50" s="112"/>
      <c r="H50" s="113">
        <v>41284</v>
      </c>
      <c r="I50" s="113">
        <v>41465</v>
      </c>
      <c r="J50" s="113"/>
      <c r="K50" s="113" t="s">
        <v>179</v>
      </c>
      <c r="L50" s="113"/>
      <c r="M50" s="104">
        <v>473</v>
      </c>
      <c r="N50" s="104"/>
      <c r="O50" s="26">
        <v>99732000</v>
      </c>
      <c r="P50" s="26" t="s">
        <v>175</v>
      </c>
      <c r="Q50" s="152" t="s">
        <v>176</v>
      </c>
      <c r="R50" s="114"/>
      <c r="S50" s="114"/>
      <c r="T50" s="114"/>
      <c r="U50" s="114"/>
      <c r="V50" s="114"/>
      <c r="W50" s="114"/>
      <c r="X50" s="114"/>
      <c r="Y50" s="114"/>
      <c r="Z50" s="114"/>
    </row>
    <row r="51" spans="1:26" s="115" customFormat="1" ht="45" x14ac:dyDescent="0.25">
      <c r="A51" s="46">
        <f t="shared" ref="A51:A56" si="0">+A50+1</f>
        <v>3</v>
      </c>
      <c r="B51" s="116" t="s">
        <v>164</v>
      </c>
      <c r="C51" s="117" t="s">
        <v>164</v>
      </c>
      <c r="D51" s="116" t="s">
        <v>177</v>
      </c>
      <c r="E51" s="177" t="s">
        <v>180</v>
      </c>
      <c r="F51" s="112" t="s">
        <v>141</v>
      </c>
      <c r="G51" s="112"/>
      <c r="H51" s="113">
        <v>41470</v>
      </c>
      <c r="I51" s="113">
        <v>41623</v>
      </c>
      <c r="J51" s="113"/>
      <c r="K51" s="113" t="s">
        <v>178</v>
      </c>
      <c r="L51" s="113"/>
      <c r="M51" s="104">
        <v>321</v>
      </c>
      <c r="N51" s="104"/>
      <c r="O51" s="26">
        <v>43800000</v>
      </c>
      <c r="P51" s="26" t="s">
        <v>181</v>
      </c>
      <c r="Q51" s="152" t="s">
        <v>176</v>
      </c>
      <c r="R51" s="114"/>
      <c r="S51" s="114"/>
      <c r="T51" s="114"/>
      <c r="U51" s="114"/>
      <c r="V51" s="114"/>
      <c r="W51" s="114"/>
      <c r="X51" s="114"/>
      <c r="Y51" s="114"/>
      <c r="Z51" s="114"/>
    </row>
    <row r="52" spans="1:26" s="115" customFormat="1" ht="45" x14ac:dyDescent="0.25">
      <c r="A52" s="46">
        <f t="shared" si="0"/>
        <v>4</v>
      </c>
      <c r="B52" s="116" t="s">
        <v>164</v>
      </c>
      <c r="C52" s="117" t="s">
        <v>164</v>
      </c>
      <c r="D52" s="116" t="s">
        <v>182</v>
      </c>
      <c r="E52" s="177" t="s">
        <v>184</v>
      </c>
      <c r="F52" s="112" t="s">
        <v>141</v>
      </c>
      <c r="G52" s="112"/>
      <c r="H52" s="119">
        <v>41737</v>
      </c>
      <c r="I52" s="113">
        <v>41890</v>
      </c>
      <c r="J52" s="113"/>
      <c r="K52" s="113" t="s">
        <v>178</v>
      </c>
      <c r="L52" s="113"/>
      <c r="M52" s="104">
        <v>185</v>
      </c>
      <c r="N52" s="104"/>
      <c r="O52" s="26">
        <v>45000000</v>
      </c>
      <c r="P52" s="26" t="s">
        <v>183</v>
      </c>
      <c r="Q52" s="152" t="s">
        <v>176</v>
      </c>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2"/>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2"/>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2"/>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2"/>
      <c r="R56" s="114"/>
      <c r="S56" s="114"/>
      <c r="T56" s="114"/>
      <c r="U56" s="114"/>
      <c r="V56" s="114"/>
      <c r="W56" s="114"/>
      <c r="X56" s="114"/>
      <c r="Y56" s="114"/>
      <c r="Z56" s="114"/>
    </row>
    <row r="57" spans="1:26" s="115" customFormat="1" x14ac:dyDescent="0.25">
      <c r="A57" s="46"/>
      <c r="B57" s="49" t="s">
        <v>16</v>
      </c>
      <c r="C57" s="117"/>
      <c r="D57" s="116"/>
      <c r="E57" s="111"/>
      <c r="F57" s="112"/>
      <c r="G57" s="112"/>
      <c r="H57" s="112"/>
      <c r="I57" s="113"/>
      <c r="J57" s="113"/>
      <c r="K57" s="118">
        <f t="shared" ref="K57" si="1">SUM(K49:K56)</f>
        <v>0</v>
      </c>
      <c r="L57" s="118">
        <f t="shared" ref="L57:N57" si="2">SUM(L49:L56)</f>
        <v>0</v>
      </c>
      <c r="M57" s="150">
        <f t="shared" si="2"/>
        <v>1127</v>
      </c>
      <c r="N57" s="118">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160" t="s">
        <v>23</v>
      </c>
      <c r="E60" s="62" t="s">
        <v>24</v>
      </c>
    </row>
    <row r="61" spans="1:26" s="29" customFormat="1" ht="30.6" customHeight="1" x14ac:dyDescent="0.25">
      <c r="B61" s="59" t="s">
        <v>21</v>
      </c>
      <c r="C61" s="60">
        <f>+K57</f>
        <v>0</v>
      </c>
      <c r="D61" s="58"/>
      <c r="E61" s="57" t="s">
        <v>163</v>
      </c>
      <c r="F61" s="31"/>
      <c r="G61" s="31"/>
      <c r="H61" s="31"/>
      <c r="I61" s="31"/>
      <c r="J61" s="31"/>
      <c r="K61" s="31"/>
      <c r="L61" s="31"/>
      <c r="M61" s="31"/>
    </row>
    <row r="62" spans="1:26" s="29" customFormat="1" ht="30" customHeight="1" x14ac:dyDescent="0.25">
      <c r="B62" s="59" t="s">
        <v>25</v>
      </c>
      <c r="C62" s="60">
        <f>+M57</f>
        <v>1127</v>
      </c>
      <c r="D62" s="58"/>
      <c r="E62" s="57" t="s">
        <v>163</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104</v>
      </c>
      <c r="C65" s="228"/>
      <c r="D65" s="228"/>
      <c r="E65" s="228"/>
      <c r="F65" s="228"/>
      <c r="G65" s="228"/>
      <c r="H65" s="228"/>
      <c r="I65" s="228"/>
      <c r="J65" s="228"/>
      <c r="K65" s="228"/>
      <c r="L65" s="228"/>
      <c r="M65" s="228"/>
      <c r="N65" s="228"/>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14" t="s">
        <v>3</v>
      </c>
      <c r="P68" s="216"/>
      <c r="Q68" s="68" t="s">
        <v>18</v>
      </c>
    </row>
    <row r="69" spans="2:17" x14ac:dyDescent="0.25">
      <c r="B69" s="3"/>
      <c r="C69" s="3"/>
      <c r="D69" s="5"/>
      <c r="E69" s="5"/>
      <c r="F69" s="4"/>
      <c r="G69" s="4"/>
      <c r="H69" s="4"/>
      <c r="I69" s="99"/>
      <c r="J69" s="99"/>
      <c r="K69" s="123"/>
      <c r="L69" s="123"/>
      <c r="M69" s="123"/>
      <c r="N69" s="123"/>
      <c r="O69" s="218"/>
      <c r="P69" s="219"/>
      <c r="Q69" s="123"/>
    </row>
    <row r="70" spans="2:17" x14ac:dyDescent="0.25">
      <c r="B70" s="3"/>
      <c r="C70" s="3"/>
      <c r="D70" s="5"/>
      <c r="E70" s="5"/>
      <c r="F70" s="4"/>
      <c r="G70" s="4"/>
      <c r="H70" s="4"/>
      <c r="I70" s="99"/>
      <c r="J70" s="99"/>
      <c r="K70" s="123"/>
      <c r="L70" s="123"/>
      <c r="M70" s="123"/>
      <c r="N70" s="123"/>
      <c r="O70" s="218"/>
      <c r="P70" s="219"/>
      <c r="Q70" s="123"/>
    </row>
    <row r="71" spans="2:17" x14ac:dyDescent="0.25">
      <c r="B71" s="3"/>
      <c r="C71" s="3"/>
      <c r="D71" s="5"/>
      <c r="E71" s="5"/>
      <c r="F71" s="4"/>
      <c r="G71" s="4"/>
      <c r="H71" s="4"/>
      <c r="I71" s="99"/>
      <c r="J71" s="99"/>
      <c r="K71" s="123"/>
      <c r="L71" s="123"/>
      <c r="M71" s="123"/>
      <c r="N71" s="123"/>
      <c r="O71" s="218"/>
      <c r="P71" s="219"/>
      <c r="Q71" s="123"/>
    </row>
    <row r="72" spans="2:17" x14ac:dyDescent="0.25">
      <c r="B72" s="3"/>
      <c r="C72" s="3"/>
      <c r="D72" s="5"/>
      <c r="E72" s="5"/>
      <c r="F72" s="4"/>
      <c r="G72" s="4"/>
      <c r="H72" s="4"/>
      <c r="I72" s="99"/>
      <c r="J72" s="99"/>
      <c r="K72" s="123"/>
      <c r="L72" s="123"/>
      <c r="M72" s="123"/>
      <c r="N72" s="123"/>
      <c r="O72" s="218"/>
      <c r="P72" s="219"/>
      <c r="Q72" s="123"/>
    </row>
    <row r="73" spans="2:17" x14ac:dyDescent="0.25">
      <c r="B73" s="3"/>
      <c r="C73" s="3"/>
      <c r="D73" s="5"/>
      <c r="E73" s="5"/>
      <c r="F73" s="4"/>
      <c r="G73" s="4"/>
      <c r="H73" s="4"/>
      <c r="I73" s="99"/>
      <c r="J73" s="99"/>
      <c r="K73" s="123"/>
      <c r="L73" s="123"/>
      <c r="M73" s="123"/>
      <c r="N73" s="123"/>
      <c r="O73" s="218"/>
      <c r="P73" s="219"/>
      <c r="Q73" s="123"/>
    </row>
    <row r="74" spans="2:17" x14ac:dyDescent="0.25">
      <c r="B74" s="3"/>
      <c r="C74" s="3"/>
      <c r="D74" s="5"/>
      <c r="E74" s="5"/>
      <c r="F74" s="4"/>
      <c r="G74" s="4"/>
      <c r="H74" s="4"/>
      <c r="I74" s="99"/>
      <c r="J74" s="99"/>
      <c r="K74" s="123"/>
      <c r="L74" s="123"/>
      <c r="M74" s="123"/>
      <c r="N74" s="123"/>
      <c r="O74" s="218"/>
      <c r="P74" s="219"/>
      <c r="Q74" s="123"/>
    </row>
    <row r="75" spans="2:17" x14ac:dyDescent="0.25">
      <c r="B75" s="123"/>
      <c r="C75" s="123"/>
      <c r="D75" s="123"/>
      <c r="E75" s="123"/>
      <c r="F75" s="123"/>
      <c r="G75" s="123"/>
      <c r="H75" s="123"/>
      <c r="I75" s="123"/>
      <c r="J75" s="123"/>
      <c r="K75" s="123"/>
      <c r="L75" s="123"/>
      <c r="M75" s="123"/>
      <c r="N75" s="123"/>
      <c r="O75" s="218"/>
      <c r="P75" s="219"/>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122" t="s">
        <v>0</v>
      </c>
      <c r="C86" s="122" t="s">
        <v>39</v>
      </c>
      <c r="D86" s="122" t="s">
        <v>40</v>
      </c>
      <c r="E86" s="122" t="s">
        <v>116</v>
      </c>
      <c r="F86" s="122" t="s">
        <v>118</v>
      </c>
      <c r="G86" s="122" t="s">
        <v>119</v>
      </c>
      <c r="H86" s="122" t="s">
        <v>120</v>
      </c>
      <c r="I86" s="122" t="s">
        <v>117</v>
      </c>
      <c r="J86" s="214" t="s">
        <v>121</v>
      </c>
      <c r="K86" s="215"/>
      <c r="L86" s="216"/>
      <c r="M86" s="122" t="s">
        <v>125</v>
      </c>
      <c r="N86" s="122" t="s">
        <v>41</v>
      </c>
      <c r="O86" s="122" t="s">
        <v>42</v>
      </c>
      <c r="P86" s="214" t="s">
        <v>3</v>
      </c>
      <c r="Q86" s="216"/>
    </row>
    <row r="87" spans="2:17" ht="60.75" customHeight="1" x14ac:dyDescent="0.25">
      <c r="B87" s="157" t="s">
        <v>43</v>
      </c>
      <c r="C87" s="157"/>
      <c r="D87" s="3"/>
      <c r="E87" s="3"/>
      <c r="F87" s="3"/>
      <c r="G87" s="3"/>
      <c r="H87" s="3"/>
      <c r="I87" s="5"/>
      <c r="J87" s="1" t="s">
        <v>122</v>
      </c>
      <c r="K87" s="100" t="s">
        <v>123</v>
      </c>
      <c r="L87" s="99" t="s">
        <v>124</v>
      </c>
      <c r="M87" s="123"/>
      <c r="N87" s="123"/>
      <c r="O87" s="123"/>
      <c r="P87" s="217" t="s">
        <v>208</v>
      </c>
      <c r="Q87" s="217"/>
    </row>
    <row r="88" spans="2:17" ht="33.6" customHeight="1" x14ac:dyDescent="0.25">
      <c r="B88" s="157" t="s">
        <v>44</v>
      </c>
      <c r="C88" s="157"/>
      <c r="D88" s="3"/>
      <c r="E88" s="3"/>
      <c r="F88" s="3"/>
      <c r="G88" s="3"/>
      <c r="H88" s="3"/>
      <c r="I88" s="5"/>
      <c r="J88" s="1"/>
      <c r="K88" s="99"/>
      <c r="L88" s="99"/>
      <c r="M88" s="123"/>
      <c r="N88" s="123"/>
      <c r="O88" s="123"/>
      <c r="P88" s="217" t="s">
        <v>208</v>
      </c>
      <c r="Q88" s="217"/>
    </row>
    <row r="90" spans="2:17" ht="15.75" thickBot="1" x14ac:dyDescent="0.3"/>
    <row r="91" spans="2:17" ht="27" thickBot="1" x14ac:dyDescent="0.3">
      <c r="B91" s="241" t="s">
        <v>46</v>
      </c>
      <c r="C91" s="242"/>
      <c r="D91" s="242"/>
      <c r="E91" s="242"/>
      <c r="F91" s="242"/>
      <c r="G91" s="242"/>
      <c r="H91" s="242"/>
      <c r="I91" s="242"/>
      <c r="J91" s="242"/>
      <c r="K91" s="242"/>
      <c r="L91" s="242"/>
      <c r="M91" s="242"/>
      <c r="N91" s="243"/>
    </row>
    <row r="94" spans="2:17" ht="46.15" customHeight="1" x14ac:dyDescent="0.25">
      <c r="B94" s="68" t="s">
        <v>33</v>
      </c>
      <c r="C94" s="68" t="s">
        <v>47</v>
      </c>
      <c r="D94" s="214" t="s">
        <v>3</v>
      </c>
      <c r="E94" s="216"/>
    </row>
    <row r="95" spans="2:17" ht="46.9" customHeight="1" x14ac:dyDescent="0.25">
      <c r="B95" s="69" t="s">
        <v>126</v>
      </c>
      <c r="C95" s="158" t="s">
        <v>141</v>
      </c>
      <c r="D95" s="247" t="s">
        <v>162</v>
      </c>
      <c r="E95" s="248"/>
    </row>
    <row r="98" spans="1:26" ht="26.25" x14ac:dyDescent="0.25">
      <c r="B98" s="220" t="s">
        <v>64</v>
      </c>
      <c r="C98" s="221"/>
      <c r="D98" s="221"/>
      <c r="E98" s="221"/>
      <c r="F98" s="221"/>
      <c r="G98" s="221"/>
      <c r="H98" s="221"/>
      <c r="I98" s="221"/>
      <c r="J98" s="221"/>
      <c r="K98" s="221"/>
      <c r="L98" s="221"/>
      <c r="M98" s="221"/>
      <c r="N98" s="221"/>
      <c r="O98" s="221"/>
      <c r="P98" s="221"/>
    </row>
    <row r="100" spans="1:26" ht="15.75" thickBot="1" x14ac:dyDescent="0.3"/>
    <row r="101" spans="1:26" ht="27" thickBot="1" x14ac:dyDescent="0.3">
      <c r="B101" s="241" t="s">
        <v>54</v>
      </c>
      <c r="C101" s="242"/>
      <c r="D101" s="242"/>
      <c r="E101" s="242"/>
      <c r="F101" s="242"/>
      <c r="G101" s="242"/>
      <c r="H101" s="242"/>
      <c r="I101" s="242"/>
      <c r="J101" s="242"/>
      <c r="K101" s="242"/>
      <c r="L101" s="242"/>
      <c r="M101" s="242"/>
      <c r="N101" s="243"/>
    </row>
    <row r="103" spans="1:26" ht="15.75" thickBot="1" x14ac:dyDescent="0.3">
      <c r="M103" s="65"/>
      <c r="N103" s="65"/>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ht="30" x14ac:dyDescent="0.25">
      <c r="A105" s="46">
        <v>1</v>
      </c>
      <c r="B105" s="116" t="s">
        <v>164</v>
      </c>
      <c r="C105" s="117" t="s">
        <v>164</v>
      </c>
      <c r="D105" s="116" t="s">
        <v>185</v>
      </c>
      <c r="E105" s="176">
        <v>105420130204</v>
      </c>
      <c r="F105" s="112" t="s">
        <v>141</v>
      </c>
      <c r="G105" s="151"/>
      <c r="H105" s="119">
        <v>41309</v>
      </c>
      <c r="I105" s="113">
        <v>41582</v>
      </c>
      <c r="J105" s="113"/>
      <c r="K105" s="113"/>
      <c r="L105" s="113"/>
      <c r="M105" s="104">
        <v>150</v>
      </c>
      <c r="N105" s="104">
        <f>+M105*G105</f>
        <v>0</v>
      </c>
      <c r="O105" s="26">
        <v>85500000</v>
      </c>
      <c r="P105" s="26" t="s">
        <v>186</v>
      </c>
      <c r="Q105" s="152" t="s">
        <v>187</v>
      </c>
      <c r="R105" s="114"/>
      <c r="S105" s="114"/>
      <c r="T105" s="114"/>
      <c r="U105" s="114"/>
      <c r="V105" s="114"/>
      <c r="W105" s="114"/>
      <c r="X105" s="114"/>
      <c r="Y105" s="114"/>
      <c r="Z105" s="114"/>
    </row>
    <row r="106" spans="1:26" s="115" customFormat="1" ht="30" x14ac:dyDescent="0.25">
      <c r="A106" s="46">
        <f>+A105+1</f>
        <v>2</v>
      </c>
      <c r="B106" s="116" t="s">
        <v>164</v>
      </c>
      <c r="C106" s="117" t="s">
        <v>164</v>
      </c>
      <c r="D106" s="116" t="s">
        <v>188</v>
      </c>
      <c r="E106" s="176">
        <v>101020140115</v>
      </c>
      <c r="F106" s="112" t="s">
        <v>141</v>
      </c>
      <c r="G106" s="112"/>
      <c r="H106" s="119">
        <v>41654</v>
      </c>
      <c r="I106" s="113">
        <v>41835</v>
      </c>
      <c r="J106" s="113"/>
      <c r="K106" s="113"/>
      <c r="L106" s="113"/>
      <c r="M106" s="104">
        <v>390</v>
      </c>
      <c r="N106" s="104"/>
      <c r="O106" s="26">
        <v>69700000</v>
      </c>
      <c r="P106" s="26" t="s">
        <v>189</v>
      </c>
      <c r="Q106" s="152" t="s">
        <v>187</v>
      </c>
      <c r="R106" s="114"/>
      <c r="S106" s="114"/>
      <c r="T106" s="114"/>
      <c r="U106" s="114"/>
      <c r="V106" s="114"/>
      <c r="W106" s="114"/>
      <c r="X106" s="114"/>
      <c r="Y106" s="114"/>
      <c r="Z106" s="114"/>
    </row>
    <row r="107" spans="1:26" s="115" customFormat="1" ht="75" x14ac:dyDescent="0.25">
      <c r="A107" s="46">
        <f t="shared" ref="A107:A112" si="3">+A106+1</f>
        <v>3</v>
      </c>
      <c r="B107" s="116" t="s">
        <v>164</v>
      </c>
      <c r="C107" s="117" t="s">
        <v>164</v>
      </c>
      <c r="D107" s="116" t="s">
        <v>190</v>
      </c>
      <c r="E107" s="104" t="s">
        <v>191</v>
      </c>
      <c r="F107" s="112" t="s">
        <v>141</v>
      </c>
      <c r="G107" s="112"/>
      <c r="H107" s="119">
        <v>41654</v>
      </c>
      <c r="I107" s="113">
        <v>41958</v>
      </c>
      <c r="J107" s="113"/>
      <c r="K107" s="113"/>
      <c r="L107" s="113"/>
      <c r="M107" s="104">
        <v>325</v>
      </c>
      <c r="N107" s="104"/>
      <c r="O107" s="26">
        <v>60000000</v>
      </c>
      <c r="P107" s="26" t="s">
        <v>192</v>
      </c>
      <c r="Q107" s="152" t="s">
        <v>187</v>
      </c>
      <c r="R107" s="114"/>
      <c r="S107" s="114"/>
      <c r="T107" s="114"/>
      <c r="U107" s="114"/>
      <c r="V107" s="114"/>
      <c r="W107" s="114"/>
      <c r="X107" s="114"/>
      <c r="Y107" s="114"/>
      <c r="Z107" s="114"/>
    </row>
    <row r="108" spans="1:26" s="115" customFormat="1" x14ac:dyDescent="0.25">
      <c r="A108" s="46">
        <f t="shared" si="3"/>
        <v>4</v>
      </c>
      <c r="B108" s="116"/>
      <c r="C108" s="117"/>
      <c r="D108" s="116"/>
      <c r="E108" s="111"/>
      <c r="F108" s="112"/>
      <c r="G108" s="112"/>
      <c r="H108" s="112"/>
      <c r="I108" s="113"/>
      <c r="J108" s="113"/>
      <c r="K108" s="113"/>
      <c r="L108" s="113"/>
      <c r="M108" s="104"/>
      <c r="N108" s="104"/>
      <c r="O108" s="26"/>
      <c r="P108" s="26"/>
      <c r="Q108" s="152"/>
      <c r="R108" s="114"/>
      <c r="S108" s="114"/>
      <c r="T108" s="114"/>
      <c r="U108" s="114"/>
      <c r="V108" s="114"/>
      <c r="W108" s="114"/>
      <c r="X108" s="114"/>
      <c r="Y108" s="114"/>
      <c r="Z108" s="114"/>
    </row>
    <row r="109" spans="1:26" s="115" customFormat="1" x14ac:dyDescent="0.25">
      <c r="A109" s="46">
        <f t="shared" si="3"/>
        <v>5</v>
      </c>
      <c r="B109" s="116"/>
      <c r="C109" s="117"/>
      <c r="D109" s="116"/>
      <c r="E109" s="111"/>
      <c r="F109" s="112"/>
      <c r="G109" s="112"/>
      <c r="H109" s="112"/>
      <c r="I109" s="113"/>
      <c r="J109" s="113"/>
      <c r="K109" s="113"/>
      <c r="L109" s="113"/>
      <c r="M109" s="104"/>
      <c r="N109" s="104"/>
      <c r="O109" s="26"/>
      <c r="P109" s="26"/>
      <c r="Q109" s="152"/>
      <c r="R109" s="114"/>
      <c r="S109" s="114"/>
      <c r="T109" s="114"/>
      <c r="U109" s="114"/>
      <c r="V109" s="114"/>
      <c r="W109" s="114"/>
      <c r="X109" s="114"/>
      <c r="Y109" s="114"/>
      <c r="Z109" s="114"/>
    </row>
    <row r="110" spans="1:26" s="115" customFormat="1" x14ac:dyDescent="0.25">
      <c r="A110" s="46">
        <f t="shared" si="3"/>
        <v>6</v>
      </c>
      <c r="B110" s="116"/>
      <c r="C110" s="117"/>
      <c r="D110" s="116"/>
      <c r="E110" s="111"/>
      <c r="F110" s="112"/>
      <c r="G110" s="112"/>
      <c r="H110" s="112"/>
      <c r="I110" s="113"/>
      <c r="J110" s="113"/>
      <c r="K110" s="113"/>
      <c r="L110" s="113"/>
      <c r="M110" s="104"/>
      <c r="N110" s="104"/>
      <c r="O110" s="26"/>
      <c r="P110" s="26"/>
      <c r="Q110" s="152"/>
      <c r="R110" s="114"/>
      <c r="S110" s="114"/>
      <c r="T110" s="114"/>
      <c r="U110" s="114"/>
      <c r="V110" s="114"/>
      <c r="W110" s="114"/>
      <c r="X110" s="114"/>
      <c r="Y110" s="114"/>
      <c r="Z110" s="114"/>
    </row>
    <row r="111" spans="1:26" s="115" customFormat="1" x14ac:dyDescent="0.25">
      <c r="A111" s="46">
        <f t="shared" si="3"/>
        <v>7</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si="3"/>
        <v>8</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f t="shared" ref="K113:N113" si="4">SUM(K105:K112)</f>
        <v>0</v>
      </c>
      <c r="L113" s="118">
        <f t="shared" si="4"/>
        <v>0</v>
      </c>
      <c r="M113" s="150">
        <f t="shared" si="4"/>
        <v>865</v>
      </c>
      <c r="N113" s="118">
        <f t="shared" si="4"/>
        <v>0</v>
      </c>
      <c r="O113" s="26"/>
      <c r="P113" s="26"/>
      <c r="Q113" s="153"/>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127</v>
      </c>
      <c r="C119" s="70">
        <v>20</v>
      </c>
      <c r="D119" s="70">
        <v>0</v>
      </c>
      <c r="E119" s="244">
        <f>+D119+D120+D121</f>
        <v>0</v>
      </c>
    </row>
    <row r="120" spans="1:17" x14ac:dyDescent="0.25">
      <c r="B120" s="67" t="s">
        <v>128</v>
      </c>
      <c r="C120" s="57">
        <v>30</v>
      </c>
      <c r="D120" s="158">
        <v>0</v>
      </c>
      <c r="E120" s="245"/>
    </row>
    <row r="121" spans="1:17" ht="15.75" thickBot="1" x14ac:dyDescent="0.3">
      <c r="B121" s="67" t="s">
        <v>129</v>
      </c>
      <c r="C121" s="72">
        <v>40</v>
      </c>
      <c r="D121" s="72">
        <v>0</v>
      </c>
      <c r="E121" s="246"/>
    </row>
    <row r="123" spans="1:17" ht="15.75" thickBot="1" x14ac:dyDescent="0.3"/>
    <row r="124" spans="1:17" ht="27" thickBot="1" x14ac:dyDescent="0.3">
      <c r="B124" s="241" t="s">
        <v>52</v>
      </c>
      <c r="C124" s="242"/>
      <c r="D124" s="242"/>
      <c r="E124" s="242"/>
      <c r="F124" s="242"/>
      <c r="G124" s="242"/>
      <c r="H124" s="242"/>
      <c r="I124" s="242"/>
      <c r="J124" s="242"/>
      <c r="K124" s="242"/>
      <c r="L124" s="242"/>
      <c r="M124" s="242"/>
      <c r="N124" s="243"/>
    </row>
    <row r="126" spans="1:17" ht="76.5" customHeight="1" x14ac:dyDescent="0.25">
      <c r="B126" s="122" t="s">
        <v>0</v>
      </c>
      <c r="C126" s="122" t="s">
        <v>39</v>
      </c>
      <c r="D126" s="122" t="s">
        <v>40</v>
      </c>
      <c r="E126" s="122" t="s">
        <v>116</v>
      </c>
      <c r="F126" s="122" t="s">
        <v>118</v>
      </c>
      <c r="G126" s="122" t="s">
        <v>119</v>
      </c>
      <c r="H126" s="122" t="s">
        <v>120</v>
      </c>
      <c r="I126" s="122" t="s">
        <v>117</v>
      </c>
      <c r="J126" s="214" t="s">
        <v>121</v>
      </c>
      <c r="K126" s="215"/>
      <c r="L126" s="216"/>
      <c r="M126" s="122" t="s">
        <v>125</v>
      </c>
      <c r="N126" s="122" t="s">
        <v>41</v>
      </c>
      <c r="O126" s="122" t="s">
        <v>42</v>
      </c>
      <c r="P126" s="214" t="s">
        <v>3</v>
      </c>
      <c r="Q126" s="216"/>
    </row>
    <row r="127" spans="1:17" ht="60.75" customHeight="1" x14ac:dyDescent="0.25">
      <c r="B127" s="157" t="s">
        <v>133</v>
      </c>
      <c r="C127" s="157"/>
      <c r="D127" s="3"/>
      <c r="E127" s="3"/>
      <c r="F127" s="3"/>
      <c r="G127" s="3"/>
      <c r="H127" s="3"/>
      <c r="I127" s="5"/>
      <c r="J127" s="1" t="s">
        <v>122</v>
      </c>
      <c r="K127" s="100" t="s">
        <v>123</v>
      </c>
      <c r="L127" s="99" t="s">
        <v>124</v>
      </c>
      <c r="M127" s="123"/>
      <c r="N127" s="123"/>
      <c r="O127" s="123"/>
      <c r="P127" s="217"/>
      <c r="Q127" s="217"/>
    </row>
    <row r="128" spans="1:17" ht="60.75" customHeight="1" x14ac:dyDescent="0.25">
      <c r="B128" s="157" t="s">
        <v>134</v>
      </c>
      <c r="C128" s="157"/>
      <c r="D128" s="3"/>
      <c r="E128" s="3"/>
      <c r="F128" s="3"/>
      <c r="G128" s="3"/>
      <c r="H128" s="3"/>
      <c r="I128" s="5"/>
      <c r="J128" s="1"/>
      <c r="K128" s="100"/>
      <c r="L128" s="99"/>
      <c r="M128" s="123"/>
      <c r="N128" s="123"/>
      <c r="O128" s="123"/>
      <c r="P128" s="158"/>
      <c r="Q128" s="158"/>
    </row>
    <row r="129" spans="2:17" ht="33.6" customHeight="1" x14ac:dyDescent="0.25">
      <c r="B129" s="157" t="s">
        <v>135</v>
      </c>
      <c r="C129" s="157"/>
      <c r="D129" s="3"/>
      <c r="E129" s="3"/>
      <c r="F129" s="3"/>
      <c r="G129" s="3"/>
      <c r="H129" s="3"/>
      <c r="I129" s="5"/>
      <c r="J129" s="1"/>
      <c r="K129" s="99"/>
      <c r="L129" s="99"/>
      <c r="M129" s="123"/>
      <c r="N129" s="123"/>
      <c r="O129" s="123"/>
      <c r="P129" s="217"/>
      <c r="Q129" s="217"/>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35" t="s">
        <v>53</v>
      </c>
      <c r="C134" s="6" t="s">
        <v>130</v>
      </c>
      <c r="D134" s="158">
        <v>25</v>
      </c>
      <c r="E134" s="158">
        <v>0</v>
      </c>
      <c r="F134" s="236">
        <f>+E134+E135+E136</f>
        <v>0</v>
      </c>
      <c r="G134" s="97"/>
    </row>
    <row r="135" spans="2:17" ht="76.150000000000006" customHeight="1" x14ac:dyDescent="0.2">
      <c r="B135" s="235"/>
      <c r="C135" s="6" t="s">
        <v>131</v>
      </c>
      <c r="D135" s="74">
        <v>25</v>
      </c>
      <c r="E135" s="158">
        <v>0</v>
      </c>
      <c r="F135" s="237"/>
      <c r="G135" s="97"/>
    </row>
    <row r="136" spans="2:17" ht="69" customHeight="1" x14ac:dyDescent="0.2">
      <c r="B136" s="235"/>
      <c r="C136" s="6" t="s">
        <v>132</v>
      </c>
      <c r="D136" s="158">
        <v>10</v>
      </c>
      <c r="E136" s="158">
        <v>0</v>
      </c>
      <c r="F136" s="238"/>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58">
        <f>+E119</f>
        <v>0</v>
      </c>
      <c r="E144" s="239">
        <f>+D144+D145</f>
        <v>0</v>
      </c>
    </row>
    <row r="145" spans="2:5" ht="42.75" x14ac:dyDescent="0.25">
      <c r="B145" s="107" t="s">
        <v>60</v>
      </c>
      <c r="C145" s="108">
        <v>60</v>
      </c>
      <c r="D145" s="158">
        <f>+F134</f>
        <v>0</v>
      </c>
      <c r="E145" s="240"/>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workbookViewId="0">
      <selection activeCell="C15" sqref="C15:D15"/>
    </sheetView>
  </sheetViews>
  <sheetFormatPr baseColWidth="10" defaultRowHeight="15.75" x14ac:dyDescent="0.25"/>
  <cols>
    <col min="1" max="1" width="24.85546875" style="148" customWidth="1"/>
    <col min="2" max="2" width="55.5703125" style="148" customWidth="1"/>
    <col min="3" max="3" width="41.28515625" style="148" customWidth="1"/>
    <col min="4" max="4" width="29.42578125" style="148" customWidth="1"/>
    <col min="5" max="5" width="29.140625" style="148" customWidth="1"/>
    <col min="6" max="16384" width="11.42578125" style="106"/>
  </cols>
  <sheetData>
    <row r="1" spans="1:5" x14ac:dyDescent="0.25">
      <c r="A1" s="254" t="s">
        <v>91</v>
      </c>
      <c r="B1" s="255"/>
      <c r="C1" s="255"/>
      <c r="D1" s="255"/>
      <c r="E1" s="129"/>
    </row>
    <row r="2" spans="1:5" ht="27.75" customHeight="1" x14ac:dyDescent="0.25">
      <c r="A2" s="130"/>
      <c r="B2" s="256" t="s">
        <v>77</v>
      </c>
      <c r="C2" s="256"/>
      <c r="D2" s="256"/>
      <c r="E2" s="131"/>
    </row>
    <row r="3" spans="1:5" ht="21" customHeight="1" x14ac:dyDescent="0.25">
      <c r="A3" s="132"/>
      <c r="B3" s="256" t="s">
        <v>154</v>
      </c>
      <c r="C3" s="256"/>
      <c r="D3" s="256"/>
      <c r="E3" s="133"/>
    </row>
    <row r="4" spans="1:5" thickBot="1" x14ac:dyDescent="0.3">
      <c r="A4" s="134"/>
      <c r="B4" s="135"/>
      <c r="C4" s="135"/>
      <c r="D4" s="135"/>
      <c r="E4" s="136"/>
    </row>
    <row r="5" spans="1:5" ht="26.25" customHeight="1" thickBot="1" x14ac:dyDescent="0.3">
      <c r="A5" s="134"/>
      <c r="B5" s="137" t="s">
        <v>78</v>
      </c>
      <c r="C5" s="257" t="s">
        <v>164</v>
      </c>
      <c r="D5" s="257"/>
      <c r="E5" s="166" t="s">
        <v>3</v>
      </c>
    </row>
    <row r="6" spans="1:5" ht="27.75" customHeight="1" thickBot="1" x14ac:dyDescent="0.3">
      <c r="A6" s="134"/>
      <c r="B6" s="154" t="s">
        <v>79</v>
      </c>
      <c r="C6" s="258" t="s">
        <v>165</v>
      </c>
      <c r="D6" s="258"/>
      <c r="E6" s="172" t="s">
        <v>193</v>
      </c>
    </row>
    <row r="7" spans="1:5" ht="29.25" customHeight="1" thickBot="1" x14ac:dyDescent="0.3">
      <c r="A7" s="134"/>
      <c r="B7" s="154" t="s">
        <v>155</v>
      </c>
      <c r="C7" s="252" t="s">
        <v>156</v>
      </c>
      <c r="D7" s="252"/>
      <c r="E7" s="172"/>
    </row>
    <row r="8" spans="1:5" ht="16.5" thickBot="1" x14ac:dyDescent="0.3">
      <c r="A8" s="134"/>
      <c r="B8" s="155">
        <v>6</v>
      </c>
      <c r="C8" s="249">
        <v>1298424492</v>
      </c>
      <c r="D8" s="249"/>
      <c r="E8" s="172"/>
    </row>
    <row r="9" spans="1:5" ht="23.25" customHeight="1" thickBot="1" x14ac:dyDescent="0.3">
      <c r="A9" s="134"/>
      <c r="B9" s="155">
        <v>10</v>
      </c>
      <c r="C9" s="249">
        <v>3341249600</v>
      </c>
      <c r="D9" s="249"/>
      <c r="E9" s="172"/>
    </row>
    <row r="10" spans="1:5" ht="26.25" customHeight="1" thickBot="1" x14ac:dyDescent="0.3">
      <c r="A10" s="134"/>
      <c r="B10" s="155">
        <v>14</v>
      </c>
      <c r="C10" s="249">
        <v>3611075784</v>
      </c>
      <c r="D10" s="249"/>
      <c r="E10" s="181" t="s">
        <v>194</v>
      </c>
    </row>
    <row r="11" spans="1:5" ht="21.75" customHeight="1" thickBot="1" x14ac:dyDescent="0.3">
      <c r="A11" s="134"/>
      <c r="B11" s="155">
        <v>20</v>
      </c>
      <c r="C11" s="249">
        <v>741339755</v>
      </c>
      <c r="D11" s="249"/>
      <c r="E11" s="172"/>
    </row>
    <row r="12" spans="1:5" ht="21.75" customHeight="1" thickBot="1" x14ac:dyDescent="0.3">
      <c r="A12" s="134"/>
      <c r="B12" s="155">
        <v>29</v>
      </c>
      <c r="C12" s="249">
        <v>939726450</v>
      </c>
      <c r="D12" s="253"/>
      <c r="E12" s="180" t="s">
        <v>195</v>
      </c>
    </row>
    <row r="13" spans="1:5" ht="21.75" customHeight="1" thickBot="1" x14ac:dyDescent="0.3">
      <c r="A13" s="134"/>
      <c r="B13" s="155">
        <v>31</v>
      </c>
      <c r="C13" s="249">
        <v>1455640664</v>
      </c>
      <c r="D13" s="253"/>
      <c r="E13" s="172"/>
    </row>
    <row r="14" spans="1:5" ht="32.25" thickBot="1" x14ac:dyDescent="0.3">
      <c r="A14" s="134"/>
      <c r="B14" s="156" t="s">
        <v>157</v>
      </c>
      <c r="C14" s="249">
        <f>SUM(C8:D11)</f>
        <v>8992089631</v>
      </c>
      <c r="D14" s="249"/>
      <c r="E14" s="172"/>
    </row>
    <row r="15" spans="1:5" ht="26.25" customHeight="1" thickBot="1" x14ac:dyDescent="0.3">
      <c r="A15" s="134"/>
      <c r="B15" s="156" t="s">
        <v>158</v>
      </c>
      <c r="C15" s="249">
        <f>+C14/616000</f>
        <v>14597.548102272727</v>
      </c>
      <c r="D15" s="249"/>
      <c r="E15" s="172"/>
    </row>
    <row r="16" spans="1:5" ht="24.75" customHeight="1" x14ac:dyDescent="0.25">
      <c r="A16" s="134"/>
      <c r="B16" s="135"/>
      <c r="C16" s="139"/>
      <c r="D16" s="161"/>
      <c r="E16" s="172"/>
    </row>
    <row r="17" spans="1:6" ht="28.5" customHeight="1" thickBot="1" x14ac:dyDescent="0.3">
      <c r="A17" s="134"/>
      <c r="B17" s="135" t="s">
        <v>159</v>
      </c>
      <c r="C17" s="139"/>
      <c r="D17" s="161"/>
      <c r="E17" s="172"/>
    </row>
    <row r="18" spans="1:6" ht="27" customHeight="1" x14ac:dyDescent="0.25">
      <c r="A18" s="134"/>
      <c r="B18" s="140" t="s">
        <v>80</v>
      </c>
      <c r="C18" s="167">
        <v>36230000</v>
      </c>
      <c r="D18" s="162"/>
      <c r="E18" s="172" t="s">
        <v>167</v>
      </c>
    </row>
    <row r="19" spans="1:6" ht="28.5" customHeight="1" x14ac:dyDescent="0.25">
      <c r="A19" s="134"/>
      <c r="B19" s="134" t="s">
        <v>81</v>
      </c>
      <c r="C19" s="168">
        <v>95376198</v>
      </c>
      <c r="D19" s="163"/>
      <c r="E19" s="172" t="s">
        <v>168</v>
      </c>
    </row>
    <row r="20" spans="1:6" ht="15" x14ac:dyDescent="0.25">
      <c r="A20" s="134"/>
      <c r="B20" s="134" t="s">
        <v>82</v>
      </c>
      <c r="C20" s="168">
        <v>13000000</v>
      </c>
      <c r="D20" s="163"/>
      <c r="E20" s="172" t="s">
        <v>169</v>
      </c>
    </row>
    <row r="21" spans="1:6" ht="27" customHeight="1" thickBot="1" x14ac:dyDescent="0.3">
      <c r="A21" s="134"/>
      <c r="B21" s="141" t="s">
        <v>83</v>
      </c>
      <c r="C21" s="169">
        <v>13000000</v>
      </c>
      <c r="D21" s="164"/>
      <c r="E21" s="172" t="s">
        <v>170</v>
      </c>
    </row>
    <row r="22" spans="1:6" ht="27" customHeight="1" thickBot="1" x14ac:dyDescent="0.3">
      <c r="A22" s="134"/>
      <c r="B22" s="250" t="s">
        <v>84</v>
      </c>
      <c r="C22" s="251"/>
      <c r="D22" s="251"/>
      <c r="E22" s="172"/>
    </row>
    <row r="23" spans="1:6" ht="16.5" thickBot="1" x14ac:dyDescent="0.3">
      <c r="A23" s="134"/>
      <c r="B23" s="250" t="s">
        <v>85</v>
      </c>
      <c r="C23" s="251"/>
      <c r="D23" s="251"/>
      <c r="E23" s="172"/>
    </row>
    <row r="24" spans="1:6" x14ac:dyDescent="0.25">
      <c r="A24" s="134"/>
      <c r="B24" s="143" t="s">
        <v>160</v>
      </c>
      <c r="C24" s="178">
        <f>+C18/C20</f>
        <v>2.7869230769230771</v>
      </c>
      <c r="D24" s="161" t="s">
        <v>69</v>
      </c>
      <c r="E24" s="172"/>
    </row>
    <row r="25" spans="1:6" ht="16.5" thickBot="1" x14ac:dyDescent="0.3">
      <c r="A25" s="134"/>
      <c r="B25" s="138" t="s">
        <v>86</v>
      </c>
      <c r="C25" s="171">
        <f>+C21/C19</f>
        <v>0.13630235082342032</v>
      </c>
      <c r="D25" s="165" t="s">
        <v>69</v>
      </c>
      <c r="E25" s="173"/>
    </row>
    <row r="26" spans="1:6" ht="16.5" thickBot="1" x14ac:dyDescent="0.3">
      <c r="A26" s="134"/>
      <c r="B26" s="144"/>
      <c r="C26" s="145"/>
      <c r="D26" s="135"/>
      <c r="E26" s="146"/>
    </row>
    <row r="27" spans="1:6" x14ac:dyDescent="0.25">
      <c r="A27" s="262"/>
      <c r="B27" s="263" t="s">
        <v>87</v>
      </c>
      <c r="C27" s="265" t="s">
        <v>166</v>
      </c>
      <c r="D27" s="266"/>
      <c r="E27" s="267"/>
      <c r="F27" s="259"/>
    </row>
    <row r="28" spans="1:6" ht="16.5" thickBot="1" x14ac:dyDescent="0.3">
      <c r="A28" s="262"/>
      <c r="B28" s="264"/>
      <c r="C28" s="260" t="s">
        <v>88</v>
      </c>
      <c r="D28" s="261"/>
      <c r="E28" s="267"/>
      <c r="F28" s="259"/>
    </row>
    <row r="29" spans="1:6" thickBot="1" x14ac:dyDescent="0.3">
      <c r="A29" s="141"/>
      <c r="B29" s="147"/>
      <c r="C29" s="147"/>
      <c r="D29" s="147"/>
      <c r="E29" s="142"/>
      <c r="F29" s="128"/>
    </row>
    <row r="30" spans="1:6" x14ac:dyDescent="0.25">
      <c r="B30" s="149" t="s">
        <v>161</v>
      </c>
    </row>
    <row r="31" spans="1:6" x14ac:dyDescent="0.25">
      <c r="C31" s="170"/>
    </row>
  </sheetData>
  <mergeCells count="22">
    <mergeCell ref="F27:F28"/>
    <mergeCell ref="C28:D28"/>
    <mergeCell ref="B23:D23"/>
    <mergeCell ref="A27:A28"/>
    <mergeCell ref="B27:B28"/>
    <mergeCell ref="C27:D27"/>
    <mergeCell ref="E27:E28"/>
    <mergeCell ref="A1:D1"/>
    <mergeCell ref="B2:D2"/>
    <mergeCell ref="B3:D3"/>
    <mergeCell ref="C5:D5"/>
    <mergeCell ref="C6:D6"/>
    <mergeCell ref="C15:D15"/>
    <mergeCell ref="B22:D22"/>
    <mergeCell ref="C8:D8"/>
    <mergeCell ref="C7:D7"/>
    <mergeCell ref="C9:D9"/>
    <mergeCell ref="C10:D10"/>
    <mergeCell ref="C11:D11"/>
    <mergeCell ref="C14:D14"/>
    <mergeCell ref="C12:D12"/>
    <mergeCell ref="C13:D13"/>
  </mergeCells>
  <pageMargins left="0.70866141732283472" right="0.70866141732283472" top="0.74803149606299213" bottom="0.74803149606299213" header="0.31496062992125984" footer="0.31496062992125984"/>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6</vt:lpstr>
      <vt:lpstr>TECNICA 10</vt:lpstr>
      <vt:lpstr>TECNICA 14</vt:lpstr>
      <vt:lpstr>TECNICA 20</vt:lpstr>
      <vt:lpstr>TECNICA 29</vt:lpstr>
      <vt:lpstr>TECNICA 31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2014-12-03T20:06:27Z</cp:lastPrinted>
  <dcterms:created xsi:type="dcterms:W3CDTF">2014-10-22T15:49:24Z</dcterms:created>
  <dcterms:modified xsi:type="dcterms:W3CDTF">2014-12-05T00:15:04Z</dcterms:modified>
</cp:coreProperties>
</file>