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9.31\ArchivosICBF\Direccion_Primera_Infancia\2014\09.Regionales_Cuentame\NARIÑO\Revison_Propuestas\Propuesta_01_CDI HOGAR INFANTIL NIÑA MARIA\"/>
    </mc:Choice>
  </mc:AlternateContent>
  <bookViews>
    <workbookView xWindow="0" yWindow="0" windowWidth="15360" windowHeight="7755" tabRatio="598"/>
  </bookViews>
  <sheets>
    <sheet name="JURIDICA" sheetId="9" r:id="rId1"/>
    <sheet name="TECNICA (41)" sheetId="11" r:id="rId2"/>
    <sheet name="FINANCIERA" sheetId="10" r:id="rId3"/>
  </sheets>
  <definedNames>
    <definedName name="_xlnm.Print_Area" localSheetId="2">FINANCIERA!$A$1:$E$33</definedName>
  </definedNames>
  <calcPr calcId="152511"/>
</workbook>
</file>

<file path=xl/calcChain.xml><?xml version="1.0" encoding="utf-8"?>
<calcChain xmlns="http://schemas.openxmlformats.org/spreadsheetml/2006/main">
  <c r="F134" i="11" l="1"/>
  <c r="D145" i="11" s="1"/>
  <c r="E119" i="11"/>
  <c r="D144" i="11" s="1"/>
  <c r="E144" i="11" s="1"/>
  <c r="M113" i="11"/>
  <c r="L113" i="11"/>
  <c r="K113" i="11"/>
  <c r="C115" i="11" s="1"/>
  <c r="A107" i="11"/>
  <c r="A108" i="11" s="1"/>
  <c r="A109" i="11" s="1"/>
  <c r="A110" i="11" s="1"/>
  <c r="A111" i="11" s="1"/>
  <c r="A112" i="11" s="1"/>
  <c r="A106" i="11"/>
  <c r="N105" i="11"/>
  <c r="N113" i="11" s="1"/>
  <c r="C88" i="11"/>
  <c r="C87" i="11"/>
  <c r="C62" i="11"/>
  <c r="C61" i="11"/>
  <c r="L57" i="11"/>
  <c r="A50" i="11"/>
  <c r="A51" i="11" s="1"/>
  <c r="A52" i="11" s="1"/>
  <c r="A53" i="11" s="1"/>
  <c r="A54" i="11" s="1"/>
  <c r="A55" i="11" s="1"/>
  <c r="A56" i="11" s="1"/>
  <c r="D41" i="11"/>
  <c r="E40" i="11"/>
  <c r="E24" i="11"/>
  <c r="C24" i="11"/>
  <c r="C23" i="10" l="1"/>
  <c r="C12" i="10" l="1"/>
  <c r="C13" i="10" s="1"/>
</calcChain>
</file>

<file path=xl/sharedStrings.xml><?xml version="1.0" encoding="utf-8"?>
<sst xmlns="http://schemas.openxmlformats.org/spreadsheetml/2006/main" count="329" uniqueCount="214">
  <si>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</si>
  <si>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</si>
  <si>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</si>
  <si>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</si>
  <si>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</si>
  <si>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</si>
  <si>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</si>
  <si>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</si>
  <si>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</si>
  <si>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</si>
  <si>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</si>
  <si>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</si>
  <si>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</si>
  <si>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</si>
  <si>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</si>
  <si>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</si>
  <si>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</si>
  <si>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</si>
  <si>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</si>
  <si>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</si>
  <si>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</si>
  <si>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</si>
  <si>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</si>
  <si>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</si>
  <si>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</si>
  <si>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</si>
  <si>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</si>
  <si>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</si>
  <si>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</si>
  <si>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</si>
  <si>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</si>
  <si>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</si>
  <si>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</si>
  <si>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</si>
  <si>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</si>
  <si>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</si>
  <si>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</si>
  <si>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</si>
  <si>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</si>
  <si>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</si>
  <si>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</si>
  <si>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</si>
  <si>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</si>
  <si>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</si>
  <si>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</si>
  <si>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</si>
  <si>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</si>
  <si>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</si>
  <si>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</si>
  <si>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</si>
  <si>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</si>
  <si>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</si>
  <si>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</si>
  <si>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</si>
  <si>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</si>
  <si>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</si>
  <si>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</si>
  <si>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</si>
  <si>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</si>
  <si>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</si>
  <si>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</si>
  <si>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</si>
  <si>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</si>
  <si>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</si>
  <si>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</si>
  <si>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</si>
  <si>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</si>
  <si>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</si>
  <si>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</si>
  <si>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</si>
  <si>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</si>
  <si>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</si>
  <si>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</si>
  <si>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</si>
  <si>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</si>
  <si>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</si>
  <si>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</si>
  <si>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</si>
  <si>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</si>
  <si>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</si>
  <si>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</si>
  <si>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</si>
  <si>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</si>
  <si>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</si>
  <si>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</si>
  <si>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</si>
  <si>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</si>
  <si>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</si>
  <si>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</si>
  <si>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</si>
  <si>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</si>
  <si>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</si>
  <si>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</si>
  <si>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</si>
  <si>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</si>
  <si>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</si>
  <si>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</si>
  <si>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</si>
  <si>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</si>
  <si>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</si>
  <si>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</si>
  <si>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</si>
  <si>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</si>
  <si>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</si>
  <si>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</si>
  <si>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</si>
  <si>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</si>
  <si>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</si>
  <si>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</si>
  <si>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</si>
  <si>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</si>
  <si>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</si>
  <si>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</si>
  <si>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</si>
  <si>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</si>
  <si>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</si>
  <si>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</si>
  <si>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</si>
  <si>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</si>
  <si>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</si>
  <si>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</si>
  <si>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</si>
  <si>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</si>
  <si>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</si>
  <si>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</si>
  <si>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</si>
  <si>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</si>
  <si>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</si>
  <si>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</si>
  <si>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</si>
  <si>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</si>
  <si>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</si>
  <si>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</si>
  <si>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</si>
  <si>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</si>
  <si>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</si>
  <si>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</si>
  <si>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</si>
  <si>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</si>
  <si>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</si>
  <si>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</si>
  <si>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</si>
  <si>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</si>
  <si>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</si>
  <si>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</si>
  <si>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</si>
  <si>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</si>
  <si>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</si>
  <si>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</si>
  <si>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</si>
  <si>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</si>
  <si>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</si>
  <si>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</si>
  <si>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</si>
  <si>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</si>
  <si>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</si>
  <si>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</si>
  <si>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</si>
  <si>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</si>
  <si>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</si>
  <si>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</si>
  <si>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Hogar Infantil Niña Maria</t>
  </si>
  <si>
    <t>891200304-5</t>
  </si>
  <si>
    <t>Valor del presupuesto oficial Rango SMMLV</t>
  </si>
  <si>
    <t>IDL</t>
  </si>
  <si>
    <t>NDE</t>
  </si>
  <si>
    <t>De 3001 hasta 3500</t>
  </si>
  <si>
    <t>Mayor o igual a 0,8</t>
  </si>
  <si>
    <t>Menor igual 75%</t>
  </si>
  <si>
    <t xml:space="preserve">CUMPLE </t>
  </si>
  <si>
    <t>CDI SIN ARRIENDO</t>
  </si>
  <si>
    <t>CDI - NIÑA MARIA</t>
  </si>
  <si>
    <t>CALLE 19 A 3B-15 EL TEJAR</t>
  </si>
  <si>
    <t>NO PRESENTAN EL CERTIFICADO DE TRADICION Y LIBERTAD O CARTA DE COMPROMISO DE GESTIONAR EL USO CUENDO ES PÚBLICA CDI</t>
  </si>
  <si>
    <t>X</t>
  </si>
  <si>
    <t>HOGAR INFANTIL NIÑA MARIA</t>
  </si>
  <si>
    <t>ICBF-NARIÑO</t>
  </si>
  <si>
    <t xml:space="preserve">21 meses </t>
  </si>
  <si>
    <t>2 meses</t>
  </si>
  <si>
    <t>VERTIFICAR CON JURDICIA</t>
  </si>
  <si>
    <t>4 meses</t>
  </si>
  <si>
    <t>11 meses y 2 días</t>
  </si>
  <si>
    <t>11 meses y 5 días</t>
  </si>
  <si>
    <t>60 meses y 12 días</t>
  </si>
  <si>
    <t>160</t>
  </si>
  <si>
    <t>JORGE HERNANDO REVELO GUERRERO</t>
  </si>
  <si>
    <t>ADMINISTRACION DE EMPRESAS</t>
  </si>
  <si>
    <t>UNIVERSIDAD ABIERTA Y A DISTANCIA UNAD</t>
  </si>
  <si>
    <t>DIVISION REGIONAL DE MINAS PASTO</t>
  </si>
  <si>
    <t>12/05/1994  31/12/1998</t>
  </si>
  <si>
    <t>TECNICO ADMINITRATIVO Y AUXILIAR ADTIVO</t>
  </si>
  <si>
    <t>PAOLA ANDREA NARVAEZ GOMEZ</t>
  </si>
  <si>
    <t>PSICOLOGO</t>
  </si>
  <si>
    <t>MARIANA</t>
  </si>
  <si>
    <t>UNIVERSIDAD MARIANA</t>
  </si>
  <si>
    <t>05/08/2013  19/06/2013</t>
  </si>
  <si>
    <t>08/2010  12/2O101</t>
  </si>
  <si>
    <t xml:space="preserve">Sin foliar antes del indice </t>
  </si>
  <si>
    <t>N/A</t>
  </si>
  <si>
    <t>6 al 10</t>
  </si>
  <si>
    <t>14, 15</t>
  </si>
  <si>
    <t>PROPONENTE No. 1. CDI HOGAR INFANTIL NIÑA MARIA (NO HABILITADO)</t>
  </si>
  <si>
    <t>NO CUMPLE</t>
  </si>
  <si>
    <r>
      <t>EL PROPONENTE CUMPLE ______ NO CUMPLE ___</t>
    </r>
    <r>
      <rPr>
        <b/>
        <u/>
        <sz val="12"/>
        <color rgb="FF000000"/>
        <rFont val="Arial"/>
        <family val="2"/>
      </rPr>
      <t>X</t>
    </r>
    <r>
      <rPr>
        <b/>
        <sz val="12"/>
        <color rgb="FF000000"/>
        <rFont val="Arial"/>
        <family val="2"/>
      </rPr>
      <t>____</t>
    </r>
  </si>
  <si>
    <t>CONVOCATORIA PÚBLICA DE APORTE No 003 DE 2014</t>
  </si>
  <si>
    <t>NO PRESENTA CERTIFICACIONES QUE ACREDITEN EXPERIENCIA EN COORDINACION</t>
  </si>
  <si>
    <t>NO PRESENTA TARJETA PROFESIONAL, NO PRESENTA  CERITFICACIONES LABORALES</t>
  </si>
  <si>
    <r>
      <rPr>
        <b/>
        <sz val="9"/>
        <color theme="1"/>
        <rFont val="Calibri"/>
        <family val="2"/>
        <scheme val="minor"/>
      </rPr>
      <t>SUB.</t>
    </r>
    <r>
      <rPr>
        <sz val="9"/>
        <color theme="1"/>
        <rFont val="Calibri"/>
        <family val="2"/>
        <scheme val="minor"/>
      </rPr>
      <t xml:space="preserve"> El proponente debera corregir la vigencia de la poliza   y firmarla.</t>
    </r>
  </si>
  <si>
    <t>-</t>
  </si>
  <si>
    <t>DEBE ANEXAR CERTIFICACION DEL SUPERVISOR DEL CONTRATO ACTUAL</t>
  </si>
  <si>
    <t>CDI HOGAR INFANTIL NIÑA MARIA</t>
  </si>
  <si>
    <t xml:space="preserve">* Presenta el Balance General sin clasificar en corriente y no corriente. No permite calcular el IDL. Numeral 3.18 de los pliegos."
*  El proponente presenta el dictamen a los estados financieros por el mismo contador publico de la empresa. Según el Artl 38 de la ley 222 de 1995. Si la empresa no está obligada a tener revisor fiscal, es el contador público quien debe dictaminar los estados financieros, pero en este caso, el contador público debe ser externo, es decir, no puede ser el mismo contador público que lleva la contabilidad de la empresa y que es el que certifica los estados financieros"
</t>
  </si>
  <si>
    <r>
      <t xml:space="preserve">En PASTO, a los 04 dias del mes de Diciembre </t>
    </r>
    <r>
      <rPr>
        <b/>
        <sz val="11"/>
        <color theme="1"/>
        <rFont val="Arial Narrow"/>
        <family val="2"/>
      </rPr>
      <t xml:space="preserve"> </t>
    </r>
    <r>
      <rPr>
        <sz val="11"/>
        <color theme="1"/>
        <rFont val="Arial Narrow"/>
        <family val="2"/>
      </rPr>
      <t xml:space="preserve">de 2014, en las instalaciones del Instituto Colombiano de Bienestar Familiar –ICBF- de la Regional </t>
    </r>
    <r>
      <rPr>
        <b/>
        <sz val="11"/>
        <color theme="1"/>
        <rFont val="Arial Narrow"/>
        <family val="2"/>
      </rPr>
      <t xml:space="preserve">Nariño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003 de 2014, cuyo objeto consiste en</t>
    </r>
    <r>
      <rPr>
        <b/>
        <sz val="11"/>
        <color theme="1"/>
        <rFont val="Arial Narrow"/>
        <family val="2"/>
      </rPr>
      <t>: Atender a niños y niñas menores de 5 años, o hasta su ingreso al grado de transicion en los servicios de educacion inical y cuidado en las modalidades Centro de Desarrollo Infantil en medio familiarr, con el fin de promover el desarrollo integral de la primera inancia con calidad, de conformidad con los lineamientos, estandares de calidad y las directrices, y parametros establecidos por el ICBF.</t>
    </r>
  </si>
  <si>
    <t>Resolucion 2949 del 31 de diciembre de 2007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</si>
</sst>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quot;$&quot;\ #,##0_);[Red]\(&quot;$&quot;\ #,##0\)"/>
    <numFmt numFmtId="167" formatCode="[$$-240A]\ #,##0"/>
    <numFmt numFmtId="168" formatCode="[$$-2C0A]\ #,##0"/>
    <numFmt numFmtId="169" formatCode="[$$-240A]\ #,##0.00"/>
    <numFmt numFmtId="170" formatCode="_-* #,##0\ _€_-;\-* #,##0\ _€_-;_-* &quot;-&quot;??\ _€_-;_-@_-"/>
    <numFmt numFmtId="171"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u/>
      <sz val="12"/>
      <color rgb="FF000000"/>
      <name val="Arial"/>
      <family val="2"/>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3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Alignment="1">
      <alignment horizontal="center" vertical="center"/>
    </xf>
    <xf numFmtId="168" fontId="0" fillId="0" borderId="0" xfId="0" applyNumberFormat="1" applyFill="1" applyBorder="1" applyAlignment="1">
      <alignment horizontal="center" vertical="center"/>
    </xf>
    <xf numFmtId="167" fontId="0" fillId="0" borderId="0" xfId="0" applyNumberFormat="1" applyBorder="1" applyAlignment="1">
      <alignment vertical="center"/>
    </xf>
    <xf numFmtId="170" fontId="13" fillId="0" borderId="1" xfId="1" applyNumberFormat="1" applyFont="1" applyFill="1" applyBorder="1" applyAlignment="1">
      <alignment horizontal="right" vertical="center" wrapText="1"/>
    </xf>
    <xf numFmtId="0" fontId="0" fillId="0" borderId="0" xfId="0" applyFill="1" applyAlignment="1">
      <alignment vertical="center"/>
    </xf>
    <xf numFmtId="169"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8"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9"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9"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1" fontId="1" fillId="0" borderId="1" xfId="0" applyNumberFormat="1" applyFont="1" applyFill="1" applyBorder="1" applyAlignment="1">
      <alignment horizontal="center" vertical="center"/>
    </xf>
    <xf numFmtId="168"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9" fillId="2" borderId="0" xfId="0" applyFont="1" applyFill="1" applyBorder="1" applyAlignment="1">
      <alignment horizontal="center" vertical="center" wrapText="1"/>
    </xf>
    <xf numFmtId="168"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8"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65" fontId="29" fillId="8" borderId="0" xfId="1" applyFont="1" applyFill="1" applyAlignment="1">
      <alignment vertical="center"/>
    </xf>
    <xf numFmtId="165" fontId="29" fillId="8" borderId="35" xfId="1" applyFont="1" applyFill="1" applyBorder="1" applyAlignment="1">
      <alignment vertical="center"/>
    </xf>
    <xf numFmtId="0" fontId="29" fillId="7" borderId="41" xfId="0" applyFont="1" applyFill="1" applyBorder="1" applyAlignment="1">
      <alignment horizontal="center" vertical="center"/>
    </xf>
    <xf numFmtId="9" fontId="29" fillId="8" borderId="35" xfId="4" applyFont="1" applyFill="1" applyBorder="1" applyAlignment="1">
      <alignment horizontal="center" vertical="center"/>
    </xf>
    <xf numFmtId="0" fontId="14" fillId="0" borderId="1" xfId="0" applyFont="1" applyFill="1" applyBorder="1" applyAlignment="1">
      <alignment horizontal="left" wrapText="1"/>
    </xf>
    <xf numFmtId="3" fontId="0" fillId="3" borderId="1" xfId="0" applyNumberFormat="1" applyFill="1" applyBorder="1" applyAlignment="1">
      <alignment horizontal="right" vertical="center"/>
    </xf>
    <xf numFmtId="170" fontId="13" fillId="0" borderId="1" xfId="1" applyNumberFormat="1" applyFont="1" applyFill="1" applyBorder="1" applyAlignment="1">
      <alignment horizontal="left" vertical="center" wrapText="1"/>
    </xf>
    <xf numFmtId="0" fontId="11" fillId="4" borderId="0" xfId="0" applyFont="1" applyFill="1" applyBorder="1" applyAlignment="1">
      <alignment horizontal="left" vertical="center" wrapText="1"/>
    </xf>
    <xf numFmtId="0" fontId="25" fillId="6" borderId="1" xfId="0" applyFont="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wrapText="1"/>
    </xf>
    <xf numFmtId="14" fontId="0" fillId="0" borderId="1" xfId="0" applyNumberFormat="1" applyBorder="1" applyAlignment="1"/>
    <xf numFmtId="0" fontId="14" fillId="0" borderId="1" xfId="0" applyFont="1" applyBorder="1" applyAlignment="1"/>
    <xf numFmtId="0" fontId="0" fillId="0" borderId="0" xfId="0" applyAlignment="1">
      <alignment horizontal="center"/>
    </xf>
    <xf numFmtId="0" fontId="38" fillId="0" borderId="0" xfId="0" applyFont="1"/>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4" borderId="1" xfId="0" applyFill="1" applyBorder="1" applyAlignment="1">
      <alignment vertical="center"/>
    </xf>
    <xf numFmtId="3" fontId="11" fillId="0" borderId="1" xfId="0" applyNumberFormat="1" applyFont="1" applyFill="1" applyBorder="1" applyAlignment="1">
      <alignment horizontal="right" vertical="center" wrapText="1"/>
    </xf>
    <xf numFmtId="168" fontId="0" fillId="0" borderId="1" xfId="0" applyNumberFormat="1" applyFill="1" applyBorder="1" applyAlignment="1" applyProtection="1">
      <alignment vertical="center"/>
      <protection locked="0"/>
    </xf>
    <xf numFmtId="0" fontId="38" fillId="0" borderId="5" xfId="0" applyFont="1" applyBorder="1" applyAlignment="1">
      <alignment horizontal="center"/>
    </xf>
    <xf numFmtId="0" fontId="38" fillId="0" borderId="40" xfId="0" applyFont="1" applyBorder="1" applyAlignment="1">
      <alignment horizontal="center"/>
    </xf>
    <xf numFmtId="0" fontId="38" fillId="0" borderId="14" xfId="0" applyFont="1"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8" fillId="0" borderId="1" xfId="0" applyFont="1" applyBorder="1" applyAlignment="1">
      <alignment horizontal="center"/>
    </xf>
    <xf numFmtId="0" fontId="33" fillId="10" borderId="0" xfId="0" applyFont="1" applyFill="1" applyAlignment="1">
      <alignment horizontal="center"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164" fontId="36" fillId="7" borderId="32" xfId="3" applyFont="1" applyFill="1" applyBorder="1" applyAlignment="1">
      <alignment horizontal="center" vertical="center" wrapText="1"/>
    </xf>
    <xf numFmtId="16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27" xfId="0" applyFont="1" applyFill="1" applyBorder="1" applyAlignment="1">
      <alignment horizontal="left" vertical="center" wrapText="1"/>
    </xf>
    <xf numFmtId="0" fontId="29" fillId="7" borderId="29" xfId="0" applyFont="1" applyFill="1" applyBorder="1" applyAlignment="1">
      <alignment horizontal="left"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vertical="center" wrapText="1"/>
    </xf>
    <xf numFmtId="0" fontId="28" fillId="7" borderId="26" xfId="0" applyFont="1" applyFill="1" applyBorder="1" applyAlignment="1">
      <alignment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37" xfId="0" applyFont="1" applyFill="1" applyBorder="1" applyAlignment="1">
      <alignment vertical="center" wrapText="1"/>
    </xf>
    <xf numFmtId="0" fontId="29" fillId="7"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4"/>
  <sheetViews>
    <sheetView tabSelected="1" topLeftCell="A19" zoomScale="80" zoomScaleNormal="80" workbookViewId="0">
      <selection activeCell="H30" sqref="H30:L30"/>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70" t="s">
        <v>90</v>
      </c>
      <c r="B2" s="170"/>
      <c r="C2" s="170"/>
      <c r="D2" s="170"/>
      <c r="E2" s="170"/>
      <c r="F2" s="170"/>
      <c r="G2" s="170"/>
      <c r="H2" s="170"/>
      <c r="I2" s="170"/>
      <c r="J2" s="170"/>
      <c r="K2" s="170"/>
      <c r="L2" s="170"/>
    </row>
    <row r="4" spans="1:12" ht="16.5" x14ac:dyDescent="0.25">
      <c r="A4" s="177" t="s">
        <v>65</v>
      </c>
      <c r="B4" s="177"/>
      <c r="C4" s="177"/>
      <c r="D4" s="177"/>
      <c r="E4" s="177"/>
      <c r="F4" s="177"/>
      <c r="G4" s="177"/>
      <c r="H4" s="177"/>
      <c r="I4" s="177"/>
      <c r="J4" s="177"/>
      <c r="K4" s="177"/>
      <c r="L4" s="177"/>
    </row>
    <row r="5" spans="1:12" ht="16.5" x14ac:dyDescent="0.25">
      <c r="A5" s="55"/>
    </row>
    <row r="6" spans="1:12" ht="16.5" x14ac:dyDescent="0.25">
      <c r="A6" s="177" t="s">
        <v>204</v>
      </c>
      <c r="B6" s="177"/>
      <c r="C6" s="177"/>
      <c r="D6" s="177"/>
      <c r="E6" s="177"/>
      <c r="F6" s="177"/>
      <c r="G6" s="177"/>
      <c r="H6" s="177"/>
      <c r="I6" s="177"/>
      <c r="J6" s="177"/>
      <c r="K6" s="177"/>
      <c r="L6" s="177"/>
    </row>
    <row r="7" spans="1:12" ht="16.5" x14ac:dyDescent="0.25">
      <c r="A7" s="56"/>
    </row>
    <row r="8" spans="1:12" ht="109.5" customHeight="1" x14ac:dyDescent="0.25">
      <c r="A8" s="178" t="s">
        <v>212</v>
      </c>
      <c r="B8" s="178"/>
      <c r="C8" s="178"/>
      <c r="D8" s="178"/>
      <c r="E8" s="178"/>
      <c r="F8" s="178"/>
      <c r="G8" s="178"/>
      <c r="H8" s="178"/>
      <c r="I8" s="178"/>
      <c r="J8" s="178"/>
      <c r="K8" s="178"/>
      <c r="L8" s="178"/>
    </row>
    <row r="9" spans="1:12" ht="45.75" customHeight="1" x14ac:dyDescent="0.25">
      <c r="A9" s="178"/>
      <c r="B9" s="178"/>
      <c r="C9" s="178"/>
      <c r="D9" s="178"/>
      <c r="E9" s="178"/>
      <c r="F9" s="178"/>
      <c r="G9" s="178"/>
      <c r="H9" s="178"/>
      <c r="I9" s="178"/>
      <c r="J9" s="178"/>
      <c r="K9" s="178"/>
      <c r="L9" s="178"/>
    </row>
    <row r="10" spans="1:12" ht="28.5" customHeight="1" x14ac:dyDescent="0.25">
      <c r="A10" s="178" t="s">
        <v>93</v>
      </c>
      <c r="B10" s="178"/>
      <c r="C10" s="178"/>
      <c r="D10" s="178"/>
      <c r="E10" s="178"/>
      <c r="F10" s="178"/>
      <c r="G10" s="178"/>
      <c r="H10" s="178"/>
      <c r="I10" s="178"/>
      <c r="J10" s="178"/>
      <c r="K10" s="178"/>
      <c r="L10" s="178"/>
    </row>
    <row r="11" spans="1:12" ht="28.5" customHeight="1" x14ac:dyDescent="0.25">
      <c r="A11" s="178"/>
      <c r="B11" s="178"/>
      <c r="C11" s="178"/>
      <c r="D11" s="178"/>
      <c r="E11" s="178"/>
      <c r="F11" s="178"/>
      <c r="G11" s="178"/>
      <c r="H11" s="178"/>
      <c r="I11" s="178"/>
      <c r="J11" s="178"/>
      <c r="K11" s="178"/>
      <c r="L11" s="178"/>
    </row>
    <row r="12" spans="1:12" ht="15.75" thickBot="1" x14ac:dyDescent="0.3"/>
    <row r="13" spans="1:12" ht="15.75" thickBot="1" x14ac:dyDescent="0.3">
      <c r="A13" s="57" t="s">
        <v>66</v>
      </c>
      <c r="B13" s="179" t="s">
        <v>89</v>
      </c>
      <c r="C13" s="180"/>
      <c r="D13" s="180"/>
      <c r="E13" s="180"/>
      <c r="F13" s="180"/>
      <c r="G13" s="180"/>
      <c r="H13" s="180"/>
      <c r="I13" s="180"/>
      <c r="J13" s="180"/>
      <c r="K13" s="180"/>
      <c r="L13" s="180"/>
    </row>
    <row r="14" spans="1:12" ht="15.75" thickBot="1" x14ac:dyDescent="0.3">
      <c r="A14" s="58">
        <v>1</v>
      </c>
      <c r="B14" s="173" t="s">
        <v>210</v>
      </c>
      <c r="C14" s="173"/>
      <c r="D14" s="173"/>
      <c r="E14" s="173"/>
      <c r="F14" s="173"/>
      <c r="G14" s="173"/>
      <c r="H14" s="173"/>
      <c r="I14" s="173"/>
      <c r="J14" s="173"/>
      <c r="K14" s="173"/>
      <c r="L14" s="173"/>
    </row>
    <row r="15" spans="1:12" x14ac:dyDescent="0.25">
      <c r="A15" s="65"/>
      <c r="B15" s="65"/>
      <c r="C15" s="65"/>
      <c r="D15" s="65"/>
      <c r="E15" s="65"/>
      <c r="F15" s="65"/>
      <c r="G15" s="65"/>
      <c r="H15" s="65"/>
      <c r="I15" s="65"/>
      <c r="J15" s="65"/>
      <c r="K15" s="65"/>
      <c r="L15" s="65"/>
    </row>
    <row r="16" spans="1:12" x14ac:dyDescent="0.25">
      <c r="A16" s="66"/>
      <c r="B16" s="65"/>
      <c r="C16" s="65"/>
      <c r="D16" s="65"/>
      <c r="E16" s="65"/>
      <c r="F16" s="65"/>
      <c r="G16" s="65"/>
      <c r="H16" s="65"/>
      <c r="I16" s="65"/>
      <c r="J16" s="65"/>
      <c r="K16" s="65"/>
      <c r="L16" s="65"/>
    </row>
    <row r="17" spans="1:12" x14ac:dyDescent="0.25">
      <c r="A17" s="171" t="s">
        <v>201</v>
      </c>
      <c r="B17" s="171"/>
      <c r="C17" s="171"/>
      <c r="D17" s="171"/>
      <c r="E17" s="171"/>
      <c r="F17" s="171"/>
      <c r="G17" s="171"/>
      <c r="H17" s="171"/>
      <c r="I17" s="171"/>
      <c r="J17" s="171"/>
      <c r="K17" s="171"/>
      <c r="L17" s="171"/>
    </row>
    <row r="18" spans="1:12" x14ac:dyDescent="0.25">
      <c r="F18" s="148"/>
      <c r="H18" s="149"/>
      <c r="I18" s="149"/>
      <c r="J18" s="149"/>
      <c r="K18" s="149"/>
      <c r="L18" s="149"/>
    </row>
    <row r="19" spans="1:12" ht="27" customHeight="1" x14ac:dyDescent="0.25">
      <c r="A19" s="172" t="s">
        <v>67</v>
      </c>
      <c r="B19" s="172"/>
      <c r="C19" s="172"/>
      <c r="D19" s="172"/>
      <c r="E19" s="60" t="s">
        <v>68</v>
      </c>
      <c r="F19" s="143" t="s">
        <v>69</v>
      </c>
      <c r="G19" s="59" t="s">
        <v>70</v>
      </c>
      <c r="H19" s="172" t="s">
        <v>3</v>
      </c>
      <c r="I19" s="172"/>
      <c r="J19" s="172"/>
      <c r="K19" s="172"/>
      <c r="L19" s="172"/>
    </row>
    <row r="20" spans="1:12" ht="30.75" customHeight="1" x14ac:dyDescent="0.25">
      <c r="A20" s="174" t="s">
        <v>96</v>
      </c>
      <c r="B20" s="175"/>
      <c r="C20" s="175"/>
      <c r="D20" s="176"/>
      <c r="E20" s="61"/>
      <c r="F20" s="144" t="s">
        <v>174</v>
      </c>
      <c r="G20" s="1"/>
      <c r="H20" s="169" t="s">
        <v>197</v>
      </c>
      <c r="I20" s="169"/>
      <c r="J20" s="169"/>
      <c r="K20" s="169"/>
      <c r="L20" s="169"/>
    </row>
    <row r="21" spans="1:12" ht="35.25" customHeight="1" x14ac:dyDescent="0.25">
      <c r="A21" s="163" t="s">
        <v>97</v>
      </c>
      <c r="B21" s="164"/>
      <c r="C21" s="164"/>
      <c r="D21" s="165"/>
      <c r="E21" s="62">
        <v>16</v>
      </c>
      <c r="F21" s="144" t="s">
        <v>174</v>
      </c>
      <c r="G21" s="1"/>
      <c r="H21" s="169"/>
      <c r="I21" s="169"/>
      <c r="J21" s="169"/>
      <c r="K21" s="169"/>
      <c r="L21" s="169"/>
    </row>
    <row r="22" spans="1:12" ht="24.75" customHeight="1" x14ac:dyDescent="0.25">
      <c r="A22" s="163" t="s">
        <v>135</v>
      </c>
      <c r="B22" s="164"/>
      <c r="C22" s="164"/>
      <c r="D22" s="165"/>
      <c r="E22" s="62">
        <v>18</v>
      </c>
      <c r="F22" s="144"/>
      <c r="G22" s="1"/>
      <c r="H22" s="169" t="s">
        <v>207</v>
      </c>
      <c r="I22" s="169"/>
      <c r="J22" s="169"/>
      <c r="K22" s="169"/>
      <c r="L22" s="169"/>
    </row>
    <row r="23" spans="1:12" ht="27" customHeight="1" x14ac:dyDescent="0.25">
      <c r="A23" s="166" t="s">
        <v>71</v>
      </c>
      <c r="B23" s="167"/>
      <c r="C23" s="167"/>
      <c r="D23" s="168"/>
      <c r="E23" s="63">
        <v>4</v>
      </c>
      <c r="F23" s="144" t="s">
        <v>174</v>
      </c>
      <c r="G23" s="1"/>
      <c r="H23" s="169"/>
      <c r="I23" s="169"/>
      <c r="J23" s="169"/>
      <c r="K23" s="169"/>
      <c r="L23" s="169"/>
    </row>
    <row r="24" spans="1:12" ht="20.25" customHeight="1" x14ac:dyDescent="0.25">
      <c r="A24" s="166" t="s">
        <v>92</v>
      </c>
      <c r="B24" s="167"/>
      <c r="C24" s="167"/>
      <c r="D24" s="168"/>
      <c r="E24" s="63"/>
      <c r="F24" s="144"/>
      <c r="G24" s="1"/>
      <c r="H24" s="157" t="s">
        <v>198</v>
      </c>
      <c r="I24" s="158"/>
      <c r="J24" s="158"/>
      <c r="K24" s="158"/>
      <c r="L24" s="159"/>
    </row>
    <row r="25" spans="1:12" ht="28.5" customHeight="1" x14ac:dyDescent="0.25">
      <c r="A25" s="166" t="s">
        <v>136</v>
      </c>
      <c r="B25" s="167"/>
      <c r="C25" s="167"/>
      <c r="D25" s="168"/>
      <c r="E25" s="63">
        <v>5</v>
      </c>
      <c r="F25" s="144" t="s">
        <v>174</v>
      </c>
      <c r="G25" s="1"/>
      <c r="H25" s="169"/>
      <c r="I25" s="169"/>
      <c r="J25" s="169"/>
      <c r="K25" s="169"/>
      <c r="L25" s="169"/>
    </row>
    <row r="26" spans="1:12" ht="28.5" customHeight="1" x14ac:dyDescent="0.25">
      <c r="A26" s="166" t="s">
        <v>95</v>
      </c>
      <c r="B26" s="167"/>
      <c r="C26" s="167"/>
      <c r="D26" s="168"/>
      <c r="E26" s="63"/>
      <c r="F26" s="144"/>
      <c r="G26" s="1"/>
      <c r="H26" s="157" t="s">
        <v>198</v>
      </c>
      <c r="I26" s="158"/>
      <c r="J26" s="158"/>
      <c r="K26" s="158"/>
      <c r="L26" s="159"/>
    </row>
    <row r="27" spans="1:12" ht="15.75" customHeight="1" x14ac:dyDescent="0.25">
      <c r="A27" s="163" t="s">
        <v>72</v>
      </c>
      <c r="B27" s="164"/>
      <c r="C27" s="164"/>
      <c r="D27" s="165"/>
      <c r="E27" s="62" t="s">
        <v>199</v>
      </c>
      <c r="F27" s="144" t="s">
        <v>174</v>
      </c>
      <c r="G27" s="1"/>
      <c r="H27" s="169"/>
      <c r="I27" s="169"/>
      <c r="J27" s="169"/>
      <c r="K27" s="169"/>
      <c r="L27" s="169"/>
    </row>
    <row r="28" spans="1:12" ht="19.5" customHeight="1" x14ac:dyDescent="0.25">
      <c r="A28" s="163" t="s">
        <v>73</v>
      </c>
      <c r="B28" s="164"/>
      <c r="C28" s="164"/>
      <c r="D28" s="165"/>
      <c r="E28" s="62">
        <v>17</v>
      </c>
      <c r="F28" s="144" t="s">
        <v>174</v>
      </c>
      <c r="G28" s="1"/>
      <c r="H28" s="169"/>
      <c r="I28" s="169"/>
      <c r="J28" s="169"/>
      <c r="K28" s="169"/>
      <c r="L28" s="169"/>
    </row>
    <row r="29" spans="1:12" ht="27.75" customHeight="1" x14ac:dyDescent="0.25">
      <c r="A29" s="163" t="s">
        <v>74</v>
      </c>
      <c r="B29" s="164"/>
      <c r="C29" s="164"/>
      <c r="D29" s="165"/>
      <c r="E29" s="62" t="s">
        <v>200</v>
      </c>
      <c r="F29" s="144" t="s">
        <v>174</v>
      </c>
      <c r="G29" s="1"/>
      <c r="H29" s="169"/>
      <c r="I29" s="169"/>
      <c r="J29" s="169"/>
      <c r="K29" s="169"/>
      <c r="L29" s="169"/>
    </row>
    <row r="30" spans="1:12" ht="61.5" customHeight="1" x14ac:dyDescent="0.25">
      <c r="A30" s="163" t="s">
        <v>75</v>
      </c>
      <c r="B30" s="164"/>
      <c r="C30" s="164"/>
      <c r="D30" s="165"/>
      <c r="E30" s="62">
        <v>12.13</v>
      </c>
      <c r="F30" s="144" t="s">
        <v>174</v>
      </c>
      <c r="G30" s="1"/>
      <c r="H30" s="169"/>
      <c r="I30" s="169"/>
      <c r="J30" s="169"/>
      <c r="K30" s="169"/>
      <c r="L30" s="169"/>
    </row>
    <row r="31" spans="1:12" ht="17.25" customHeight="1" x14ac:dyDescent="0.25">
      <c r="A31" s="163" t="s">
        <v>76</v>
      </c>
      <c r="B31" s="164"/>
      <c r="C31" s="164"/>
      <c r="D31" s="165"/>
      <c r="E31" s="62">
        <v>11</v>
      </c>
      <c r="F31" s="144" t="s">
        <v>174</v>
      </c>
      <c r="G31" s="1"/>
      <c r="H31" s="169"/>
      <c r="I31" s="169"/>
      <c r="J31" s="169"/>
      <c r="K31" s="169"/>
      <c r="L31" s="169"/>
    </row>
    <row r="32" spans="1:12" ht="24" customHeight="1" x14ac:dyDescent="0.25">
      <c r="A32" s="160" t="s">
        <v>94</v>
      </c>
      <c r="B32" s="161"/>
      <c r="C32" s="161"/>
      <c r="D32" s="162"/>
      <c r="E32" s="62"/>
      <c r="F32" s="144"/>
      <c r="G32" s="1"/>
      <c r="H32" s="157" t="s">
        <v>213</v>
      </c>
      <c r="I32" s="158"/>
      <c r="J32" s="158"/>
      <c r="K32" s="158"/>
      <c r="L32" s="159"/>
    </row>
    <row r="33" spans="1:12" ht="24" customHeight="1" x14ac:dyDescent="0.25">
      <c r="A33" s="163" t="s">
        <v>98</v>
      </c>
      <c r="B33" s="164"/>
      <c r="C33" s="164"/>
      <c r="D33" s="165"/>
      <c r="E33" s="62">
        <v>46.47</v>
      </c>
      <c r="F33" s="144" t="s">
        <v>174</v>
      </c>
      <c r="G33" s="1"/>
      <c r="H33" s="157"/>
      <c r="I33" s="158"/>
      <c r="J33" s="158"/>
      <c r="K33" s="158"/>
      <c r="L33" s="159"/>
    </row>
    <row r="34" spans="1:12" ht="28.5" customHeight="1" x14ac:dyDescent="0.25">
      <c r="A34" s="163" t="s">
        <v>99</v>
      </c>
      <c r="B34" s="164"/>
      <c r="C34" s="164"/>
      <c r="D34" s="165"/>
      <c r="E34" s="64"/>
      <c r="F34" s="1"/>
      <c r="G34" s="1"/>
      <c r="H34" s="169" t="s">
        <v>198</v>
      </c>
      <c r="I34" s="169"/>
      <c r="J34" s="169"/>
      <c r="K34" s="169"/>
      <c r="L34" s="169"/>
    </row>
  </sheetData>
  <mergeCells count="40">
    <mergeCell ref="A4:L4"/>
    <mergeCell ref="A6:L6"/>
    <mergeCell ref="A8:L9"/>
    <mergeCell ref="A10:L11"/>
    <mergeCell ref="B13:L13"/>
    <mergeCell ref="B14:L14"/>
    <mergeCell ref="A19:D19"/>
    <mergeCell ref="A24:D24"/>
    <mergeCell ref="H24:L24"/>
    <mergeCell ref="H21:L21"/>
    <mergeCell ref="H22:L22"/>
    <mergeCell ref="H23:L23"/>
    <mergeCell ref="A20:D20"/>
    <mergeCell ref="A21:D21"/>
    <mergeCell ref="A22:D22"/>
    <mergeCell ref="H20:L20"/>
    <mergeCell ref="A23:D23"/>
    <mergeCell ref="H34:L34"/>
    <mergeCell ref="A2:L2"/>
    <mergeCell ref="A17:L17"/>
    <mergeCell ref="H25:L25"/>
    <mergeCell ref="H27:L27"/>
    <mergeCell ref="H28:L28"/>
    <mergeCell ref="H29:L29"/>
    <mergeCell ref="H30:L30"/>
    <mergeCell ref="H31:L31"/>
    <mergeCell ref="A28:D28"/>
    <mergeCell ref="A29:D29"/>
    <mergeCell ref="A30:D30"/>
    <mergeCell ref="A31:D31"/>
    <mergeCell ref="A34:D34"/>
    <mergeCell ref="H19:L19"/>
    <mergeCell ref="A25:D25"/>
    <mergeCell ref="H33:L33"/>
    <mergeCell ref="H32:L32"/>
    <mergeCell ref="A32:D32"/>
    <mergeCell ref="A33:D33"/>
    <mergeCell ref="A26:D26"/>
    <mergeCell ref="H26:L26"/>
    <mergeCell ref="A27:D27"/>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zoomScale="70" zoomScaleNormal="70" workbookViewId="0">
      <selection activeCell="C95" sqref="C95"/>
    </sheetView>
  </sheetViews>
  <sheetFormatPr baseColWidth="10" defaultRowHeight="1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20.28515625" style="6" customWidth="1"/>
    <col min="11" max="11" width="14.7109375" style="6" bestFit="1" customWidth="1"/>
    <col min="12" max="13" width="18.7109375" style="6" customWidth="1"/>
    <col min="14" max="14" width="22.140625" style="6" customWidth="1"/>
    <col min="15" max="15" width="26.140625" style="6" customWidth="1"/>
    <col min="16" max="16" width="46.5703125" style="6" customWidth="1"/>
    <col min="17" max="17" width="29.28515625" style="6" customWidth="1"/>
    <col min="18" max="18" width="28.140625" style="6" customWidth="1"/>
    <col min="19"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2" spans="2:16" ht="26.25" x14ac:dyDescent="0.25">
      <c r="B2" s="199" t="s">
        <v>63</v>
      </c>
      <c r="C2" s="200"/>
      <c r="D2" s="200"/>
      <c r="E2" s="200"/>
      <c r="F2" s="200"/>
      <c r="G2" s="200"/>
      <c r="H2" s="200"/>
      <c r="I2" s="200"/>
      <c r="J2" s="200"/>
      <c r="K2" s="200"/>
      <c r="L2" s="200"/>
      <c r="M2" s="200"/>
      <c r="N2" s="200"/>
      <c r="O2" s="200"/>
      <c r="P2" s="200"/>
    </row>
    <row r="4" spans="2:16" ht="26.25" x14ac:dyDescent="0.25">
      <c r="B4" s="199" t="s">
        <v>48</v>
      </c>
      <c r="C4" s="200"/>
      <c r="D4" s="200"/>
      <c r="E4" s="200"/>
      <c r="F4" s="200"/>
      <c r="G4" s="200"/>
      <c r="H4" s="200"/>
      <c r="I4" s="200"/>
      <c r="J4" s="200"/>
      <c r="K4" s="200"/>
      <c r="L4" s="200"/>
      <c r="M4" s="200"/>
      <c r="N4" s="200"/>
      <c r="O4" s="200"/>
      <c r="P4" s="200"/>
    </row>
    <row r="5" spans="2:16" ht="15.75" thickBot="1" x14ac:dyDescent="0.3"/>
    <row r="6" spans="2:16" ht="21.75" thickBot="1" x14ac:dyDescent="0.3">
      <c r="B6" s="8" t="s">
        <v>4</v>
      </c>
      <c r="C6" s="208" t="s">
        <v>175</v>
      </c>
      <c r="D6" s="208"/>
      <c r="E6" s="208"/>
      <c r="F6" s="208"/>
      <c r="G6" s="208"/>
      <c r="H6" s="208"/>
      <c r="I6" s="208"/>
      <c r="J6" s="208"/>
      <c r="K6" s="208"/>
      <c r="L6" s="208"/>
      <c r="M6" s="208"/>
      <c r="N6" s="209"/>
    </row>
    <row r="7" spans="2:16" ht="16.5" thickBot="1" x14ac:dyDescent="0.3">
      <c r="B7" s="9" t="s">
        <v>5</v>
      </c>
      <c r="C7" s="208"/>
      <c r="D7" s="208"/>
      <c r="E7" s="208"/>
      <c r="F7" s="208"/>
      <c r="G7" s="208"/>
      <c r="H7" s="208"/>
      <c r="I7" s="208"/>
      <c r="J7" s="208"/>
      <c r="K7" s="208"/>
      <c r="L7" s="208"/>
      <c r="M7" s="208"/>
      <c r="N7" s="209"/>
    </row>
    <row r="8" spans="2:16" ht="16.5" thickBot="1" x14ac:dyDescent="0.3">
      <c r="B8" s="9" t="s">
        <v>6</v>
      </c>
      <c r="C8" s="208"/>
      <c r="D8" s="208"/>
      <c r="E8" s="208"/>
      <c r="F8" s="208"/>
      <c r="G8" s="208"/>
      <c r="H8" s="208"/>
      <c r="I8" s="208"/>
      <c r="J8" s="208"/>
      <c r="K8" s="208"/>
      <c r="L8" s="208"/>
      <c r="M8" s="208"/>
      <c r="N8" s="209"/>
    </row>
    <row r="9" spans="2:16" ht="16.5" thickBot="1" x14ac:dyDescent="0.3">
      <c r="B9" s="9" t="s">
        <v>7</v>
      </c>
      <c r="C9" s="208"/>
      <c r="D9" s="208"/>
      <c r="E9" s="208"/>
      <c r="F9" s="208"/>
      <c r="G9" s="208"/>
      <c r="H9" s="208"/>
      <c r="I9" s="208"/>
      <c r="J9" s="208"/>
      <c r="K9" s="208"/>
      <c r="L9" s="208"/>
      <c r="M9" s="208"/>
      <c r="N9" s="209"/>
    </row>
    <row r="10" spans="2:16" ht="16.5" thickBot="1" x14ac:dyDescent="0.3">
      <c r="B10" s="9" t="s">
        <v>8</v>
      </c>
      <c r="C10" s="210"/>
      <c r="D10" s="210"/>
      <c r="E10" s="211"/>
      <c r="F10" s="25"/>
      <c r="G10" s="25"/>
      <c r="H10" s="25"/>
      <c r="I10" s="25"/>
      <c r="J10" s="25"/>
      <c r="K10" s="25"/>
      <c r="L10" s="25"/>
      <c r="M10" s="25"/>
      <c r="N10" s="26"/>
    </row>
    <row r="11" spans="2:16" ht="16.5" thickBot="1" x14ac:dyDescent="0.3">
      <c r="B11" s="11" t="s">
        <v>9</v>
      </c>
      <c r="C11" s="12">
        <v>41975</v>
      </c>
      <c r="D11" s="13"/>
      <c r="E11" s="13"/>
      <c r="F11" s="13"/>
      <c r="G11" s="13"/>
      <c r="H11" s="13"/>
      <c r="I11" s="13"/>
      <c r="J11" s="13"/>
      <c r="K11" s="13"/>
      <c r="L11" s="13"/>
      <c r="M11" s="13"/>
      <c r="N11" s="14"/>
    </row>
    <row r="12" spans="2:16" ht="15.75" x14ac:dyDescent="0.25">
      <c r="B12" s="10"/>
      <c r="C12" s="15"/>
      <c r="D12" s="16"/>
      <c r="E12" s="16"/>
      <c r="F12" s="16"/>
      <c r="G12" s="16"/>
      <c r="H12" s="16"/>
      <c r="I12" s="82"/>
      <c r="J12" s="82"/>
      <c r="K12" s="82"/>
      <c r="L12" s="82"/>
      <c r="M12" s="82"/>
      <c r="N12" s="16"/>
    </row>
    <row r="13" spans="2:16" x14ac:dyDescent="0.25">
      <c r="I13" s="82"/>
      <c r="J13" s="82"/>
      <c r="K13" s="82"/>
      <c r="L13" s="82"/>
      <c r="M13" s="82"/>
      <c r="N13" s="83"/>
    </row>
    <row r="14" spans="2:16" ht="45.75" customHeight="1" x14ac:dyDescent="0.25">
      <c r="B14" s="212" t="s">
        <v>100</v>
      </c>
      <c r="C14" s="212"/>
      <c r="D14" s="152" t="s">
        <v>12</v>
      </c>
      <c r="E14" s="152" t="s">
        <v>13</v>
      </c>
      <c r="F14" s="152" t="s">
        <v>29</v>
      </c>
      <c r="G14" s="67"/>
      <c r="I14" s="29"/>
      <c r="J14" s="29"/>
      <c r="K14" s="29"/>
      <c r="L14" s="29"/>
      <c r="M14" s="29"/>
      <c r="N14" s="83"/>
    </row>
    <row r="15" spans="2:16" x14ac:dyDescent="0.25">
      <c r="B15" s="212"/>
      <c r="C15" s="212"/>
      <c r="D15" s="152">
        <v>41</v>
      </c>
      <c r="E15" s="27">
        <v>435318080</v>
      </c>
      <c r="F15" s="140">
        <v>160</v>
      </c>
      <c r="G15" s="68"/>
      <c r="I15" s="30"/>
      <c r="J15" s="30"/>
      <c r="K15" s="30"/>
      <c r="L15" s="30"/>
      <c r="M15" s="30"/>
      <c r="N15" s="83"/>
    </row>
    <row r="16" spans="2:16" x14ac:dyDescent="0.25">
      <c r="B16" s="212"/>
      <c r="C16" s="212"/>
      <c r="D16" s="152"/>
      <c r="E16" s="27"/>
      <c r="F16" s="27"/>
      <c r="G16" s="68"/>
      <c r="I16" s="30"/>
      <c r="J16" s="30"/>
      <c r="K16" s="30"/>
      <c r="L16" s="30"/>
      <c r="M16" s="30"/>
      <c r="N16" s="83"/>
    </row>
    <row r="17" spans="1:14" x14ac:dyDescent="0.25">
      <c r="B17" s="212"/>
      <c r="C17" s="212"/>
      <c r="D17" s="152"/>
      <c r="E17" s="27"/>
      <c r="F17" s="27"/>
      <c r="G17" s="68"/>
      <c r="I17" s="30"/>
      <c r="J17" s="30"/>
      <c r="K17" s="30"/>
      <c r="L17" s="30"/>
      <c r="M17" s="30"/>
      <c r="N17" s="83"/>
    </row>
    <row r="18" spans="1:14" x14ac:dyDescent="0.25">
      <c r="B18" s="212"/>
      <c r="C18" s="212"/>
      <c r="D18" s="152"/>
      <c r="E18" s="28"/>
      <c r="F18" s="27"/>
      <c r="G18" s="68"/>
      <c r="H18" s="18"/>
      <c r="I18" s="30"/>
      <c r="J18" s="30"/>
      <c r="K18" s="30"/>
      <c r="L18" s="30"/>
      <c r="M18" s="30"/>
      <c r="N18" s="17"/>
    </row>
    <row r="19" spans="1:14" x14ac:dyDescent="0.25">
      <c r="B19" s="212"/>
      <c r="C19" s="212"/>
      <c r="D19" s="152"/>
      <c r="E19" s="28"/>
      <c r="F19" s="27"/>
      <c r="G19" s="68"/>
      <c r="H19" s="18"/>
      <c r="I19" s="32"/>
      <c r="J19" s="32"/>
      <c r="K19" s="32"/>
      <c r="L19" s="32"/>
      <c r="M19" s="32"/>
      <c r="N19" s="17"/>
    </row>
    <row r="20" spans="1:14" x14ac:dyDescent="0.25">
      <c r="B20" s="212"/>
      <c r="C20" s="212"/>
      <c r="D20" s="152"/>
      <c r="E20" s="28"/>
      <c r="F20" s="27"/>
      <c r="G20" s="68"/>
      <c r="H20" s="18"/>
      <c r="I20" s="82"/>
      <c r="J20" s="82"/>
      <c r="K20" s="82"/>
      <c r="L20" s="82"/>
      <c r="M20" s="82"/>
      <c r="N20" s="17"/>
    </row>
    <row r="21" spans="1:14" x14ac:dyDescent="0.25">
      <c r="B21" s="212"/>
      <c r="C21" s="212"/>
      <c r="D21" s="152"/>
      <c r="E21" s="28"/>
      <c r="F21" s="27"/>
      <c r="G21" s="68"/>
      <c r="H21" s="18"/>
      <c r="I21" s="82"/>
      <c r="J21" s="82"/>
      <c r="K21" s="82"/>
      <c r="L21" s="82"/>
      <c r="M21" s="82"/>
      <c r="N21" s="17"/>
    </row>
    <row r="22" spans="1:14" ht="15.75" thickBot="1" x14ac:dyDescent="0.3">
      <c r="B22" s="213" t="s">
        <v>14</v>
      </c>
      <c r="C22" s="214"/>
      <c r="D22" s="152"/>
      <c r="E22" s="44"/>
      <c r="F22" s="27"/>
      <c r="G22" s="68"/>
      <c r="H22" s="18"/>
      <c r="I22" s="82"/>
      <c r="J22" s="82"/>
      <c r="K22" s="82"/>
      <c r="L22" s="82"/>
      <c r="M22" s="82"/>
      <c r="N22" s="17"/>
    </row>
    <row r="23" spans="1:14" ht="45.75" thickBot="1" x14ac:dyDescent="0.3">
      <c r="A23" s="34"/>
      <c r="B23" s="38" t="s">
        <v>15</v>
      </c>
      <c r="C23" s="38" t="s">
        <v>101</v>
      </c>
      <c r="E23" s="29"/>
      <c r="F23" s="29"/>
      <c r="G23" s="29"/>
      <c r="H23" s="29"/>
      <c r="I23" s="7"/>
      <c r="J23" s="7"/>
      <c r="K23" s="7"/>
      <c r="L23" s="7"/>
      <c r="M23" s="7"/>
    </row>
    <row r="24" spans="1:14" ht="15.75" thickBot="1" x14ac:dyDescent="0.3">
      <c r="A24" s="35">
        <v>1</v>
      </c>
      <c r="C24" s="155">
        <f>F15*80%</f>
        <v>128</v>
      </c>
      <c r="D24" s="33"/>
      <c r="E24" s="156">
        <f>E15</f>
        <v>435318080</v>
      </c>
      <c r="F24" s="31"/>
      <c r="G24" s="31"/>
      <c r="H24" s="31"/>
      <c r="I24" s="19"/>
      <c r="J24" s="19"/>
      <c r="K24" s="19"/>
      <c r="L24" s="19"/>
      <c r="M24" s="19"/>
    </row>
    <row r="25" spans="1:14" x14ac:dyDescent="0.25">
      <c r="A25" s="74"/>
      <c r="C25" s="75"/>
      <c r="D25" s="30"/>
      <c r="E25" s="76"/>
      <c r="F25" s="31"/>
      <c r="G25" s="31"/>
      <c r="H25" s="31"/>
      <c r="I25" s="19"/>
      <c r="J25" s="19"/>
      <c r="K25" s="19"/>
      <c r="L25" s="19"/>
      <c r="M25" s="19"/>
    </row>
    <row r="26" spans="1:14" x14ac:dyDescent="0.25">
      <c r="A26" s="74"/>
      <c r="C26" s="75"/>
      <c r="D26" s="30"/>
      <c r="E26" s="76"/>
      <c r="F26" s="31"/>
      <c r="G26" s="31"/>
      <c r="H26" s="31"/>
      <c r="I26" s="19"/>
      <c r="J26" s="19"/>
      <c r="K26" s="19"/>
      <c r="L26" s="19"/>
      <c r="M26" s="19"/>
    </row>
    <row r="27" spans="1:14" x14ac:dyDescent="0.25">
      <c r="A27" s="74"/>
      <c r="B27" s="97" t="s">
        <v>137</v>
      </c>
      <c r="C27" s="79"/>
      <c r="D27" s="79"/>
      <c r="E27" s="79"/>
      <c r="F27" s="79"/>
      <c r="G27" s="79"/>
      <c r="H27" s="79"/>
      <c r="I27" s="82"/>
      <c r="J27" s="82"/>
      <c r="K27" s="82"/>
      <c r="L27" s="82"/>
      <c r="M27" s="82"/>
      <c r="N27" s="83"/>
    </row>
    <row r="28" spans="1:14" x14ac:dyDescent="0.25">
      <c r="A28" s="74"/>
      <c r="B28" s="79"/>
      <c r="C28" s="79"/>
      <c r="D28" s="79"/>
      <c r="E28" s="79"/>
      <c r="F28" s="79"/>
      <c r="G28" s="79"/>
      <c r="H28" s="79"/>
      <c r="I28" s="82"/>
      <c r="J28" s="82"/>
      <c r="K28" s="82"/>
      <c r="L28" s="82"/>
      <c r="M28" s="82"/>
      <c r="N28" s="83"/>
    </row>
    <row r="29" spans="1:14" x14ac:dyDescent="0.25">
      <c r="A29" s="74"/>
      <c r="B29" s="99" t="s">
        <v>33</v>
      </c>
      <c r="C29" s="99" t="s">
        <v>138</v>
      </c>
      <c r="D29" s="99" t="s">
        <v>139</v>
      </c>
      <c r="E29" s="79"/>
      <c r="F29" s="79"/>
      <c r="G29" s="79"/>
      <c r="H29" s="79"/>
      <c r="I29" s="82"/>
      <c r="J29" s="82"/>
      <c r="K29" s="82"/>
      <c r="L29" s="82"/>
      <c r="M29" s="82"/>
      <c r="N29" s="83"/>
    </row>
    <row r="30" spans="1:14" x14ac:dyDescent="0.25">
      <c r="A30" s="74"/>
      <c r="B30" s="96" t="s">
        <v>140</v>
      </c>
      <c r="C30" s="39" t="s">
        <v>174</v>
      </c>
      <c r="D30" s="40"/>
      <c r="E30" s="79"/>
      <c r="F30" s="79"/>
      <c r="G30" s="79"/>
      <c r="H30" s="79"/>
      <c r="I30" s="82"/>
      <c r="J30" s="82"/>
      <c r="K30" s="82"/>
      <c r="L30" s="82"/>
      <c r="M30" s="82"/>
      <c r="N30" s="83"/>
    </row>
    <row r="31" spans="1:14" x14ac:dyDescent="0.25">
      <c r="A31" s="74"/>
      <c r="B31" s="96" t="s">
        <v>141</v>
      </c>
      <c r="C31" s="39" t="s">
        <v>174</v>
      </c>
      <c r="D31" s="40"/>
      <c r="E31" s="79"/>
      <c r="F31" s="79"/>
      <c r="G31" s="79"/>
      <c r="H31" s="79"/>
      <c r="I31" s="82"/>
      <c r="J31" s="82"/>
      <c r="K31" s="82"/>
      <c r="L31" s="82"/>
      <c r="M31" s="82"/>
      <c r="N31" s="83"/>
    </row>
    <row r="32" spans="1:14" x14ac:dyDescent="0.25">
      <c r="A32" s="74"/>
      <c r="B32" s="96" t="s">
        <v>142</v>
      </c>
      <c r="C32" s="40"/>
      <c r="D32" s="39" t="s">
        <v>174</v>
      </c>
      <c r="E32" s="79"/>
      <c r="F32" s="79"/>
      <c r="G32" s="79"/>
      <c r="H32" s="79"/>
      <c r="I32" s="82"/>
      <c r="J32" s="82"/>
      <c r="K32" s="82"/>
      <c r="L32" s="82"/>
      <c r="M32" s="82"/>
      <c r="N32" s="83"/>
    </row>
    <row r="33" spans="1:17" x14ac:dyDescent="0.25">
      <c r="A33" s="74"/>
      <c r="B33" s="96" t="s">
        <v>143</v>
      </c>
      <c r="C33" s="40"/>
      <c r="D33" s="39" t="s">
        <v>174</v>
      </c>
      <c r="E33" s="79"/>
      <c r="F33" s="79"/>
      <c r="G33" s="79"/>
      <c r="H33" s="79"/>
      <c r="I33" s="82"/>
      <c r="J33" s="82"/>
      <c r="K33" s="82"/>
      <c r="L33" s="82"/>
      <c r="M33" s="82"/>
      <c r="N33" s="83"/>
    </row>
    <row r="34" spans="1:17" x14ac:dyDescent="0.25">
      <c r="A34" s="74"/>
      <c r="B34" s="79"/>
      <c r="C34" s="79"/>
      <c r="D34" s="79"/>
      <c r="E34" s="79"/>
      <c r="F34" s="79"/>
      <c r="G34" s="79"/>
      <c r="H34" s="79"/>
      <c r="I34" s="82"/>
      <c r="J34" s="82"/>
      <c r="K34" s="82"/>
      <c r="L34" s="82"/>
      <c r="M34" s="82"/>
      <c r="N34" s="83"/>
    </row>
    <row r="35" spans="1:17" x14ac:dyDescent="0.25">
      <c r="A35" s="74"/>
      <c r="B35" s="79"/>
      <c r="C35" s="79"/>
      <c r="D35" s="79"/>
      <c r="E35" s="79"/>
      <c r="F35" s="79"/>
      <c r="G35" s="79"/>
      <c r="H35" s="79"/>
      <c r="I35" s="82"/>
      <c r="J35" s="82"/>
      <c r="K35" s="82"/>
      <c r="L35" s="82"/>
      <c r="M35" s="82"/>
      <c r="N35" s="83"/>
    </row>
    <row r="36" spans="1:17" x14ac:dyDescent="0.25">
      <c r="A36" s="74"/>
      <c r="B36" s="97" t="s">
        <v>144</v>
      </c>
      <c r="C36" s="79"/>
      <c r="D36" s="79"/>
      <c r="E36" s="79"/>
      <c r="F36" s="79"/>
      <c r="G36" s="79"/>
      <c r="H36" s="79"/>
      <c r="I36" s="82"/>
      <c r="J36" s="82"/>
      <c r="K36" s="82"/>
      <c r="L36" s="82"/>
      <c r="M36" s="82"/>
      <c r="N36" s="83"/>
    </row>
    <row r="37" spans="1:17" x14ac:dyDescent="0.25">
      <c r="A37" s="74"/>
      <c r="B37" s="79"/>
      <c r="C37" s="79"/>
      <c r="D37" s="79"/>
      <c r="E37" s="79"/>
      <c r="F37" s="79"/>
      <c r="G37" s="79"/>
      <c r="H37" s="79"/>
      <c r="I37" s="82"/>
      <c r="J37" s="82"/>
      <c r="K37" s="82"/>
      <c r="L37" s="82"/>
      <c r="M37" s="82"/>
      <c r="N37" s="83"/>
    </row>
    <row r="38" spans="1:17" x14ac:dyDescent="0.25">
      <c r="A38" s="74"/>
      <c r="B38" s="79"/>
      <c r="C38" s="79"/>
      <c r="D38" s="79"/>
      <c r="E38" s="79"/>
      <c r="F38" s="79"/>
      <c r="G38" s="79"/>
      <c r="H38" s="79"/>
      <c r="I38" s="82"/>
      <c r="J38" s="82"/>
      <c r="K38" s="82"/>
      <c r="L38" s="82"/>
      <c r="M38" s="82"/>
      <c r="N38" s="83"/>
    </row>
    <row r="39" spans="1:17" x14ac:dyDescent="0.25">
      <c r="A39" s="74"/>
      <c r="B39" s="99" t="s">
        <v>33</v>
      </c>
      <c r="C39" s="99" t="s">
        <v>58</v>
      </c>
      <c r="D39" s="98" t="s">
        <v>51</v>
      </c>
      <c r="E39" s="98" t="s">
        <v>16</v>
      </c>
      <c r="F39" s="79"/>
      <c r="G39" s="79"/>
      <c r="H39" s="79"/>
      <c r="I39" s="82"/>
      <c r="J39" s="82"/>
      <c r="K39" s="82"/>
      <c r="L39" s="82"/>
      <c r="M39" s="82"/>
      <c r="N39" s="83"/>
    </row>
    <row r="40" spans="1:17" ht="28.5" x14ac:dyDescent="0.25">
      <c r="A40" s="74"/>
      <c r="B40" s="80" t="s">
        <v>145</v>
      </c>
      <c r="C40" s="81">
        <v>40</v>
      </c>
      <c r="D40" s="151">
        <v>0</v>
      </c>
      <c r="E40" s="185">
        <f>+D40+D41</f>
        <v>0</v>
      </c>
      <c r="F40" s="79"/>
      <c r="G40" s="79"/>
      <c r="H40" s="79"/>
      <c r="I40" s="82"/>
      <c r="J40" s="82"/>
      <c r="K40" s="82"/>
      <c r="L40" s="82"/>
      <c r="M40" s="82"/>
      <c r="N40" s="83"/>
    </row>
    <row r="41" spans="1:17" ht="42.75" x14ac:dyDescent="0.25">
      <c r="A41" s="74"/>
      <c r="B41" s="80" t="s">
        <v>146</v>
      </c>
      <c r="C41" s="81">
        <v>60</v>
      </c>
      <c r="D41" s="151">
        <f>+F144</f>
        <v>0</v>
      </c>
      <c r="E41" s="186"/>
      <c r="F41" s="79"/>
      <c r="G41" s="79"/>
      <c r="H41" s="79"/>
      <c r="I41" s="82"/>
      <c r="J41" s="82"/>
      <c r="K41" s="82"/>
      <c r="L41" s="82"/>
      <c r="M41" s="82"/>
      <c r="N41" s="83"/>
    </row>
    <row r="42" spans="1:17" x14ac:dyDescent="0.25">
      <c r="A42" s="74"/>
      <c r="C42" s="75"/>
      <c r="D42" s="30"/>
      <c r="E42" s="76"/>
      <c r="F42" s="31"/>
      <c r="G42" s="31"/>
      <c r="H42" s="31"/>
      <c r="I42" s="19"/>
      <c r="J42" s="19"/>
      <c r="K42" s="19"/>
      <c r="L42" s="19"/>
      <c r="M42" s="19"/>
    </row>
    <row r="43" spans="1:17" x14ac:dyDescent="0.25">
      <c r="A43" s="74"/>
      <c r="C43" s="75"/>
      <c r="D43" s="30"/>
      <c r="E43" s="76"/>
      <c r="F43" s="31"/>
      <c r="G43" s="31"/>
      <c r="H43" s="31"/>
      <c r="I43" s="19"/>
      <c r="J43" s="19"/>
      <c r="K43" s="19">
        <v>39</v>
      </c>
      <c r="L43" s="19"/>
      <c r="M43" s="19"/>
    </row>
    <row r="44" spans="1:17" x14ac:dyDescent="0.25">
      <c r="A44" s="74"/>
      <c r="C44" s="75"/>
      <c r="D44" s="30"/>
      <c r="E44" s="76"/>
      <c r="F44" s="31"/>
      <c r="G44" s="31"/>
      <c r="H44" s="31"/>
      <c r="I44" s="19"/>
      <c r="J44" s="19"/>
      <c r="K44" s="19">
        <v>21</v>
      </c>
      <c r="L44" s="19"/>
      <c r="M44" s="19"/>
    </row>
    <row r="45" spans="1:17" ht="15.75" thickBot="1" x14ac:dyDescent="0.3">
      <c r="M45" s="215" t="s">
        <v>35</v>
      </c>
      <c r="N45" s="215"/>
    </row>
    <row r="46" spans="1:17" x14ac:dyDescent="0.25">
      <c r="B46" s="97" t="s">
        <v>30</v>
      </c>
      <c r="M46" s="45"/>
      <c r="N46" s="45"/>
    </row>
    <row r="47" spans="1:17" ht="15.75" thickBot="1" x14ac:dyDescent="0.3">
      <c r="M47" s="45"/>
      <c r="N47" s="45"/>
    </row>
    <row r="48" spans="1:17" s="82" customFormat="1" ht="109.5" customHeight="1" x14ac:dyDescent="0.25">
      <c r="B48" s="93" t="s">
        <v>147</v>
      </c>
      <c r="C48" s="93" t="s">
        <v>148</v>
      </c>
      <c r="D48" s="93" t="s">
        <v>149</v>
      </c>
      <c r="E48" s="93" t="s">
        <v>45</v>
      </c>
      <c r="F48" s="93" t="s">
        <v>22</v>
      </c>
      <c r="G48" s="93" t="s">
        <v>102</v>
      </c>
      <c r="H48" s="93" t="s">
        <v>17</v>
      </c>
      <c r="I48" s="93" t="s">
        <v>10</v>
      </c>
      <c r="J48" s="93" t="s">
        <v>31</v>
      </c>
      <c r="K48" s="93" t="s">
        <v>61</v>
      </c>
      <c r="L48" s="93" t="s">
        <v>20</v>
      </c>
      <c r="M48" s="78" t="s">
        <v>26</v>
      </c>
      <c r="N48" s="93" t="s">
        <v>150</v>
      </c>
      <c r="O48" s="93" t="s">
        <v>36</v>
      </c>
      <c r="P48" s="94" t="s">
        <v>11</v>
      </c>
      <c r="Q48" s="94" t="s">
        <v>19</v>
      </c>
    </row>
    <row r="49" spans="1:26" s="88" customFormat="1" ht="24" x14ac:dyDescent="0.25">
      <c r="A49" s="36">
        <v>1</v>
      </c>
      <c r="B49" s="89" t="s">
        <v>175</v>
      </c>
      <c r="C49" s="89" t="s">
        <v>175</v>
      </c>
      <c r="D49" s="89" t="s">
        <v>176</v>
      </c>
      <c r="E49" s="84"/>
      <c r="F49" s="85" t="s">
        <v>138</v>
      </c>
      <c r="G49" s="129"/>
      <c r="H49" s="92">
        <v>41256</v>
      </c>
      <c r="I49" s="86">
        <v>41912</v>
      </c>
      <c r="J49" s="86"/>
      <c r="K49" s="86" t="s">
        <v>177</v>
      </c>
      <c r="L49" s="86" t="s">
        <v>208</v>
      </c>
      <c r="M49" s="77">
        <v>160</v>
      </c>
      <c r="N49" s="77">
        <v>160</v>
      </c>
      <c r="O49" s="20"/>
      <c r="P49" s="20">
        <v>48</v>
      </c>
      <c r="Q49" s="141" t="s">
        <v>209</v>
      </c>
      <c r="R49" s="87"/>
      <c r="S49" s="87"/>
      <c r="T49" s="87"/>
      <c r="U49" s="87"/>
      <c r="V49" s="87"/>
      <c r="W49" s="87"/>
      <c r="X49" s="87"/>
      <c r="Y49" s="87"/>
      <c r="Z49" s="87"/>
    </row>
    <row r="50" spans="1:26" s="88" customFormat="1" x14ac:dyDescent="0.25">
      <c r="A50" s="36">
        <f>+A49+1</f>
        <v>2</v>
      </c>
      <c r="B50" s="89" t="s">
        <v>175</v>
      </c>
      <c r="C50" s="89" t="s">
        <v>175</v>
      </c>
      <c r="D50" s="89" t="s">
        <v>176</v>
      </c>
      <c r="E50" s="84"/>
      <c r="F50" s="85" t="s">
        <v>138</v>
      </c>
      <c r="G50" s="85"/>
      <c r="H50" s="92">
        <v>41214</v>
      </c>
      <c r="I50" s="86">
        <v>41274</v>
      </c>
      <c r="J50" s="86"/>
      <c r="K50" s="86" t="s">
        <v>178</v>
      </c>
      <c r="L50" s="86" t="s">
        <v>208</v>
      </c>
      <c r="M50" s="77">
        <v>160</v>
      </c>
      <c r="N50" s="77">
        <v>160</v>
      </c>
      <c r="O50" s="20"/>
      <c r="P50" s="20">
        <v>48</v>
      </c>
      <c r="Q50" s="130"/>
      <c r="R50" s="142" t="s">
        <v>179</v>
      </c>
      <c r="S50" s="87"/>
      <c r="T50" s="87"/>
      <c r="U50" s="87"/>
      <c r="V50" s="87"/>
      <c r="W50" s="87"/>
      <c r="X50" s="87"/>
      <c r="Y50" s="87"/>
      <c r="Z50" s="87"/>
    </row>
    <row r="51" spans="1:26" s="88" customFormat="1" x14ac:dyDescent="0.25">
      <c r="A51" s="36">
        <f t="shared" ref="A51:A56" si="0">+A50+1</f>
        <v>3</v>
      </c>
      <c r="B51" s="89" t="s">
        <v>175</v>
      </c>
      <c r="C51" s="89" t="s">
        <v>175</v>
      </c>
      <c r="D51" s="89" t="s">
        <v>176</v>
      </c>
      <c r="E51" s="84"/>
      <c r="F51" s="85" t="s">
        <v>138</v>
      </c>
      <c r="G51" s="85"/>
      <c r="H51" s="92">
        <v>41091</v>
      </c>
      <c r="I51" s="86">
        <v>41213</v>
      </c>
      <c r="J51" s="86"/>
      <c r="K51" s="86" t="s">
        <v>180</v>
      </c>
      <c r="L51" s="86" t="s">
        <v>208</v>
      </c>
      <c r="M51" s="77">
        <v>160</v>
      </c>
      <c r="N51" s="77">
        <v>160</v>
      </c>
      <c r="O51" s="20"/>
      <c r="P51" s="20">
        <v>48</v>
      </c>
      <c r="Q51" s="130"/>
      <c r="R51" s="142" t="s">
        <v>179</v>
      </c>
      <c r="S51" s="87"/>
      <c r="T51" s="87"/>
      <c r="U51" s="87"/>
      <c r="V51" s="87"/>
      <c r="W51" s="87"/>
      <c r="X51" s="87"/>
      <c r="Y51" s="87"/>
      <c r="Z51" s="87"/>
    </row>
    <row r="52" spans="1:26" s="88" customFormat="1" x14ac:dyDescent="0.25">
      <c r="A52" s="36">
        <f t="shared" si="0"/>
        <v>4</v>
      </c>
      <c r="B52" s="89" t="s">
        <v>175</v>
      </c>
      <c r="C52" s="89" t="s">
        <v>175</v>
      </c>
      <c r="D52" s="89" t="s">
        <v>176</v>
      </c>
      <c r="E52" s="84"/>
      <c r="F52" s="85" t="s">
        <v>138</v>
      </c>
      <c r="G52" s="85"/>
      <c r="H52" s="92">
        <v>40571</v>
      </c>
      <c r="I52" s="86">
        <v>40908</v>
      </c>
      <c r="J52" s="86"/>
      <c r="K52" s="86" t="s">
        <v>181</v>
      </c>
      <c r="L52" s="86" t="s">
        <v>208</v>
      </c>
      <c r="M52" s="77">
        <v>160</v>
      </c>
      <c r="N52" s="77">
        <v>160</v>
      </c>
      <c r="O52" s="20"/>
      <c r="P52" s="20">
        <v>48</v>
      </c>
      <c r="Q52" s="130"/>
      <c r="R52" s="142" t="s">
        <v>179</v>
      </c>
      <c r="S52" s="87"/>
      <c r="T52" s="87"/>
      <c r="U52" s="87"/>
      <c r="V52" s="87"/>
      <c r="W52" s="87"/>
      <c r="X52" s="87"/>
      <c r="Y52" s="87"/>
      <c r="Z52" s="87"/>
    </row>
    <row r="53" spans="1:26" s="88" customFormat="1" x14ac:dyDescent="0.25">
      <c r="A53" s="36">
        <f t="shared" si="0"/>
        <v>5</v>
      </c>
      <c r="B53" s="89" t="s">
        <v>175</v>
      </c>
      <c r="C53" s="89" t="s">
        <v>175</v>
      </c>
      <c r="D53" s="89" t="s">
        <v>176</v>
      </c>
      <c r="E53" s="84"/>
      <c r="F53" s="85" t="s">
        <v>138</v>
      </c>
      <c r="G53" s="85"/>
      <c r="H53" s="92">
        <v>40204</v>
      </c>
      <c r="I53" s="86">
        <v>40543</v>
      </c>
      <c r="J53" s="86"/>
      <c r="K53" s="86" t="s">
        <v>182</v>
      </c>
      <c r="L53" s="86" t="s">
        <v>208</v>
      </c>
      <c r="M53" s="77">
        <v>160</v>
      </c>
      <c r="N53" s="77">
        <v>160</v>
      </c>
      <c r="O53" s="20"/>
      <c r="P53" s="20">
        <v>48</v>
      </c>
      <c r="Q53" s="130"/>
      <c r="R53" s="142" t="s">
        <v>179</v>
      </c>
      <c r="S53" s="87"/>
      <c r="T53" s="87"/>
      <c r="U53" s="87"/>
      <c r="V53" s="87"/>
      <c r="W53" s="87"/>
      <c r="X53" s="87"/>
      <c r="Y53" s="87"/>
      <c r="Z53" s="87"/>
    </row>
    <row r="54" spans="1:26" s="88" customFormat="1" x14ac:dyDescent="0.25">
      <c r="A54" s="36">
        <f t="shared" si="0"/>
        <v>6</v>
      </c>
      <c r="B54" s="89" t="s">
        <v>175</v>
      </c>
      <c r="C54" s="89" t="s">
        <v>175</v>
      </c>
      <c r="D54" s="89" t="s">
        <v>176</v>
      </c>
      <c r="E54" s="84"/>
      <c r="F54" s="85" t="s">
        <v>138</v>
      </c>
      <c r="G54" s="85"/>
      <c r="H54" s="92">
        <v>39839</v>
      </c>
      <c r="I54" s="86">
        <v>40178</v>
      </c>
      <c r="J54" s="86"/>
      <c r="K54" s="86" t="s">
        <v>182</v>
      </c>
      <c r="L54" s="86" t="s">
        <v>208</v>
      </c>
      <c r="M54" s="77">
        <v>160</v>
      </c>
      <c r="N54" s="77">
        <v>160</v>
      </c>
      <c r="O54" s="20"/>
      <c r="P54" s="20">
        <v>48</v>
      </c>
      <c r="Q54" s="130"/>
      <c r="R54" s="142" t="s">
        <v>179</v>
      </c>
      <c r="S54" s="87"/>
      <c r="T54" s="87"/>
      <c r="U54" s="87"/>
      <c r="V54" s="87"/>
      <c r="W54" s="87"/>
      <c r="X54" s="87"/>
      <c r="Y54" s="87"/>
      <c r="Z54" s="87"/>
    </row>
    <row r="55" spans="1:26" s="88" customFormat="1" x14ac:dyDescent="0.25">
      <c r="A55" s="36">
        <f t="shared" si="0"/>
        <v>7</v>
      </c>
      <c r="B55" s="89"/>
      <c r="C55" s="89"/>
      <c r="D55" s="89"/>
      <c r="E55" s="84"/>
      <c r="F55" s="85"/>
      <c r="G55" s="85"/>
      <c r="H55" s="85"/>
      <c r="I55" s="86"/>
      <c r="J55" s="86"/>
      <c r="K55" s="86"/>
      <c r="L55" s="86"/>
      <c r="M55" s="77"/>
      <c r="N55" s="77"/>
      <c r="O55" s="20"/>
      <c r="P55" s="20"/>
      <c r="Q55" s="130"/>
      <c r="R55" s="87"/>
      <c r="S55" s="87"/>
      <c r="T55" s="87"/>
      <c r="U55" s="87"/>
      <c r="V55" s="87"/>
      <c r="W55" s="87"/>
      <c r="X55" s="87"/>
      <c r="Y55" s="87"/>
      <c r="Z55" s="87"/>
    </row>
    <row r="56" spans="1:26" s="88" customFormat="1" x14ac:dyDescent="0.25">
      <c r="A56" s="36">
        <f t="shared" si="0"/>
        <v>8</v>
      </c>
      <c r="B56" s="89"/>
      <c r="C56" s="90"/>
      <c r="D56" s="89"/>
      <c r="E56" s="84"/>
      <c r="F56" s="85"/>
      <c r="G56" s="85"/>
      <c r="H56" s="85"/>
      <c r="I56" s="86"/>
      <c r="J56" s="86"/>
      <c r="K56" s="86"/>
      <c r="L56" s="86"/>
      <c r="M56" s="77"/>
      <c r="N56" s="77"/>
      <c r="O56" s="20"/>
      <c r="P56" s="20"/>
      <c r="Q56" s="130"/>
      <c r="R56" s="87"/>
      <c r="S56" s="87"/>
      <c r="T56" s="87"/>
      <c r="U56" s="87"/>
      <c r="V56" s="87"/>
      <c r="W56" s="87"/>
      <c r="X56" s="87"/>
      <c r="Y56" s="87"/>
      <c r="Z56" s="87"/>
    </row>
    <row r="57" spans="1:26" s="88" customFormat="1" ht="32.25" customHeight="1" x14ac:dyDescent="0.25">
      <c r="A57" s="36"/>
      <c r="B57" s="37" t="s">
        <v>16</v>
      </c>
      <c r="C57" s="90"/>
      <c r="D57" s="89"/>
      <c r="E57" s="84"/>
      <c r="F57" s="85"/>
      <c r="G57" s="85"/>
      <c r="H57" s="85"/>
      <c r="I57" s="86"/>
      <c r="J57" s="86"/>
      <c r="K57" s="91" t="s">
        <v>183</v>
      </c>
      <c r="L57" s="91">
        <f t="shared" ref="L57" si="1">SUM(L49:L56)</f>
        <v>0</v>
      </c>
      <c r="M57" s="128">
        <v>160</v>
      </c>
      <c r="N57" s="91" t="s">
        <v>184</v>
      </c>
      <c r="O57" s="20"/>
      <c r="P57" s="20"/>
      <c r="Q57" s="131"/>
    </row>
    <row r="58" spans="1:26" s="21" customFormat="1" x14ac:dyDescent="0.25">
      <c r="E58" s="22"/>
    </row>
    <row r="59" spans="1:26" s="21" customFormat="1" x14ac:dyDescent="0.25">
      <c r="B59" s="205" t="s">
        <v>28</v>
      </c>
      <c r="C59" s="205" t="s">
        <v>27</v>
      </c>
      <c r="D59" s="207" t="s">
        <v>34</v>
      </c>
      <c r="E59" s="207"/>
    </row>
    <row r="60" spans="1:26" s="21" customFormat="1" x14ac:dyDescent="0.25">
      <c r="B60" s="206"/>
      <c r="C60" s="206"/>
      <c r="D60" s="153" t="s">
        <v>23</v>
      </c>
      <c r="E60" s="43" t="s">
        <v>24</v>
      </c>
    </row>
    <row r="61" spans="1:26" s="21" customFormat="1" ht="30.6" customHeight="1" x14ac:dyDescent="0.25">
      <c r="B61" s="41" t="s">
        <v>21</v>
      </c>
      <c r="C61" s="42" t="str">
        <f>+K57</f>
        <v>60 meses y 12 días</v>
      </c>
      <c r="D61" s="39" t="s">
        <v>174</v>
      </c>
      <c r="E61" s="40"/>
      <c r="F61" s="23"/>
      <c r="G61" s="23"/>
      <c r="H61" s="23"/>
      <c r="I61" s="23"/>
      <c r="J61" s="23"/>
      <c r="K61" s="23"/>
      <c r="L61" s="23"/>
      <c r="M61" s="23"/>
    </row>
    <row r="62" spans="1:26" s="21" customFormat="1" ht="30" customHeight="1" x14ac:dyDescent="0.25">
      <c r="B62" s="41" t="s">
        <v>25</v>
      </c>
      <c r="C62" s="42">
        <f>+M57</f>
        <v>160</v>
      </c>
      <c r="D62" s="39" t="s">
        <v>174</v>
      </c>
      <c r="E62" s="40"/>
    </row>
    <row r="63" spans="1:26" s="21" customFormat="1" x14ac:dyDescent="0.25">
      <c r="B63" s="24"/>
      <c r="C63" s="201"/>
      <c r="D63" s="201"/>
      <c r="E63" s="201"/>
      <c r="F63" s="201"/>
      <c r="G63" s="201"/>
      <c r="H63" s="201"/>
      <c r="I63" s="201"/>
      <c r="J63" s="201"/>
      <c r="K63" s="201"/>
      <c r="L63" s="201"/>
      <c r="M63" s="201"/>
      <c r="N63" s="201"/>
    </row>
    <row r="64" spans="1:26" ht="28.15" customHeight="1" thickBot="1" x14ac:dyDescent="0.3"/>
    <row r="65" spans="2:17" ht="27" thickBot="1" x14ac:dyDescent="0.3">
      <c r="B65" s="202" t="s">
        <v>103</v>
      </c>
      <c r="C65" s="202"/>
      <c r="D65" s="202"/>
      <c r="E65" s="202"/>
      <c r="F65" s="202"/>
      <c r="G65" s="202"/>
      <c r="H65" s="202"/>
      <c r="I65" s="202"/>
      <c r="J65" s="202"/>
      <c r="K65" s="202"/>
      <c r="L65" s="202"/>
      <c r="M65" s="202"/>
      <c r="N65" s="202"/>
    </row>
    <row r="68" spans="2:17" ht="109.5" customHeight="1" x14ac:dyDescent="0.25">
      <c r="B68" s="95" t="s">
        <v>151</v>
      </c>
      <c r="C68" s="47" t="s">
        <v>2</v>
      </c>
      <c r="D68" s="47" t="s">
        <v>105</v>
      </c>
      <c r="E68" s="47" t="s">
        <v>104</v>
      </c>
      <c r="F68" s="47" t="s">
        <v>106</v>
      </c>
      <c r="G68" s="47" t="s">
        <v>107</v>
      </c>
      <c r="H68" s="47" t="s">
        <v>108</v>
      </c>
      <c r="I68" s="47" t="s">
        <v>109</v>
      </c>
      <c r="J68" s="47" t="s">
        <v>110</v>
      </c>
      <c r="K68" s="47" t="s">
        <v>111</v>
      </c>
      <c r="L68" s="47" t="s">
        <v>112</v>
      </c>
      <c r="M68" s="71" t="s">
        <v>113</v>
      </c>
      <c r="N68" s="71" t="s">
        <v>114</v>
      </c>
      <c r="O68" s="193" t="s">
        <v>3</v>
      </c>
      <c r="P68" s="195"/>
      <c r="Q68" s="47" t="s">
        <v>18</v>
      </c>
    </row>
    <row r="69" spans="2:17" x14ac:dyDescent="0.25">
      <c r="B69" s="139" t="s">
        <v>170</v>
      </c>
      <c r="C69" s="2" t="s">
        <v>171</v>
      </c>
      <c r="D69" s="4" t="s">
        <v>172</v>
      </c>
      <c r="E69" s="4">
        <v>160</v>
      </c>
      <c r="F69" s="3" t="s">
        <v>139</v>
      </c>
      <c r="G69" s="3"/>
      <c r="H69" s="3" t="s">
        <v>139</v>
      </c>
      <c r="I69" s="72"/>
      <c r="J69" s="72" t="s">
        <v>138</v>
      </c>
      <c r="K69" s="72" t="s">
        <v>138</v>
      </c>
      <c r="L69" s="72" t="s">
        <v>138</v>
      </c>
      <c r="M69" s="72" t="s">
        <v>138</v>
      </c>
      <c r="N69" s="72" t="s">
        <v>138</v>
      </c>
      <c r="O69" s="203" t="s">
        <v>173</v>
      </c>
      <c r="P69" s="204"/>
      <c r="Q69" s="154" t="s">
        <v>139</v>
      </c>
    </row>
    <row r="70" spans="2:17" x14ac:dyDescent="0.25">
      <c r="B70" s="2"/>
      <c r="C70" s="2"/>
      <c r="D70" s="4"/>
      <c r="E70" s="4"/>
      <c r="F70" s="3"/>
      <c r="G70" s="3"/>
      <c r="H70" s="3"/>
      <c r="I70" s="72"/>
      <c r="J70" s="72"/>
      <c r="K70" s="96"/>
      <c r="L70" s="96"/>
      <c r="M70" s="96"/>
      <c r="N70" s="96"/>
      <c r="O70" s="203"/>
      <c r="P70" s="204"/>
      <c r="Q70" s="96"/>
    </row>
    <row r="71" spans="2:17" x14ac:dyDescent="0.25">
      <c r="B71" s="2"/>
      <c r="C71" s="2"/>
      <c r="D71" s="4"/>
      <c r="E71" s="4"/>
      <c r="F71" s="3"/>
      <c r="G71" s="3"/>
      <c r="H71" s="3"/>
      <c r="I71" s="72"/>
      <c r="J71" s="72"/>
      <c r="K71" s="96"/>
      <c r="L71" s="96"/>
      <c r="M71" s="96"/>
      <c r="N71" s="96"/>
      <c r="O71" s="203"/>
      <c r="P71" s="204"/>
      <c r="Q71" s="96"/>
    </row>
    <row r="72" spans="2:17" x14ac:dyDescent="0.25">
      <c r="B72" s="2"/>
      <c r="C72" s="2"/>
      <c r="D72" s="4"/>
      <c r="E72" s="4"/>
      <c r="F72" s="3"/>
      <c r="G72" s="3"/>
      <c r="H72" s="3"/>
      <c r="I72" s="72"/>
      <c r="J72" s="72"/>
      <c r="K72" s="96"/>
      <c r="L72" s="96"/>
      <c r="M72" s="96"/>
      <c r="N72" s="96"/>
      <c r="O72" s="203"/>
      <c r="P72" s="204"/>
      <c r="Q72" s="96"/>
    </row>
    <row r="73" spans="2:17" x14ac:dyDescent="0.25">
      <c r="B73" s="2"/>
      <c r="C73" s="2"/>
      <c r="D73" s="4"/>
      <c r="E73" s="4"/>
      <c r="F73" s="3"/>
      <c r="G73" s="3"/>
      <c r="H73" s="3"/>
      <c r="I73" s="72"/>
      <c r="J73" s="72"/>
      <c r="K73" s="96"/>
      <c r="L73" s="96"/>
      <c r="M73" s="96"/>
      <c r="N73" s="96"/>
      <c r="O73" s="203"/>
      <c r="P73" s="204"/>
      <c r="Q73" s="96"/>
    </row>
    <row r="74" spans="2:17" x14ac:dyDescent="0.25">
      <c r="B74" s="2"/>
      <c r="C74" s="2"/>
      <c r="D74" s="4"/>
      <c r="E74" s="4"/>
      <c r="F74" s="3"/>
      <c r="G74" s="3"/>
      <c r="H74" s="3"/>
      <c r="I74" s="72"/>
      <c r="J74" s="72"/>
      <c r="K74" s="96"/>
      <c r="L74" s="96"/>
      <c r="M74" s="96"/>
      <c r="N74" s="96"/>
      <c r="O74" s="203"/>
      <c r="P74" s="204"/>
      <c r="Q74" s="96"/>
    </row>
    <row r="75" spans="2:17" x14ac:dyDescent="0.25">
      <c r="B75" s="96"/>
      <c r="C75" s="96"/>
      <c r="D75" s="96"/>
      <c r="E75" s="96"/>
      <c r="F75" s="96"/>
      <c r="G75" s="96"/>
      <c r="H75" s="96"/>
      <c r="I75" s="96"/>
      <c r="J75" s="96"/>
      <c r="K75" s="96"/>
      <c r="L75" s="96"/>
      <c r="M75" s="96"/>
      <c r="N75" s="96"/>
      <c r="O75" s="203"/>
      <c r="P75" s="204"/>
      <c r="Q75" s="96"/>
    </row>
    <row r="76" spans="2:17" x14ac:dyDescent="0.25">
      <c r="B76" s="6" t="s">
        <v>1</v>
      </c>
    </row>
    <row r="77" spans="2:17" x14ac:dyDescent="0.25">
      <c r="B77" s="6" t="s">
        <v>37</v>
      </c>
    </row>
    <row r="78" spans="2:17" x14ac:dyDescent="0.25">
      <c r="B78" s="6" t="s">
        <v>62</v>
      </c>
    </row>
    <row r="80" spans="2:17" ht="15.75" thickBot="1" x14ac:dyDescent="0.3"/>
    <row r="81" spans="2:17" ht="27" thickBot="1" x14ac:dyDescent="0.3">
      <c r="B81" s="190" t="s">
        <v>38</v>
      </c>
      <c r="C81" s="191"/>
      <c r="D81" s="191"/>
      <c r="E81" s="191"/>
      <c r="F81" s="191"/>
      <c r="G81" s="191"/>
      <c r="H81" s="191"/>
      <c r="I81" s="191"/>
      <c r="J81" s="191"/>
      <c r="K81" s="191"/>
      <c r="L81" s="191"/>
      <c r="M81" s="191"/>
      <c r="N81" s="192"/>
    </row>
    <row r="86" spans="2:17" ht="76.5" customHeight="1" x14ac:dyDescent="0.25">
      <c r="B86" s="95" t="s">
        <v>0</v>
      </c>
      <c r="C86" s="95" t="s">
        <v>39</v>
      </c>
      <c r="D86" s="95" t="s">
        <v>40</v>
      </c>
      <c r="E86" s="95" t="s">
        <v>115</v>
      </c>
      <c r="F86" s="95" t="s">
        <v>117</v>
      </c>
      <c r="G86" s="95" t="s">
        <v>118</v>
      </c>
      <c r="H86" s="95" t="s">
        <v>119</v>
      </c>
      <c r="I86" s="95" t="s">
        <v>116</v>
      </c>
      <c r="J86" s="193" t="s">
        <v>120</v>
      </c>
      <c r="K86" s="194"/>
      <c r="L86" s="195"/>
      <c r="M86" s="95" t="s">
        <v>124</v>
      </c>
      <c r="N86" s="95" t="s">
        <v>41</v>
      </c>
      <c r="O86" s="95" t="s">
        <v>42</v>
      </c>
      <c r="P86" s="193" t="s">
        <v>3</v>
      </c>
      <c r="Q86" s="195"/>
    </row>
    <row r="87" spans="2:17" ht="60.75" customHeight="1" x14ac:dyDescent="0.25">
      <c r="B87" s="150" t="s">
        <v>43</v>
      </c>
      <c r="C87" s="145">
        <f>(160/200)</f>
        <v>0.8</v>
      </c>
      <c r="D87" s="2" t="s">
        <v>185</v>
      </c>
      <c r="E87" s="2">
        <v>37121469</v>
      </c>
      <c r="F87" s="2" t="s">
        <v>186</v>
      </c>
      <c r="G87" s="2" t="s">
        <v>187</v>
      </c>
      <c r="H87" s="146">
        <v>36875</v>
      </c>
      <c r="I87" s="4" t="s">
        <v>139</v>
      </c>
      <c r="J87" s="1" t="s">
        <v>188</v>
      </c>
      <c r="K87" s="73" t="s">
        <v>189</v>
      </c>
      <c r="L87" s="72" t="s">
        <v>190</v>
      </c>
      <c r="M87" s="96" t="s">
        <v>138</v>
      </c>
      <c r="N87" s="96" t="s">
        <v>139</v>
      </c>
      <c r="O87" s="96" t="s">
        <v>138</v>
      </c>
      <c r="P87" s="197" t="s">
        <v>205</v>
      </c>
      <c r="Q87" s="198"/>
    </row>
    <row r="88" spans="2:17" ht="33.6" customHeight="1" x14ac:dyDescent="0.25">
      <c r="B88" s="150" t="s">
        <v>44</v>
      </c>
      <c r="C88" s="145">
        <f>(160/200)</f>
        <v>0.8</v>
      </c>
      <c r="D88" s="147" t="s">
        <v>191</v>
      </c>
      <c r="E88" s="2">
        <v>37121469</v>
      </c>
      <c r="F88" s="2" t="s">
        <v>192</v>
      </c>
      <c r="G88" s="2" t="s">
        <v>193</v>
      </c>
      <c r="H88" s="146">
        <v>40879</v>
      </c>
      <c r="I88" s="4" t="s">
        <v>139</v>
      </c>
      <c r="J88" s="96" t="s">
        <v>194</v>
      </c>
      <c r="K88" s="1" t="s">
        <v>195</v>
      </c>
      <c r="L88" s="72" t="s">
        <v>196</v>
      </c>
      <c r="M88" s="96" t="s">
        <v>138</v>
      </c>
      <c r="N88" s="96" t="s">
        <v>139</v>
      </c>
      <c r="O88" s="96" t="s">
        <v>138</v>
      </c>
      <c r="P88" s="52" t="s">
        <v>206</v>
      </c>
      <c r="Q88" s="151"/>
    </row>
    <row r="90" spans="2:17" ht="15.75" thickBot="1" x14ac:dyDescent="0.3"/>
    <row r="91" spans="2:17" ht="27" thickBot="1" x14ac:dyDescent="0.3">
      <c r="B91" s="190" t="s">
        <v>46</v>
      </c>
      <c r="C91" s="191"/>
      <c r="D91" s="191"/>
      <c r="E91" s="191"/>
      <c r="F91" s="191"/>
      <c r="G91" s="191"/>
      <c r="H91" s="191"/>
      <c r="I91" s="191"/>
      <c r="J91" s="191"/>
      <c r="K91" s="191"/>
      <c r="L91" s="191"/>
      <c r="M91" s="191"/>
      <c r="N91" s="192"/>
    </row>
    <row r="94" spans="2:17" ht="46.15" customHeight="1" x14ac:dyDescent="0.25">
      <c r="B94" s="47" t="s">
        <v>33</v>
      </c>
      <c r="C94" s="47" t="s">
        <v>47</v>
      </c>
      <c r="D94" s="193" t="s">
        <v>3</v>
      </c>
      <c r="E94" s="195"/>
    </row>
    <row r="95" spans="2:17" ht="46.9" customHeight="1" x14ac:dyDescent="0.25">
      <c r="B95" s="48" t="s">
        <v>125</v>
      </c>
      <c r="C95" s="39" t="s">
        <v>138</v>
      </c>
      <c r="D95" s="196"/>
      <c r="E95" s="196"/>
    </row>
    <row r="98" spans="1:26" ht="26.25" x14ac:dyDescent="0.25">
      <c r="B98" s="199" t="s">
        <v>64</v>
      </c>
      <c r="C98" s="200"/>
      <c r="D98" s="200"/>
      <c r="E98" s="200"/>
      <c r="F98" s="200"/>
      <c r="G98" s="200"/>
      <c r="H98" s="200"/>
      <c r="I98" s="200"/>
      <c r="J98" s="200"/>
      <c r="K98" s="200"/>
      <c r="L98" s="200"/>
      <c r="M98" s="200"/>
      <c r="N98" s="200"/>
      <c r="O98" s="200"/>
      <c r="P98" s="200"/>
    </row>
    <row r="100" spans="1:26" ht="15.75" thickBot="1" x14ac:dyDescent="0.3"/>
    <row r="101" spans="1:26" ht="27" thickBot="1" x14ac:dyDescent="0.3">
      <c r="B101" s="190" t="s">
        <v>54</v>
      </c>
      <c r="C101" s="191"/>
      <c r="D101" s="191"/>
      <c r="E101" s="191"/>
      <c r="F101" s="191"/>
      <c r="G101" s="191"/>
      <c r="H101" s="191"/>
      <c r="I101" s="191"/>
      <c r="J101" s="191"/>
      <c r="K101" s="191"/>
      <c r="L101" s="191"/>
      <c r="M101" s="191"/>
      <c r="N101" s="192"/>
    </row>
    <row r="103" spans="1:26" ht="15.75" thickBot="1" x14ac:dyDescent="0.3">
      <c r="M103" s="45"/>
      <c r="N103" s="45"/>
    </row>
    <row r="104" spans="1:26" s="82" customFormat="1" ht="109.5" customHeight="1" x14ac:dyDescent="0.25">
      <c r="B104" s="93" t="s">
        <v>147</v>
      </c>
      <c r="C104" s="93" t="s">
        <v>148</v>
      </c>
      <c r="D104" s="93" t="s">
        <v>149</v>
      </c>
      <c r="E104" s="93" t="s">
        <v>45</v>
      </c>
      <c r="F104" s="93" t="s">
        <v>22</v>
      </c>
      <c r="G104" s="93" t="s">
        <v>102</v>
      </c>
      <c r="H104" s="93" t="s">
        <v>17</v>
      </c>
      <c r="I104" s="93" t="s">
        <v>10</v>
      </c>
      <c r="J104" s="93" t="s">
        <v>31</v>
      </c>
      <c r="K104" s="93" t="s">
        <v>61</v>
      </c>
      <c r="L104" s="93" t="s">
        <v>20</v>
      </c>
      <c r="M104" s="78" t="s">
        <v>26</v>
      </c>
      <c r="N104" s="93" t="s">
        <v>150</v>
      </c>
      <c r="O104" s="93" t="s">
        <v>36</v>
      </c>
      <c r="P104" s="94" t="s">
        <v>11</v>
      </c>
      <c r="Q104" s="94" t="s">
        <v>19</v>
      </c>
    </row>
    <row r="105" spans="1:26" s="88" customFormat="1" x14ac:dyDescent="0.25">
      <c r="A105" s="36">
        <v>1</v>
      </c>
      <c r="B105" s="89"/>
      <c r="C105" s="90"/>
      <c r="D105" s="89"/>
      <c r="E105" s="84"/>
      <c r="F105" s="85"/>
      <c r="G105" s="129"/>
      <c r="H105" s="92"/>
      <c r="I105" s="86"/>
      <c r="J105" s="86"/>
      <c r="K105" s="86"/>
      <c r="L105" s="86"/>
      <c r="M105" s="77"/>
      <c r="N105" s="77">
        <f>+M105*G105</f>
        <v>0</v>
      </c>
      <c r="O105" s="20"/>
      <c r="P105" s="20"/>
      <c r="Q105" s="130"/>
      <c r="R105" s="87"/>
      <c r="S105" s="87"/>
      <c r="T105" s="87"/>
      <c r="U105" s="87"/>
      <c r="V105" s="87"/>
      <c r="W105" s="87"/>
      <c r="X105" s="87"/>
      <c r="Y105" s="87"/>
      <c r="Z105" s="87"/>
    </row>
    <row r="106" spans="1:26" s="88" customFormat="1" x14ac:dyDescent="0.25">
      <c r="A106" s="36">
        <f>+A105+1</f>
        <v>2</v>
      </c>
      <c r="B106" s="89"/>
      <c r="C106" s="90"/>
      <c r="D106" s="89"/>
      <c r="E106" s="84"/>
      <c r="F106" s="85"/>
      <c r="G106" s="85"/>
      <c r="H106" s="85"/>
      <c r="I106" s="86"/>
      <c r="J106" s="86"/>
      <c r="K106" s="86"/>
      <c r="L106" s="86"/>
      <c r="M106" s="77"/>
      <c r="N106" s="77"/>
      <c r="O106" s="20"/>
      <c r="P106" s="20"/>
      <c r="Q106" s="130"/>
      <c r="R106" s="87"/>
      <c r="S106" s="87"/>
      <c r="T106" s="87"/>
      <c r="U106" s="87"/>
      <c r="V106" s="87"/>
      <c r="W106" s="87"/>
      <c r="X106" s="87"/>
      <c r="Y106" s="87"/>
      <c r="Z106" s="87"/>
    </row>
    <row r="107" spans="1:26" s="88" customFormat="1" x14ac:dyDescent="0.25">
      <c r="A107" s="36">
        <f t="shared" ref="A107:A112" si="2">+A106+1</f>
        <v>3</v>
      </c>
      <c r="B107" s="89"/>
      <c r="C107" s="90"/>
      <c r="D107" s="89"/>
      <c r="E107" s="84"/>
      <c r="F107" s="85"/>
      <c r="G107" s="85"/>
      <c r="H107" s="85"/>
      <c r="I107" s="86"/>
      <c r="J107" s="86"/>
      <c r="K107" s="86"/>
      <c r="L107" s="86"/>
      <c r="M107" s="77"/>
      <c r="N107" s="77"/>
      <c r="O107" s="20"/>
      <c r="P107" s="20"/>
      <c r="Q107" s="130"/>
      <c r="R107" s="87"/>
      <c r="S107" s="87"/>
      <c r="T107" s="87"/>
      <c r="U107" s="87"/>
      <c r="V107" s="87"/>
      <c r="W107" s="87"/>
      <c r="X107" s="87"/>
      <c r="Y107" s="87"/>
      <c r="Z107" s="87"/>
    </row>
    <row r="108" spans="1:26" s="88" customFormat="1" x14ac:dyDescent="0.25">
      <c r="A108" s="36">
        <f t="shared" si="2"/>
        <v>4</v>
      </c>
      <c r="B108" s="89"/>
      <c r="C108" s="90"/>
      <c r="D108" s="89"/>
      <c r="E108" s="84"/>
      <c r="F108" s="85"/>
      <c r="G108" s="85"/>
      <c r="H108" s="85"/>
      <c r="I108" s="86"/>
      <c r="J108" s="86"/>
      <c r="K108" s="86"/>
      <c r="L108" s="86"/>
      <c r="M108" s="77"/>
      <c r="N108" s="77"/>
      <c r="O108" s="20"/>
      <c r="P108" s="20"/>
      <c r="Q108" s="130"/>
      <c r="R108" s="87"/>
      <c r="S108" s="87"/>
      <c r="T108" s="87"/>
      <c r="U108" s="87"/>
      <c r="V108" s="87"/>
      <c r="W108" s="87"/>
      <c r="X108" s="87"/>
      <c r="Y108" s="87"/>
      <c r="Z108" s="87"/>
    </row>
    <row r="109" spans="1:26" s="88" customFormat="1" x14ac:dyDescent="0.25">
      <c r="A109" s="36">
        <f t="shared" si="2"/>
        <v>5</v>
      </c>
      <c r="B109" s="89"/>
      <c r="C109" s="90"/>
      <c r="D109" s="89"/>
      <c r="E109" s="84"/>
      <c r="F109" s="85"/>
      <c r="G109" s="85"/>
      <c r="H109" s="85"/>
      <c r="I109" s="86"/>
      <c r="J109" s="86"/>
      <c r="K109" s="86"/>
      <c r="L109" s="86"/>
      <c r="M109" s="77"/>
      <c r="N109" s="77"/>
      <c r="O109" s="20"/>
      <c r="P109" s="20"/>
      <c r="Q109" s="130"/>
      <c r="R109" s="87"/>
      <c r="S109" s="87"/>
      <c r="T109" s="87"/>
      <c r="U109" s="87"/>
      <c r="V109" s="87"/>
      <c r="W109" s="87"/>
      <c r="X109" s="87"/>
      <c r="Y109" s="87"/>
      <c r="Z109" s="87"/>
    </row>
    <row r="110" spans="1:26" s="88" customFormat="1" x14ac:dyDescent="0.25">
      <c r="A110" s="36">
        <f t="shared" si="2"/>
        <v>6</v>
      </c>
      <c r="B110" s="89"/>
      <c r="C110" s="90"/>
      <c r="D110" s="89"/>
      <c r="E110" s="84"/>
      <c r="F110" s="85"/>
      <c r="G110" s="85"/>
      <c r="H110" s="85"/>
      <c r="I110" s="86"/>
      <c r="J110" s="86"/>
      <c r="K110" s="86"/>
      <c r="L110" s="86"/>
      <c r="M110" s="77"/>
      <c r="N110" s="77"/>
      <c r="O110" s="20"/>
      <c r="P110" s="20"/>
      <c r="Q110" s="130"/>
      <c r="R110" s="87"/>
      <c r="S110" s="87"/>
      <c r="T110" s="87"/>
      <c r="U110" s="87"/>
      <c r="V110" s="87"/>
      <c r="W110" s="87"/>
      <c r="X110" s="87"/>
      <c r="Y110" s="87"/>
      <c r="Z110" s="87"/>
    </row>
    <row r="111" spans="1:26" s="88" customFormat="1" x14ac:dyDescent="0.25">
      <c r="A111" s="36">
        <f t="shared" si="2"/>
        <v>7</v>
      </c>
      <c r="B111" s="89"/>
      <c r="C111" s="90"/>
      <c r="D111" s="89"/>
      <c r="E111" s="84"/>
      <c r="F111" s="85"/>
      <c r="G111" s="85"/>
      <c r="H111" s="85"/>
      <c r="I111" s="86"/>
      <c r="J111" s="86"/>
      <c r="K111" s="86"/>
      <c r="L111" s="86"/>
      <c r="M111" s="77"/>
      <c r="N111" s="77"/>
      <c r="O111" s="20"/>
      <c r="P111" s="20"/>
      <c r="Q111" s="130"/>
      <c r="R111" s="87"/>
      <c r="S111" s="87"/>
      <c r="T111" s="87"/>
      <c r="U111" s="87"/>
      <c r="V111" s="87"/>
      <c r="W111" s="87"/>
      <c r="X111" s="87"/>
      <c r="Y111" s="87"/>
      <c r="Z111" s="87"/>
    </row>
    <row r="112" spans="1:26" s="88" customFormat="1" x14ac:dyDescent="0.25">
      <c r="A112" s="36">
        <f t="shared" si="2"/>
        <v>8</v>
      </c>
      <c r="B112" s="89"/>
      <c r="C112" s="90"/>
      <c r="D112" s="89"/>
      <c r="E112" s="84"/>
      <c r="F112" s="85"/>
      <c r="G112" s="85"/>
      <c r="H112" s="85"/>
      <c r="I112" s="86"/>
      <c r="J112" s="86"/>
      <c r="K112" s="86"/>
      <c r="L112" s="86"/>
      <c r="M112" s="77"/>
      <c r="N112" s="77"/>
      <c r="O112" s="20"/>
      <c r="P112" s="20"/>
      <c r="Q112" s="130"/>
      <c r="R112" s="87"/>
      <c r="S112" s="87"/>
      <c r="T112" s="87"/>
      <c r="U112" s="87"/>
      <c r="V112" s="87"/>
      <c r="W112" s="87"/>
      <c r="X112" s="87"/>
      <c r="Y112" s="87"/>
      <c r="Z112" s="87"/>
    </row>
    <row r="113" spans="1:17" s="88" customFormat="1" x14ac:dyDescent="0.25">
      <c r="A113" s="36"/>
      <c r="B113" s="37" t="s">
        <v>16</v>
      </c>
      <c r="C113" s="90"/>
      <c r="D113" s="89"/>
      <c r="E113" s="84"/>
      <c r="F113" s="85"/>
      <c r="G113" s="85"/>
      <c r="H113" s="85"/>
      <c r="I113" s="86"/>
      <c r="J113" s="86"/>
      <c r="K113" s="91">
        <f t="shared" ref="K113:N113" si="3">SUM(K105:K112)</f>
        <v>0</v>
      </c>
      <c r="L113" s="91">
        <f t="shared" si="3"/>
        <v>0</v>
      </c>
      <c r="M113" s="128">
        <f t="shared" si="3"/>
        <v>0</v>
      </c>
      <c r="N113" s="91">
        <f t="shared" si="3"/>
        <v>0</v>
      </c>
      <c r="O113" s="20"/>
      <c r="P113" s="20"/>
      <c r="Q113" s="131"/>
    </row>
    <row r="114" spans="1:17" x14ac:dyDescent="0.25">
      <c r="B114" s="21"/>
      <c r="C114" s="21"/>
      <c r="D114" s="21"/>
      <c r="E114" s="22"/>
      <c r="F114" s="21"/>
      <c r="G114" s="21"/>
      <c r="H114" s="21"/>
      <c r="I114" s="21"/>
      <c r="J114" s="21"/>
      <c r="K114" s="21"/>
      <c r="L114" s="21"/>
      <c r="M114" s="21"/>
      <c r="N114" s="21"/>
      <c r="O114" s="21"/>
      <c r="P114" s="21"/>
    </row>
    <row r="115" spans="1:17" ht="18.75" x14ac:dyDescent="0.25">
      <c r="B115" s="41" t="s">
        <v>32</v>
      </c>
      <c r="C115" s="51">
        <f>+K113</f>
        <v>0</v>
      </c>
      <c r="H115" s="23"/>
      <c r="I115" s="23"/>
      <c r="J115" s="23"/>
      <c r="K115" s="23"/>
      <c r="L115" s="23"/>
      <c r="M115" s="23"/>
      <c r="N115" s="21"/>
      <c r="O115" s="21"/>
      <c r="P115" s="21"/>
    </row>
    <row r="117" spans="1:17" ht="15.75" thickBot="1" x14ac:dyDescent="0.3"/>
    <row r="118" spans="1:17" ht="37.15" customHeight="1" thickBot="1" x14ac:dyDescent="0.3">
      <c r="B118" s="53" t="s">
        <v>49</v>
      </c>
      <c r="C118" s="54" t="s">
        <v>50</v>
      </c>
      <c r="D118" s="53" t="s">
        <v>51</v>
      </c>
      <c r="E118" s="54" t="s">
        <v>55</v>
      </c>
    </row>
    <row r="119" spans="1:17" ht="41.45" customHeight="1" x14ac:dyDescent="0.25">
      <c r="B119" s="46" t="s">
        <v>126</v>
      </c>
      <c r="C119" s="49">
        <v>20</v>
      </c>
      <c r="D119" s="49">
        <v>0</v>
      </c>
      <c r="E119" s="187">
        <f>+D119+D120+D121</f>
        <v>0</v>
      </c>
    </row>
    <row r="120" spans="1:17" x14ac:dyDescent="0.25">
      <c r="B120" s="46" t="s">
        <v>127</v>
      </c>
      <c r="C120" s="39">
        <v>30</v>
      </c>
      <c r="D120" s="151">
        <v>0</v>
      </c>
      <c r="E120" s="188"/>
    </row>
    <row r="121" spans="1:17" ht="15.75" thickBot="1" x14ac:dyDescent="0.3">
      <c r="B121" s="46" t="s">
        <v>128</v>
      </c>
      <c r="C121" s="50">
        <v>40</v>
      </c>
      <c r="D121" s="50">
        <v>0</v>
      </c>
      <c r="E121" s="189"/>
    </row>
    <row r="123" spans="1:17" ht="15.75" thickBot="1" x14ac:dyDescent="0.3"/>
    <row r="124" spans="1:17" ht="27" thickBot="1" x14ac:dyDescent="0.3">
      <c r="B124" s="190" t="s">
        <v>52</v>
      </c>
      <c r="C124" s="191"/>
      <c r="D124" s="191"/>
      <c r="E124" s="191"/>
      <c r="F124" s="191"/>
      <c r="G124" s="191"/>
      <c r="H124" s="191"/>
      <c r="I124" s="191"/>
      <c r="J124" s="191"/>
      <c r="K124" s="191"/>
      <c r="L124" s="191"/>
      <c r="M124" s="191"/>
      <c r="N124" s="192"/>
    </row>
    <row r="126" spans="1:17" ht="76.5" customHeight="1" x14ac:dyDescent="0.25">
      <c r="B126" s="95" t="s">
        <v>0</v>
      </c>
      <c r="C126" s="95" t="s">
        <v>39</v>
      </c>
      <c r="D126" s="95" t="s">
        <v>40</v>
      </c>
      <c r="E126" s="95" t="s">
        <v>115</v>
      </c>
      <c r="F126" s="95" t="s">
        <v>117</v>
      </c>
      <c r="G126" s="95" t="s">
        <v>118</v>
      </c>
      <c r="H126" s="95" t="s">
        <v>119</v>
      </c>
      <c r="I126" s="95" t="s">
        <v>116</v>
      </c>
      <c r="J126" s="193" t="s">
        <v>120</v>
      </c>
      <c r="K126" s="194"/>
      <c r="L126" s="195"/>
      <c r="M126" s="95" t="s">
        <v>124</v>
      </c>
      <c r="N126" s="95" t="s">
        <v>41</v>
      </c>
      <c r="O126" s="95" t="s">
        <v>42</v>
      </c>
      <c r="P126" s="193" t="s">
        <v>3</v>
      </c>
      <c r="Q126" s="195"/>
    </row>
    <row r="127" spans="1:17" ht="60.75" customHeight="1" x14ac:dyDescent="0.25">
      <c r="B127" s="150" t="s">
        <v>132</v>
      </c>
      <c r="C127" s="150"/>
      <c r="D127" s="2"/>
      <c r="E127" s="2"/>
      <c r="F127" s="2"/>
      <c r="G127" s="2"/>
      <c r="H127" s="2"/>
      <c r="I127" s="4"/>
      <c r="J127" s="1" t="s">
        <v>121</v>
      </c>
      <c r="K127" s="73" t="s">
        <v>122</v>
      </c>
      <c r="L127" s="72" t="s">
        <v>123</v>
      </c>
      <c r="M127" s="96"/>
      <c r="N127" s="96"/>
      <c r="O127" s="96"/>
      <c r="P127" s="196"/>
      <c r="Q127" s="196"/>
    </row>
    <row r="128" spans="1:17" ht="60.75" customHeight="1" x14ac:dyDescent="0.25">
      <c r="B128" s="150" t="s">
        <v>133</v>
      </c>
      <c r="C128" s="150"/>
      <c r="D128" s="2"/>
      <c r="E128" s="2"/>
      <c r="F128" s="2"/>
      <c r="G128" s="2"/>
      <c r="H128" s="2"/>
      <c r="I128" s="4"/>
      <c r="J128" s="1"/>
      <c r="K128" s="73"/>
      <c r="L128" s="72"/>
      <c r="M128" s="96"/>
      <c r="N128" s="96"/>
      <c r="O128" s="96"/>
      <c r="P128" s="151"/>
      <c r="Q128" s="151"/>
    </row>
    <row r="129" spans="2:17" ht="33.6" customHeight="1" x14ac:dyDescent="0.25">
      <c r="B129" s="150" t="s">
        <v>134</v>
      </c>
      <c r="C129" s="150"/>
      <c r="D129" s="2"/>
      <c r="E129" s="2"/>
      <c r="F129" s="2"/>
      <c r="G129" s="2"/>
      <c r="H129" s="2"/>
      <c r="I129" s="4"/>
      <c r="J129" s="1"/>
      <c r="K129" s="72"/>
      <c r="L129" s="72"/>
      <c r="M129" s="96"/>
      <c r="N129" s="96"/>
      <c r="O129" s="96"/>
      <c r="P129" s="196"/>
      <c r="Q129" s="196"/>
    </row>
    <row r="132" spans="2:17" ht="15.75" thickBot="1" x14ac:dyDescent="0.3"/>
    <row r="133" spans="2:17" ht="54" customHeight="1" x14ac:dyDescent="0.25">
      <c r="B133" s="98" t="s">
        <v>33</v>
      </c>
      <c r="C133" s="98" t="s">
        <v>49</v>
      </c>
      <c r="D133" s="95" t="s">
        <v>50</v>
      </c>
      <c r="E133" s="98" t="s">
        <v>51</v>
      </c>
      <c r="F133" s="54" t="s">
        <v>56</v>
      </c>
      <c r="G133" s="69"/>
    </row>
    <row r="134" spans="2:17" ht="120.75" customHeight="1" x14ac:dyDescent="0.2">
      <c r="B134" s="181" t="s">
        <v>53</v>
      </c>
      <c r="C134" s="5" t="s">
        <v>129</v>
      </c>
      <c r="D134" s="151">
        <v>25</v>
      </c>
      <c r="E134" s="151">
        <v>0</v>
      </c>
      <c r="F134" s="182">
        <f>+E134+E135+E136</f>
        <v>0</v>
      </c>
      <c r="G134" s="70"/>
    </row>
    <row r="135" spans="2:17" ht="76.150000000000006" customHeight="1" x14ac:dyDescent="0.2">
      <c r="B135" s="181"/>
      <c r="C135" s="5" t="s">
        <v>130</v>
      </c>
      <c r="D135" s="52">
        <v>25</v>
      </c>
      <c r="E135" s="151">
        <v>0</v>
      </c>
      <c r="F135" s="183"/>
      <c r="G135" s="70"/>
    </row>
    <row r="136" spans="2:17" ht="69" customHeight="1" x14ac:dyDescent="0.2">
      <c r="B136" s="181"/>
      <c r="C136" s="5" t="s">
        <v>131</v>
      </c>
      <c r="D136" s="151">
        <v>10</v>
      </c>
      <c r="E136" s="151">
        <v>0</v>
      </c>
      <c r="F136" s="184"/>
      <c r="G136" s="70"/>
    </row>
    <row r="137" spans="2:17" x14ac:dyDescent="0.25">
      <c r="C137" s="79"/>
    </row>
    <row r="140" spans="2:17" x14ac:dyDescent="0.25">
      <c r="B140" s="97" t="s">
        <v>57</v>
      </c>
    </row>
    <row r="143" spans="2:17" x14ac:dyDescent="0.25">
      <c r="B143" s="99" t="s">
        <v>33</v>
      </c>
      <c r="C143" s="99" t="s">
        <v>58</v>
      </c>
      <c r="D143" s="98" t="s">
        <v>51</v>
      </c>
      <c r="E143" s="98" t="s">
        <v>16</v>
      </c>
    </row>
    <row r="144" spans="2:17" ht="28.5" x14ac:dyDescent="0.25">
      <c r="B144" s="80" t="s">
        <v>59</v>
      </c>
      <c r="C144" s="81">
        <v>40</v>
      </c>
      <c r="D144" s="151">
        <f>+E119</f>
        <v>0</v>
      </c>
      <c r="E144" s="185">
        <f>+D144+D145</f>
        <v>0</v>
      </c>
    </row>
    <row r="145" spans="2:5" ht="42.75" x14ac:dyDescent="0.25">
      <c r="B145" s="80" t="s">
        <v>60</v>
      </c>
      <c r="C145" s="81">
        <v>60</v>
      </c>
      <c r="D145" s="151">
        <f>+F134</f>
        <v>0</v>
      </c>
      <c r="E145" s="186"/>
    </row>
  </sheetData>
  <mergeCells count="42">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J86:L86"/>
    <mergeCell ref="P86:Q86"/>
    <mergeCell ref="C63:N63"/>
    <mergeCell ref="B65:N65"/>
    <mergeCell ref="O68:P68"/>
    <mergeCell ref="O69:P69"/>
    <mergeCell ref="O70:P70"/>
    <mergeCell ref="O71:P71"/>
    <mergeCell ref="O72:P72"/>
    <mergeCell ref="O73:P73"/>
    <mergeCell ref="O74:P74"/>
    <mergeCell ref="O75:P75"/>
    <mergeCell ref="B81:N81"/>
    <mergeCell ref="P126:Q126"/>
    <mergeCell ref="P127:Q127"/>
    <mergeCell ref="P129:Q129"/>
    <mergeCell ref="P87:Q87"/>
    <mergeCell ref="B91:N91"/>
    <mergeCell ref="D94:E94"/>
    <mergeCell ref="D95:E95"/>
    <mergeCell ref="B98:P98"/>
    <mergeCell ref="B101:N101"/>
    <mergeCell ref="B134:B136"/>
    <mergeCell ref="F134:F136"/>
    <mergeCell ref="E144:E145"/>
    <mergeCell ref="E119:E121"/>
    <mergeCell ref="B124:N124"/>
    <mergeCell ref="J126:L126"/>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80" zoomScaleNormal="80" workbookViewId="0">
      <selection activeCell="C4" sqref="C4"/>
    </sheetView>
  </sheetViews>
  <sheetFormatPr baseColWidth="10" defaultRowHeight="15.75" x14ac:dyDescent="0.25"/>
  <cols>
    <col min="1" max="1" width="2.28515625" style="126" customWidth="1"/>
    <col min="2" max="2" width="55.5703125" style="126" customWidth="1"/>
    <col min="3" max="3" width="41.28515625" style="126" customWidth="1"/>
    <col min="4" max="4" width="29.42578125" style="126" customWidth="1"/>
    <col min="5" max="5" width="44" style="126" customWidth="1"/>
    <col min="6" max="16384" width="11.42578125" style="79"/>
  </cols>
  <sheetData>
    <row r="1" spans="1:5" x14ac:dyDescent="0.25">
      <c r="A1" s="225" t="s">
        <v>91</v>
      </c>
      <c r="B1" s="226"/>
      <c r="C1" s="226"/>
      <c r="D1" s="226"/>
      <c r="E1" s="101"/>
    </row>
    <row r="2" spans="1:5" ht="27.75" customHeight="1" x14ac:dyDescent="0.25">
      <c r="A2" s="102"/>
      <c r="B2" s="227" t="s">
        <v>77</v>
      </c>
      <c r="C2" s="227"/>
      <c r="D2" s="227"/>
      <c r="E2" s="103"/>
    </row>
    <row r="3" spans="1:5" ht="21" customHeight="1" x14ac:dyDescent="0.25">
      <c r="A3" s="104"/>
      <c r="B3" s="227" t="s">
        <v>152</v>
      </c>
      <c r="C3" s="227"/>
      <c r="D3" s="227"/>
      <c r="E3" s="105"/>
    </row>
    <row r="4" spans="1:5" thickBot="1" x14ac:dyDescent="0.3">
      <c r="A4" s="106"/>
      <c r="B4" s="107"/>
      <c r="C4" s="107"/>
      <c r="D4" s="107"/>
      <c r="E4" s="108"/>
    </row>
    <row r="5" spans="1:5" ht="26.25" customHeight="1" thickBot="1" x14ac:dyDescent="0.3">
      <c r="A5" s="106"/>
      <c r="B5" s="109" t="s">
        <v>78</v>
      </c>
      <c r="C5" s="228" t="s">
        <v>161</v>
      </c>
      <c r="D5" s="228"/>
      <c r="E5" s="137" t="s">
        <v>3</v>
      </c>
    </row>
    <row r="6" spans="1:5" ht="27.75" customHeight="1" thickBot="1" x14ac:dyDescent="0.3">
      <c r="A6" s="106"/>
      <c r="B6" s="132" t="s">
        <v>79</v>
      </c>
      <c r="C6" s="229" t="s">
        <v>162</v>
      </c>
      <c r="D6" s="230"/>
      <c r="E6" s="221" t="s">
        <v>211</v>
      </c>
    </row>
    <row r="7" spans="1:5" ht="29.25" customHeight="1" thickBot="1" x14ac:dyDescent="0.3">
      <c r="A7" s="106"/>
      <c r="B7" s="132" t="s">
        <v>153</v>
      </c>
      <c r="C7" s="223" t="s">
        <v>154</v>
      </c>
      <c r="D7" s="224"/>
      <c r="E7" s="222"/>
    </row>
    <row r="8" spans="1:5" ht="16.5" thickBot="1" x14ac:dyDescent="0.3">
      <c r="A8" s="106"/>
      <c r="B8" s="133">
        <v>41</v>
      </c>
      <c r="C8" s="216">
        <v>435318080</v>
      </c>
      <c r="D8" s="217"/>
      <c r="E8" s="222"/>
    </row>
    <row r="9" spans="1:5" ht="23.25" customHeight="1" thickBot="1" x14ac:dyDescent="0.3">
      <c r="A9" s="106"/>
      <c r="B9" s="133" t="s">
        <v>155</v>
      </c>
      <c r="C9" s="216"/>
      <c r="D9" s="217"/>
      <c r="E9" s="222"/>
    </row>
    <row r="10" spans="1:5" ht="26.25" customHeight="1" thickBot="1" x14ac:dyDescent="0.3">
      <c r="A10" s="106"/>
      <c r="B10" s="133" t="s">
        <v>155</v>
      </c>
      <c r="C10" s="216"/>
      <c r="D10" s="217"/>
      <c r="E10" s="222"/>
    </row>
    <row r="11" spans="1:5" ht="21.75" customHeight="1" thickBot="1" x14ac:dyDescent="0.3">
      <c r="A11" s="106"/>
      <c r="B11" s="133" t="s">
        <v>155</v>
      </c>
      <c r="C11" s="216"/>
      <c r="D11" s="217"/>
      <c r="E11" s="222"/>
    </row>
    <row r="12" spans="1:5" ht="32.25" thickBot="1" x14ac:dyDescent="0.3">
      <c r="A12" s="106"/>
      <c r="B12" s="134" t="s">
        <v>156</v>
      </c>
      <c r="C12" s="216">
        <f>SUM(C8:D11)</f>
        <v>435318080</v>
      </c>
      <c r="D12" s="217"/>
      <c r="E12" s="222"/>
    </row>
    <row r="13" spans="1:5" ht="30.75" customHeight="1" thickBot="1" x14ac:dyDescent="0.3">
      <c r="A13" s="106"/>
      <c r="B13" s="134" t="s">
        <v>157</v>
      </c>
      <c r="C13" s="216">
        <f>+C12/616000</f>
        <v>706.68519480519478</v>
      </c>
      <c r="D13" s="217"/>
      <c r="E13" s="222"/>
    </row>
    <row r="14" spans="1:5" x14ac:dyDescent="0.25">
      <c r="A14" s="106"/>
      <c r="B14" s="107"/>
      <c r="C14" s="111"/>
      <c r="D14" s="112"/>
      <c r="E14" s="222"/>
    </row>
    <row r="15" spans="1:5" ht="16.5" thickBot="1" x14ac:dyDescent="0.3">
      <c r="A15" s="106"/>
      <c r="B15" s="107" t="s">
        <v>158</v>
      </c>
      <c r="C15" s="111"/>
      <c r="D15" s="112"/>
      <c r="E15" s="222"/>
    </row>
    <row r="16" spans="1:5" ht="27" customHeight="1" x14ac:dyDescent="0.25">
      <c r="A16" s="106"/>
      <c r="B16" s="113" t="s">
        <v>80</v>
      </c>
      <c r="C16" s="114"/>
      <c r="D16" s="115"/>
      <c r="E16" s="222"/>
    </row>
    <row r="17" spans="1:6" ht="28.5" customHeight="1" x14ac:dyDescent="0.25">
      <c r="A17" s="106"/>
      <c r="B17" s="106" t="s">
        <v>81</v>
      </c>
      <c r="C17" s="135">
        <v>106884066.98999999</v>
      </c>
      <c r="D17" s="108"/>
      <c r="E17" s="222"/>
    </row>
    <row r="18" spans="1:6" ht="15" x14ac:dyDescent="0.25">
      <c r="A18" s="106"/>
      <c r="B18" s="106" t="s">
        <v>82</v>
      </c>
      <c r="C18" s="116"/>
      <c r="D18" s="108"/>
      <c r="E18" s="222"/>
    </row>
    <row r="19" spans="1:6" ht="27" customHeight="1" thickBot="1" x14ac:dyDescent="0.3">
      <c r="A19" s="106"/>
      <c r="B19" s="117" t="s">
        <v>83</v>
      </c>
      <c r="C19" s="136">
        <v>62277847</v>
      </c>
      <c r="D19" s="118"/>
      <c r="E19" s="222"/>
    </row>
    <row r="20" spans="1:6" ht="42" customHeight="1" thickBot="1" x14ac:dyDescent="0.3">
      <c r="A20" s="106"/>
      <c r="B20" s="218" t="s">
        <v>84</v>
      </c>
      <c r="C20" s="219"/>
      <c r="D20" s="220"/>
      <c r="E20" s="222"/>
    </row>
    <row r="21" spans="1:6" ht="36" customHeight="1" thickBot="1" x14ac:dyDescent="0.3">
      <c r="A21" s="106"/>
      <c r="B21" s="218" t="s">
        <v>85</v>
      </c>
      <c r="C21" s="219"/>
      <c r="D21" s="220"/>
      <c r="E21" s="222"/>
    </row>
    <row r="22" spans="1:6" ht="45" customHeight="1" x14ac:dyDescent="0.25">
      <c r="A22" s="106"/>
      <c r="B22" s="119" t="s">
        <v>159</v>
      </c>
      <c r="C22" s="120"/>
      <c r="D22" s="112" t="s">
        <v>202</v>
      </c>
      <c r="E22" s="222"/>
    </row>
    <row r="23" spans="1:6" ht="71.25" customHeight="1" thickBot="1" x14ac:dyDescent="0.3">
      <c r="A23" s="106"/>
      <c r="B23" s="110" t="s">
        <v>86</v>
      </c>
      <c r="C23" s="138">
        <f>+C19/C17</f>
        <v>0.58266726513902845</v>
      </c>
      <c r="D23" s="121" t="s">
        <v>169</v>
      </c>
      <c r="E23" s="222"/>
    </row>
    <row r="24" spans="1:6" ht="16.5" thickBot="1" x14ac:dyDescent="0.3">
      <c r="A24" s="106"/>
      <c r="B24" s="122"/>
      <c r="C24" s="123"/>
      <c r="D24" s="107"/>
      <c r="E24" s="124"/>
    </row>
    <row r="25" spans="1:6" x14ac:dyDescent="0.25">
      <c r="A25" s="234"/>
      <c r="B25" s="235" t="s">
        <v>87</v>
      </c>
      <c r="C25" s="226" t="s">
        <v>203</v>
      </c>
      <c r="D25" s="237"/>
      <c r="E25" s="238"/>
      <c r="F25" s="231"/>
    </row>
    <row r="26" spans="1:6" ht="16.5" thickBot="1" x14ac:dyDescent="0.3">
      <c r="A26" s="234"/>
      <c r="B26" s="236"/>
      <c r="C26" s="232" t="s">
        <v>88</v>
      </c>
      <c r="D26" s="233"/>
      <c r="E26" s="238"/>
      <c r="F26" s="231"/>
    </row>
    <row r="27" spans="1:6" thickBot="1" x14ac:dyDescent="0.3">
      <c r="A27" s="117"/>
      <c r="B27" s="125"/>
      <c r="C27" s="125"/>
      <c r="D27" s="125"/>
      <c r="E27" s="118"/>
      <c r="F27" s="100"/>
    </row>
    <row r="28" spans="1:6" x14ac:dyDescent="0.25">
      <c r="B28" s="127" t="s">
        <v>160</v>
      </c>
    </row>
    <row r="32" spans="1:6" x14ac:dyDescent="0.25">
      <c r="B32" s="126" t="s">
        <v>163</v>
      </c>
      <c r="C32" s="126" t="s">
        <v>164</v>
      </c>
      <c r="D32" s="126" t="s">
        <v>165</v>
      </c>
    </row>
    <row r="33" spans="2:4" x14ac:dyDescent="0.25">
      <c r="B33" s="126" t="s">
        <v>166</v>
      </c>
      <c r="C33" s="126" t="s">
        <v>167</v>
      </c>
      <c r="D33" s="126" t="s">
        <v>168</v>
      </c>
    </row>
  </sheetData>
  <mergeCells count="21">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E6:E23"/>
    <mergeCell ref="C7:D7"/>
    <mergeCell ref="C9:D9"/>
    <mergeCell ref="C10:D10"/>
    <mergeCell ref="C11:D11"/>
    <mergeCell ref="C12:D12"/>
  </mergeCells>
  <pageMargins left="0.70866141732283472" right="0.70866141732283472" top="0.74803149606299213" bottom="0.74803149606299213" header="0.31496062992125984" footer="0.31496062992125984"/>
  <pageSetup scale="5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JURIDICA</vt:lpstr>
      <vt:lpstr>TECNICA (41)</vt:lpstr>
      <vt:lpstr>FINANCIERA</vt:lpstr>
      <vt:lpstr>FINANCIERA!Área_de_impresión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Administrador</cp:lastModifiedBy>
  <cp:lastPrinted>2014-12-03T00:21:41Z</cp:lastPrinted>
  <dcterms:created xsi:type="dcterms:W3CDTF">2014-10-22T15:49:24Z</dcterms:created>
  <dcterms:modified xsi:type="dcterms:W3CDTF">2014-12-04T23:56:22Z</dcterms:modified>
</cp:coreProperties>
</file>