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8_FUNDACION SEMILLAS PARA LA PROSPERIDAD\"/>
    </mc:Choice>
  </mc:AlternateContent>
  <bookViews>
    <workbookView xWindow="0" yWindow="0" windowWidth="15360" windowHeight="7755" tabRatio="743"/>
  </bookViews>
  <sheets>
    <sheet name="JURIDICA" sheetId="9" r:id="rId1"/>
    <sheet name="TECNICA 2" sheetId="8" r:id="rId2"/>
    <sheet name="TECNICA 4" sheetId="11" r:id="rId3"/>
    <sheet name="TECNICA 5" sheetId="12" r:id="rId4"/>
    <sheet name="TECNICA 25" sheetId="13" r:id="rId5"/>
    <sheet name="TECNICA 26" sheetId="14" r:id="rId6"/>
    <sheet name="TECNICA 27" sheetId="15" r:id="rId7"/>
    <sheet name="FINANCIERA" sheetId="10" r:id="rId8"/>
  </sheets>
  <calcPr calcId="152511"/>
</workbook>
</file>

<file path=xl/calcChain.xml><?xml version="1.0" encoding="utf-8"?>
<calcChain xmlns="http://schemas.openxmlformats.org/spreadsheetml/2006/main">
  <c r="C25" i="10" l="1"/>
  <c r="C24" i="10"/>
  <c r="N50" i="15" l="1"/>
  <c r="N49" i="15"/>
  <c r="N50" i="14"/>
  <c r="N49" i="14"/>
  <c r="N50" i="13"/>
  <c r="N49" i="13"/>
  <c r="N50" i="12"/>
  <c r="N49" i="12"/>
  <c r="N50" i="11"/>
  <c r="N49" i="11"/>
  <c r="E24" i="8"/>
  <c r="E24" i="11"/>
  <c r="E24" i="12"/>
  <c r="E24" i="13"/>
  <c r="E24" i="14"/>
  <c r="E24" i="15"/>
  <c r="C24" i="15"/>
  <c r="C24" i="14"/>
  <c r="C24" i="13"/>
  <c r="C24" i="12"/>
  <c r="N50" i="8"/>
  <c r="F134" i="15" l="1"/>
  <c r="D145" i="15" s="1"/>
  <c r="E119" i="15"/>
  <c r="D144" i="15" s="1"/>
  <c r="M113" i="15"/>
  <c r="L113" i="15"/>
  <c r="K113" i="15"/>
  <c r="C115" i="15" s="1"/>
  <c r="A106" i="15"/>
  <c r="A107" i="15" s="1"/>
  <c r="A108" i="15" s="1"/>
  <c r="A109" i="15" s="1"/>
  <c r="A110" i="15" s="1"/>
  <c r="A111" i="15" s="1"/>
  <c r="A112" i="15" s="1"/>
  <c r="N105" i="15"/>
  <c r="N113" i="15" s="1"/>
  <c r="M57" i="15"/>
  <c r="L57" i="15"/>
  <c r="A50" i="15"/>
  <c r="A51" i="15" s="1"/>
  <c r="A52" i="15" s="1"/>
  <c r="A53" i="15" s="1"/>
  <c r="A54" i="15" s="1"/>
  <c r="A55" i="15" s="1"/>
  <c r="A56" i="15" s="1"/>
  <c r="N57" i="15"/>
  <c r="D41" i="15"/>
  <c r="E40" i="15" s="1"/>
  <c r="F134" i="14"/>
  <c r="D145" i="14" s="1"/>
  <c r="E119" i="14"/>
  <c r="D144" i="14" s="1"/>
  <c r="E144" i="14" s="1"/>
  <c r="M113" i="14"/>
  <c r="L113" i="14"/>
  <c r="K113" i="14"/>
  <c r="C115" i="14" s="1"/>
  <c r="A107" i="14"/>
  <c r="A108" i="14" s="1"/>
  <c r="A109" i="14" s="1"/>
  <c r="A110" i="14" s="1"/>
  <c r="A111" i="14" s="1"/>
  <c r="A112" i="14" s="1"/>
  <c r="A106" i="14"/>
  <c r="N105" i="14"/>
  <c r="N113" i="14" s="1"/>
  <c r="M57" i="14"/>
  <c r="L57" i="14"/>
  <c r="A50" i="14"/>
  <c r="A51" i="14" s="1"/>
  <c r="A52" i="14" s="1"/>
  <c r="A53" i="14" s="1"/>
  <c r="A54" i="14" s="1"/>
  <c r="A55" i="14" s="1"/>
  <c r="A56" i="14" s="1"/>
  <c r="N57" i="14"/>
  <c r="D41" i="14"/>
  <c r="E40" i="14" s="1"/>
  <c r="F132" i="13"/>
  <c r="D143" i="13" s="1"/>
  <c r="E117" i="13"/>
  <c r="D142" i="13" s="1"/>
  <c r="M111" i="13"/>
  <c r="L111" i="13"/>
  <c r="K111" i="13"/>
  <c r="C113" i="13" s="1"/>
  <c r="A104" i="13"/>
  <c r="A105" i="13" s="1"/>
  <c r="A106" i="13" s="1"/>
  <c r="A107" i="13" s="1"/>
  <c r="A108" i="13" s="1"/>
  <c r="A109" i="13" s="1"/>
  <c r="A110" i="13" s="1"/>
  <c r="N103" i="13"/>
  <c r="N111" i="13" s="1"/>
  <c r="M57" i="13"/>
  <c r="L57" i="13"/>
  <c r="A50" i="13"/>
  <c r="A51" i="13" s="1"/>
  <c r="A52" i="13" s="1"/>
  <c r="A53" i="13" s="1"/>
  <c r="A54" i="13" s="1"/>
  <c r="A55" i="13" s="1"/>
  <c r="A56" i="13" s="1"/>
  <c r="N57" i="13"/>
  <c r="D41" i="13"/>
  <c r="E40" i="13" s="1"/>
  <c r="F134" i="12"/>
  <c r="D145" i="12" s="1"/>
  <c r="E119" i="12"/>
  <c r="D144" i="12" s="1"/>
  <c r="M113" i="12"/>
  <c r="L113" i="12"/>
  <c r="K113" i="12"/>
  <c r="C115" i="12" s="1"/>
  <c r="A106" i="12"/>
  <c r="A107" i="12" s="1"/>
  <c r="A108" i="12" s="1"/>
  <c r="A109" i="12" s="1"/>
  <c r="A110" i="12" s="1"/>
  <c r="A111" i="12" s="1"/>
  <c r="A112" i="12" s="1"/>
  <c r="N105" i="12"/>
  <c r="N113" i="12" s="1"/>
  <c r="M57" i="12"/>
  <c r="L57" i="12"/>
  <c r="A50" i="12"/>
  <c r="A51" i="12" s="1"/>
  <c r="A52" i="12" s="1"/>
  <c r="A53" i="12" s="1"/>
  <c r="A54" i="12" s="1"/>
  <c r="A55" i="12" s="1"/>
  <c r="A56" i="12" s="1"/>
  <c r="N57" i="12"/>
  <c r="D41" i="12"/>
  <c r="E40" i="12"/>
  <c r="F134" i="11"/>
  <c r="D145" i="11" s="1"/>
  <c r="E119" i="11"/>
  <c r="D144" i="11" s="1"/>
  <c r="M113" i="11"/>
  <c r="L113" i="11"/>
  <c r="K113" i="11"/>
  <c r="C115" i="11" s="1"/>
  <c r="A106" i="11"/>
  <c r="A107" i="11" s="1"/>
  <c r="A108" i="11" s="1"/>
  <c r="A109" i="11" s="1"/>
  <c r="A110" i="11" s="1"/>
  <c r="A111" i="11" s="1"/>
  <c r="A112" i="11" s="1"/>
  <c r="N105" i="11"/>
  <c r="N113" i="11" s="1"/>
  <c r="M57" i="11"/>
  <c r="L57" i="11"/>
  <c r="A50" i="11"/>
  <c r="A51" i="11" s="1"/>
  <c r="A52" i="11" s="1"/>
  <c r="A53" i="11" s="1"/>
  <c r="A54" i="11" s="1"/>
  <c r="A55" i="11" s="1"/>
  <c r="A56" i="11" s="1"/>
  <c r="N57" i="11"/>
  <c r="D41" i="11"/>
  <c r="E40" i="11" s="1"/>
  <c r="E144" i="15" l="1"/>
  <c r="E144" i="12"/>
  <c r="E142" i="13"/>
  <c r="E144" i="11"/>
  <c r="C14" i="10"/>
  <c r="C15" i="10" s="1"/>
  <c r="N114" i="8"/>
  <c r="M114" i="8"/>
  <c r="L114" i="8"/>
  <c r="K114" i="8"/>
  <c r="A107" i="8"/>
  <c r="A108" i="8" s="1"/>
  <c r="A109" i="8" s="1"/>
  <c r="A110" i="8" s="1"/>
  <c r="A111" i="8" s="1"/>
  <c r="A112" i="8" s="1"/>
  <c r="A113" i="8" s="1"/>
  <c r="N106" i="8"/>
  <c r="N49" i="8"/>
  <c r="N57" i="8" s="1"/>
  <c r="D41" i="8"/>
  <c r="E40" i="8" s="1"/>
  <c r="E120" i="8" l="1"/>
  <c r="D145" i="8" s="1"/>
  <c r="F135" i="8"/>
  <c r="D146" i="8" s="1"/>
  <c r="E145" i="8" l="1"/>
  <c r="C116" i="8" l="1"/>
  <c r="M57" i="8"/>
  <c r="L57" i="8"/>
  <c r="A50" i="8"/>
  <c r="A51" i="8" s="1"/>
  <c r="A52" i="8" s="1"/>
  <c r="A53" i="8" s="1"/>
  <c r="A54" i="8" s="1"/>
  <c r="A55" i="8" s="1"/>
  <c r="A56" i="8" s="1"/>
</calcChain>
</file>

<file path=xl/sharedStrings.xml><?xml version="1.0" encoding="utf-8"?>
<sst xmlns="http://schemas.openxmlformats.org/spreadsheetml/2006/main" count="1254" uniqueCount="214">
  <si>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</si>
  <si>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</si>
  <si>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</si>
  <si>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</si>
  <si>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</si>
  <si>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</si>
  <si>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</si>
  <si>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</si>
  <si>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</si>
  <si>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</si>
  <si>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</si>
  <si>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</si>
  <si>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</si>
  <si>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</si>
  <si>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</si>
  <si>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</si>
  <si>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</si>
  <si>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</si>
  <si>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</si>
  <si>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</si>
  <si>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</si>
  <si>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</si>
  <si>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</si>
  <si>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</si>
  <si>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</si>
  <si>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</si>
  <si>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</si>
  <si>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</si>
  <si>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</si>
  <si>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</si>
  <si>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</si>
  <si>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</si>
  <si>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</si>
  <si>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</si>
  <si>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</si>
  <si>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</si>
  <si>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</si>
  <si>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</si>
  <si>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</si>
  <si>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</si>
  <si>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</si>
  <si>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</si>
  <si>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</si>
  <si>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</si>
  <si>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</si>
  <si>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</si>
  <si>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</si>
  <si>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</si>
  <si>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</si>
  <si>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</si>
  <si>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</si>
  <si>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</si>
  <si>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</si>
  <si>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</si>
  <si>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</si>
  <si>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</si>
  <si>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</si>
  <si>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</si>
  <si>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</si>
  <si>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</si>
  <si>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</si>
  <si>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</si>
  <si>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</si>
  <si>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</si>
  <si>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</si>
  <si>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</si>
  <si>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</si>
  <si>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</si>
  <si>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</si>
  <si>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</si>
  <si>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</si>
  <si>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</si>
  <si>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</si>
  <si>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</si>
  <si>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</si>
  <si>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</si>
  <si>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</si>
  <si>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</si>
  <si>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</si>
  <si>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</si>
  <si>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</si>
  <si>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</si>
  <si>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</si>
  <si>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</si>
  <si>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</si>
  <si>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</si>
  <si>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</si>
  <si>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</si>
  <si>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</si>
  <si>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</si>
  <si>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</si>
  <si>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</si>
  <si>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</si>
  <si>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</si>
  <si>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</si>
  <si>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</si>
  <si>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</si>
  <si>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</si>
  <si>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</si>
  <si>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</si>
  <si>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</si>
  <si>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</si>
  <si>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</si>
  <si>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</si>
  <si>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</si>
  <si>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</si>
  <si>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</si>
  <si>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</si>
  <si>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</si>
  <si>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</si>
  <si>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</si>
  <si>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</si>
  <si>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</si>
  <si>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</si>
  <si>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</si>
  <si>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</si>
  <si>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</si>
  <si>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</si>
  <si>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</si>
  <si>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</si>
  <si>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</si>
  <si>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</si>
  <si>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</si>
  <si>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</si>
  <si>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</si>
  <si>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</si>
  <si>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</si>
  <si>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</si>
  <si>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</si>
  <si>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</si>
  <si>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</si>
  <si>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</si>
  <si>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</si>
  <si>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</si>
  <si>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</si>
  <si>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</si>
  <si>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</si>
  <si>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</si>
  <si>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</si>
  <si>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</si>
  <si>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</si>
  <si>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</si>
  <si>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</si>
  <si>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</si>
  <si>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</si>
  <si>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</si>
  <si>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</si>
  <si>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</si>
  <si>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</si>
  <si>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</si>
  <si>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</si>
  <si>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</si>
  <si>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</si>
  <si>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</si>
  <si>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</si>
  <si>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</si>
  <si>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</si>
  <si>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</si>
  <si>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</si>
  <si>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</si>
  <si>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</si>
  <si>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</si>
  <si>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SEMILLAS PARA LA PROSPERIDAD</t>
  </si>
  <si>
    <t>900630885-9</t>
  </si>
  <si>
    <t>Rango al que aplica:  Valor del presupuesto oficial Rango SMMLV.  IDL  Mayor o igual a 1,2    NDE  Menor o igual 65%</t>
  </si>
  <si>
    <t>EL PROPONENTE CUMPLE ___X___ NO CUMPLE _______</t>
  </si>
  <si>
    <t>La verifiacion de la capacidad Financiera se realiza con el RUP No. CCP-0464942 Y CCP-0464941 expedido por la Camara de Comercio de Pasto.</t>
  </si>
  <si>
    <r>
      <t xml:space="preserve">SUBSANAR
MODALIDAD FAMILIAR. 
</t>
    </r>
    <r>
      <rPr>
        <sz val="11"/>
        <color theme="1"/>
        <rFont val="Calibri"/>
        <family val="2"/>
        <scheme val="minor"/>
      </rPr>
      <t>COMPONENTE SALUD Y NUTRICION. No presenta los elementos que contendria un Manual de Buenas Practicas de manufactura en el territorio que pretende operar</t>
    </r>
    <r>
      <rPr>
        <b/>
        <sz val="11"/>
        <color theme="1"/>
        <rFont val="Calibri"/>
        <family val="2"/>
        <scheme val="minor"/>
      </rPr>
      <t xml:space="preserve">
NO PRESENTA FORMATO 12 PROPUESTA TECNICA HABILITANTE  MODALIDAD INSTITUCIONAL - CENTRO DE DESARROLLO INFANTIL
</t>
    </r>
  </si>
  <si>
    <t>X</t>
  </si>
  <si>
    <t>380/2013</t>
  </si>
  <si>
    <t>ICBF</t>
  </si>
  <si>
    <t>UNION TEMPORAL CREANDO FUTURO PARA NARIÑO</t>
  </si>
  <si>
    <t>14 MESES 6 DIAS</t>
  </si>
  <si>
    <t>392/2013</t>
  </si>
  <si>
    <t>1 DIA</t>
  </si>
  <si>
    <t>14 MESES 5 DIAS</t>
  </si>
  <si>
    <t>35, 36 Y 39</t>
  </si>
  <si>
    <t>37 Y 39</t>
  </si>
  <si>
    <t>14 MESES 7 DIAS</t>
  </si>
  <si>
    <t>200</t>
  </si>
  <si>
    <t>CONVOCATORIA PÚBLICA DE APORTE No 003 DE 2014</t>
  </si>
  <si>
    <t>PROPONENTE No. 18. FUNDACION SEMILLAS PARA LA PROSPERIDAD (NO HABILITADO)</t>
  </si>
  <si>
    <t>4,5,6</t>
  </si>
  <si>
    <t>N/A</t>
  </si>
  <si>
    <t xml:space="preserve">8, 9 </t>
  </si>
  <si>
    <t>16-17</t>
  </si>
  <si>
    <t>El ICBF procede a consultar  antecedentes fiscales y de procuraduria de la persona juridica con nit 900630885</t>
  </si>
  <si>
    <t>MARIA IVONNE NARVAEZ SANTACRUZ</t>
  </si>
  <si>
    <t>UNIVERSIDAD ANTONIO NARIÑO</t>
  </si>
  <si>
    <t>SEMILLITAZ PARA LA PROSPERIDAD</t>
  </si>
  <si>
    <t>COORDINADORA</t>
  </si>
  <si>
    <t>01/08/2014  04/11/2014</t>
  </si>
  <si>
    <t>FUNDACION DEJANDO HUELLA</t>
  </si>
  <si>
    <t>01/11/2011  31/07/2014</t>
  </si>
  <si>
    <t>PSICOLOGA</t>
  </si>
  <si>
    <t>NO PRESENTA TARJETA PROFESIONAL</t>
  </si>
  <si>
    <t>PAULA ANDREA GOMEZ BASTIDAS</t>
  </si>
  <si>
    <t>UNIVERSIDAD MARIANA</t>
  </si>
  <si>
    <t>01/09/2013   NOVEIMBRE2014</t>
  </si>
  <si>
    <t>NO PRESENTA FORMATO 8, NO PRESENTA TARJETA PROFESIONAL</t>
  </si>
  <si>
    <t xml:space="preserve">MIRIAN HABRAN ESTEBAN </t>
  </si>
  <si>
    <t xml:space="preserve">NUTRICIONISTA </t>
  </si>
  <si>
    <t>UNIVERSIDAD DE PAMPLONA</t>
  </si>
  <si>
    <t>SEPTIEMBRE 21 2007</t>
  </si>
  <si>
    <t>HOSPITAL DEPARTAMENTA</t>
  </si>
  <si>
    <t>01/01/2010  22/10/2014</t>
  </si>
  <si>
    <t>NUTRICIONISTA DIETISTA</t>
  </si>
  <si>
    <t>SUBSANAR TALENTO HUMANO</t>
  </si>
  <si>
    <t>14 MESES Y 7 DIAS</t>
  </si>
  <si>
    <r>
      <rPr>
        <sz val="9"/>
        <rFont val="Arial Narrow"/>
        <family val="2"/>
      </rPr>
      <t>El proponente debe  allegar el certificado de existencia y representacion legal con vigencia de 30 dias anteriores a la fecha del cierre del proceso .</t>
    </r>
    <r>
      <rPr>
        <sz val="9"/>
        <color rgb="FFFF0000"/>
        <rFont val="Arial Narrow"/>
        <family val="2"/>
      </rPr>
      <t xml:space="preserve">  </t>
    </r>
  </si>
  <si>
    <t>El proponente  debe allegar  autorizacion de la junta directiva para contratar, por cuanto tiene limitadas las facultades</t>
  </si>
  <si>
    <t xml:space="preserve">. El proponente debe adjuntar el RUT actualizado </t>
  </si>
  <si>
    <t xml:space="preserve"> El proponente  presenta las polizas de seriedad sin firmar </t>
  </si>
  <si>
    <t xml:space="preserve">El proponente no presenta el acto administrativo que otroga la personeria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</si>
</sst>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8"/>
      <color theme="1"/>
      <name val="Arial"/>
      <family val="2"/>
    </font>
    <font>
      <sz val="9"/>
      <color rgb="FFFF0000"/>
      <name val="Arial Narrow"/>
      <family val="2"/>
    </font>
    <font>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29" fillId="7" borderId="37" xfId="0" applyFont="1" applyFill="1" applyBorder="1" applyAlignment="1">
      <alignment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1" xfId="0"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9" fontId="29" fillId="8" borderId="34" xfId="0" applyNumberFormat="1" applyFont="1" applyFill="1" applyBorder="1" applyAlignment="1">
      <alignment horizontal="center" vertical="center"/>
    </xf>
    <xf numFmtId="0" fontId="28" fillId="7" borderId="40"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right" vertical="center"/>
    </xf>
    <xf numFmtId="0" fontId="11" fillId="4" borderId="1" xfId="4" applyNumberFormat="1" applyFont="1" applyFill="1" applyBorder="1" applyAlignment="1">
      <alignment horizontal="right" vertical="center" wrapText="1"/>
    </xf>
    <xf numFmtId="164" fontId="0" fillId="3" borderId="1" xfId="3" applyFont="1" applyFill="1" applyBorder="1" applyAlignment="1">
      <alignment vertical="center"/>
    </xf>
    <xf numFmtId="164" fontId="0" fillId="3" borderId="1" xfId="3" applyFont="1" applyFill="1" applyBorder="1" applyAlignment="1">
      <alignment horizontal="right" vertical="center"/>
    </xf>
    <xf numFmtId="0" fontId="0" fillId="0" borderId="1" xfId="0" applyBorder="1" applyAlignment="1">
      <alignment horizontal="center"/>
    </xf>
    <xf numFmtId="0" fontId="0" fillId="0" borderId="1" xfId="0" applyBorder="1" applyAlignment="1">
      <alignment horizontal="center"/>
    </xf>
    <xf numFmtId="16" fontId="26" fillId="0" borderId="22" xfId="0" applyNumberFormat="1" applyFont="1" applyBorder="1" applyAlignment="1">
      <alignment horizontal="center" vertical="center" wrapText="1"/>
    </xf>
    <xf numFmtId="0" fontId="0" fillId="0" borderId="0" xfId="0" applyAlignment="1">
      <alignment horizontal="center"/>
    </xf>
    <xf numFmtId="0" fontId="1" fillId="0" borderId="1" xfId="0" applyFont="1" applyBorder="1" applyAlignment="1">
      <alignment horizontal="center"/>
    </xf>
    <xf numFmtId="0" fontId="0" fillId="0" borderId="12" xfId="0" applyFill="1"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14" fontId="0" fillId="0" borderId="1" xfId="0" applyNumberFormat="1" applyBorder="1" applyAlignment="1"/>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1" xfId="0" applyFont="1"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39" fillId="0" borderId="1" xfId="0" applyFont="1" applyBorder="1" applyAlignment="1">
      <alignment horizont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0" fillId="0" borderId="1" xfId="0" applyBorder="1" applyAlignment="1">
      <alignment horizontal="center"/>
    </xf>
    <xf numFmtId="0" fontId="38"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horizontal="left" vertical="center"/>
    </xf>
    <xf numFmtId="0" fontId="37" fillId="0" borderId="37" xfId="0" applyFont="1" applyBorder="1" applyAlignment="1">
      <alignment horizontal="justify" vertical="justify" wrapText="1"/>
    </xf>
    <xf numFmtId="0" fontId="37" fillId="0" borderId="42" xfId="0" applyFont="1" applyBorder="1" applyAlignment="1">
      <alignment horizontal="justify" vertical="justify" wrapText="1"/>
    </xf>
    <xf numFmtId="0" fontId="37" fillId="0" borderId="41" xfId="0" applyFont="1" applyBorder="1" applyAlignment="1">
      <alignment horizontal="justify" vertical="justify"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topLeftCell="A16" workbookViewId="0">
      <selection activeCell="H21" sqref="H21:L2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5" t="s">
        <v>91</v>
      </c>
      <c r="B2" s="205"/>
      <c r="C2" s="205"/>
      <c r="D2" s="205"/>
      <c r="E2" s="205"/>
      <c r="F2" s="205"/>
      <c r="G2" s="205"/>
      <c r="H2" s="205"/>
      <c r="I2" s="205"/>
      <c r="J2" s="205"/>
      <c r="K2" s="205"/>
      <c r="L2" s="205"/>
    </row>
    <row r="4" spans="1:12" ht="16.5" x14ac:dyDescent="0.25">
      <c r="A4" s="215" t="s">
        <v>66</v>
      </c>
      <c r="B4" s="215"/>
      <c r="C4" s="215"/>
      <c r="D4" s="215"/>
      <c r="E4" s="215"/>
      <c r="F4" s="215"/>
      <c r="G4" s="215"/>
      <c r="H4" s="215"/>
      <c r="I4" s="215"/>
      <c r="J4" s="215"/>
      <c r="K4" s="215"/>
      <c r="L4" s="215"/>
    </row>
    <row r="5" spans="1:12" ht="16.5" x14ac:dyDescent="0.25">
      <c r="A5" s="79"/>
    </row>
    <row r="6" spans="1:12" ht="16.5" x14ac:dyDescent="0.25">
      <c r="A6" s="215" t="s">
        <v>180</v>
      </c>
      <c r="B6" s="215"/>
      <c r="C6" s="215"/>
      <c r="D6" s="215"/>
      <c r="E6" s="215"/>
      <c r="F6" s="215"/>
      <c r="G6" s="215"/>
      <c r="H6" s="215"/>
      <c r="I6" s="215"/>
      <c r="J6" s="215"/>
      <c r="K6" s="215"/>
      <c r="L6" s="215"/>
    </row>
    <row r="7" spans="1:12" ht="16.5" x14ac:dyDescent="0.25">
      <c r="A7" s="80"/>
    </row>
    <row r="8" spans="1:12" ht="109.5" customHeight="1" x14ac:dyDescent="0.25">
      <c r="A8" s="216" t="s">
        <v>136</v>
      </c>
      <c r="B8" s="216"/>
      <c r="C8" s="216"/>
      <c r="D8" s="216"/>
      <c r="E8" s="216"/>
      <c r="F8" s="216"/>
      <c r="G8" s="216"/>
      <c r="H8" s="216"/>
      <c r="I8" s="216"/>
      <c r="J8" s="216"/>
      <c r="K8" s="216"/>
      <c r="L8" s="216"/>
    </row>
    <row r="9" spans="1:12" ht="45.75" customHeight="1" x14ac:dyDescent="0.25">
      <c r="A9" s="216"/>
      <c r="B9" s="216"/>
      <c r="C9" s="216"/>
      <c r="D9" s="216"/>
      <c r="E9" s="216"/>
      <c r="F9" s="216"/>
      <c r="G9" s="216"/>
      <c r="H9" s="216"/>
      <c r="I9" s="216"/>
      <c r="J9" s="216"/>
      <c r="K9" s="216"/>
      <c r="L9" s="216"/>
    </row>
    <row r="10" spans="1:12" ht="28.5" customHeight="1" x14ac:dyDescent="0.25">
      <c r="A10" s="216" t="s">
        <v>94</v>
      </c>
      <c r="B10" s="216"/>
      <c r="C10" s="216"/>
      <c r="D10" s="216"/>
      <c r="E10" s="216"/>
      <c r="F10" s="216"/>
      <c r="G10" s="216"/>
      <c r="H10" s="216"/>
      <c r="I10" s="216"/>
      <c r="J10" s="216"/>
      <c r="K10" s="216"/>
      <c r="L10" s="216"/>
    </row>
    <row r="11" spans="1:12" ht="28.5" customHeight="1" x14ac:dyDescent="0.25">
      <c r="A11" s="216"/>
      <c r="B11" s="216"/>
      <c r="C11" s="216"/>
      <c r="D11" s="216"/>
      <c r="E11" s="216"/>
      <c r="F11" s="216"/>
      <c r="G11" s="216"/>
      <c r="H11" s="216"/>
      <c r="I11" s="216"/>
      <c r="J11" s="216"/>
      <c r="K11" s="216"/>
      <c r="L11" s="216"/>
    </row>
    <row r="12" spans="1:12" ht="15.75" thickBot="1" x14ac:dyDescent="0.3"/>
    <row r="13" spans="1:12" ht="15.75" thickBot="1" x14ac:dyDescent="0.3">
      <c r="A13" s="81" t="s">
        <v>67</v>
      </c>
      <c r="B13" s="217" t="s">
        <v>90</v>
      </c>
      <c r="C13" s="218"/>
      <c r="D13" s="218"/>
      <c r="E13" s="218"/>
      <c r="F13" s="218"/>
      <c r="G13" s="218"/>
      <c r="H13" s="218"/>
      <c r="I13" s="218"/>
      <c r="J13" s="218"/>
      <c r="K13" s="218"/>
      <c r="L13" s="218"/>
    </row>
    <row r="14" spans="1:12" ht="15.75" thickBot="1" x14ac:dyDescent="0.3">
      <c r="A14" s="82">
        <v>18</v>
      </c>
      <c r="B14" s="209" t="s">
        <v>162</v>
      </c>
      <c r="C14" s="209"/>
      <c r="D14" s="209"/>
      <c r="E14" s="209"/>
      <c r="F14" s="209"/>
      <c r="G14" s="209"/>
      <c r="H14" s="209"/>
      <c r="I14" s="209"/>
      <c r="J14" s="209"/>
      <c r="K14" s="209"/>
      <c r="L14" s="209"/>
    </row>
    <row r="15" spans="1:12" x14ac:dyDescent="0.25">
      <c r="A15" s="89"/>
      <c r="B15" s="89"/>
      <c r="C15" s="89"/>
      <c r="D15" s="89"/>
      <c r="E15" s="89"/>
      <c r="F15" s="89"/>
      <c r="G15" s="89"/>
      <c r="H15" s="89"/>
      <c r="I15" s="89"/>
      <c r="J15" s="89"/>
      <c r="K15" s="89"/>
      <c r="L15" s="89"/>
    </row>
    <row r="16" spans="1:12" x14ac:dyDescent="0.25">
      <c r="A16" s="90"/>
      <c r="B16" s="89"/>
      <c r="C16" s="89"/>
      <c r="D16" s="89"/>
      <c r="E16" s="89"/>
      <c r="F16" s="89"/>
      <c r="G16" s="89"/>
      <c r="H16" s="89"/>
      <c r="I16" s="89"/>
      <c r="J16" s="89"/>
      <c r="K16" s="89"/>
      <c r="L16" s="89"/>
    </row>
    <row r="17" spans="1:12" x14ac:dyDescent="0.25">
      <c r="A17" s="206" t="s">
        <v>181</v>
      </c>
      <c r="B17" s="206"/>
      <c r="C17" s="206"/>
      <c r="D17" s="206"/>
      <c r="E17" s="206"/>
      <c r="F17" s="206"/>
      <c r="G17" s="206"/>
      <c r="H17" s="206"/>
      <c r="I17" s="206"/>
      <c r="J17" s="206"/>
      <c r="K17" s="206"/>
      <c r="L17" s="206"/>
    </row>
    <row r="19" spans="1:12" ht="27" customHeight="1" x14ac:dyDescent="0.25">
      <c r="A19" s="208" t="s">
        <v>68</v>
      </c>
      <c r="B19" s="208"/>
      <c r="C19" s="208"/>
      <c r="D19" s="208"/>
      <c r="E19" s="84" t="s">
        <v>69</v>
      </c>
      <c r="F19" s="83" t="s">
        <v>70</v>
      </c>
      <c r="G19" s="83" t="s">
        <v>71</v>
      </c>
      <c r="H19" s="208" t="s">
        <v>3</v>
      </c>
      <c r="I19" s="208"/>
      <c r="J19" s="208"/>
      <c r="K19" s="208"/>
      <c r="L19" s="208"/>
    </row>
    <row r="20" spans="1:12" ht="30.75" customHeight="1" x14ac:dyDescent="0.25">
      <c r="A20" s="212" t="s">
        <v>97</v>
      </c>
      <c r="B20" s="213"/>
      <c r="C20" s="213"/>
      <c r="D20" s="214"/>
      <c r="E20" s="85" t="s">
        <v>182</v>
      </c>
      <c r="F20" s="183" t="s">
        <v>168</v>
      </c>
      <c r="G20" s="1"/>
      <c r="H20" s="210"/>
      <c r="I20" s="210"/>
      <c r="J20" s="210"/>
      <c r="K20" s="210"/>
      <c r="L20" s="210"/>
    </row>
    <row r="21" spans="1:12" ht="35.25" customHeight="1" x14ac:dyDescent="0.25">
      <c r="A21" s="198" t="s">
        <v>98</v>
      </c>
      <c r="B21" s="199"/>
      <c r="C21" s="199"/>
      <c r="D21" s="200"/>
      <c r="E21" s="86">
        <v>2</v>
      </c>
      <c r="F21" s="183"/>
      <c r="G21" s="1"/>
      <c r="H21" s="207" t="s">
        <v>212</v>
      </c>
      <c r="I21" s="210"/>
      <c r="J21" s="210"/>
      <c r="K21" s="210"/>
      <c r="L21" s="210"/>
    </row>
    <row r="22" spans="1:12" ht="24.75" customHeight="1" x14ac:dyDescent="0.25">
      <c r="A22" s="198" t="s">
        <v>137</v>
      </c>
      <c r="B22" s="199"/>
      <c r="C22" s="199"/>
      <c r="D22" s="200"/>
      <c r="E22" s="86">
        <v>23</v>
      </c>
      <c r="F22" s="183" t="s">
        <v>168</v>
      </c>
      <c r="G22" s="1"/>
      <c r="H22" s="204"/>
      <c r="I22" s="204"/>
      <c r="J22" s="204"/>
      <c r="K22" s="204"/>
      <c r="L22" s="204"/>
    </row>
    <row r="23" spans="1:12" ht="27" customHeight="1" x14ac:dyDescent="0.25">
      <c r="A23" s="201" t="s">
        <v>72</v>
      </c>
      <c r="B23" s="202"/>
      <c r="C23" s="202"/>
      <c r="D23" s="203"/>
      <c r="E23" s="87">
        <v>8.9</v>
      </c>
      <c r="F23" s="183"/>
      <c r="G23" s="1"/>
      <c r="H23" s="211" t="s">
        <v>209</v>
      </c>
      <c r="I23" s="204"/>
      <c r="J23" s="204"/>
      <c r="K23" s="204"/>
      <c r="L23" s="204"/>
    </row>
    <row r="24" spans="1:12" ht="20.25" customHeight="1" x14ac:dyDescent="0.25">
      <c r="A24" s="201" t="s">
        <v>93</v>
      </c>
      <c r="B24" s="202"/>
      <c r="C24" s="202"/>
      <c r="D24" s="203"/>
      <c r="E24" s="87"/>
      <c r="F24" s="183"/>
      <c r="G24" s="1"/>
      <c r="H24" s="192" t="s">
        <v>183</v>
      </c>
      <c r="I24" s="193"/>
      <c r="J24" s="193"/>
      <c r="K24" s="193"/>
      <c r="L24" s="194"/>
    </row>
    <row r="25" spans="1:12" ht="28.5" customHeight="1" x14ac:dyDescent="0.25">
      <c r="A25" s="201" t="s">
        <v>138</v>
      </c>
      <c r="B25" s="202"/>
      <c r="C25" s="202"/>
      <c r="D25" s="203"/>
      <c r="E25" s="184" t="s">
        <v>184</v>
      </c>
      <c r="F25" s="183"/>
      <c r="G25" s="1"/>
      <c r="H25" s="207" t="s">
        <v>210</v>
      </c>
      <c r="I25" s="204"/>
      <c r="J25" s="204"/>
      <c r="K25" s="204"/>
      <c r="L25" s="204"/>
    </row>
    <row r="26" spans="1:12" ht="28.5" customHeight="1" x14ac:dyDescent="0.25">
      <c r="A26" s="201" t="s">
        <v>96</v>
      </c>
      <c r="B26" s="202"/>
      <c r="C26" s="202"/>
      <c r="D26" s="203"/>
      <c r="E26" s="87"/>
      <c r="F26" s="183"/>
      <c r="G26" s="1"/>
      <c r="H26" s="192" t="s">
        <v>183</v>
      </c>
      <c r="I26" s="193"/>
      <c r="J26" s="193"/>
      <c r="K26" s="193"/>
      <c r="L26" s="194"/>
    </row>
    <row r="27" spans="1:12" ht="15.75" customHeight="1" x14ac:dyDescent="0.25">
      <c r="A27" s="198" t="s">
        <v>73</v>
      </c>
      <c r="B27" s="199"/>
      <c r="C27" s="199"/>
      <c r="D27" s="200"/>
      <c r="E27" s="86"/>
      <c r="F27" s="183"/>
      <c r="G27" s="1"/>
      <c r="H27" s="204" t="s">
        <v>211</v>
      </c>
      <c r="I27" s="204"/>
      <c r="J27" s="204"/>
      <c r="K27" s="204"/>
      <c r="L27" s="204"/>
    </row>
    <row r="28" spans="1:12" ht="19.5" customHeight="1" x14ac:dyDescent="0.25">
      <c r="A28" s="198" t="s">
        <v>74</v>
      </c>
      <c r="B28" s="199"/>
      <c r="C28" s="199"/>
      <c r="D28" s="200"/>
      <c r="E28" s="86">
        <v>14</v>
      </c>
      <c r="F28" s="183" t="s">
        <v>168</v>
      </c>
      <c r="G28" s="1"/>
      <c r="H28" s="204"/>
      <c r="I28" s="204"/>
      <c r="J28" s="204"/>
      <c r="K28" s="204"/>
      <c r="L28" s="204"/>
    </row>
    <row r="29" spans="1:12" ht="27.75" customHeight="1" x14ac:dyDescent="0.25">
      <c r="A29" s="198" t="s">
        <v>75</v>
      </c>
      <c r="B29" s="199"/>
      <c r="C29" s="199"/>
      <c r="D29" s="200"/>
      <c r="E29" s="86">
        <v>21</v>
      </c>
      <c r="F29" s="183" t="s">
        <v>168</v>
      </c>
      <c r="G29" s="1"/>
      <c r="H29" s="204" t="s">
        <v>186</v>
      </c>
      <c r="I29" s="204"/>
      <c r="J29" s="204"/>
      <c r="K29" s="204"/>
      <c r="L29" s="204"/>
    </row>
    <row r="30" spans="1:12" ht="61.5" customHeight="1" x14ac:dyDescent="0.25">
      <c r="A30" s="198" t="s">
        <v>76</v>
      </c>
      <c r="B30" s="199"/>
      <c r="C30" s="199"/>
      <c r="D30" s="200"/>
      <c r="E30" s="86">
        <v>19</v>
      </c>
      <c r="F30" s="183" t="s">
        <v>168</v>
      </c>
      <c r="G30" s="1"/>
      <c r="H30" s="204" t="s">
        <v>186</v>
      </c>
      <c r="I30" s="204"/>
      <c r="J30" s="204"/>
      <c r="K30" s="204"/>
      <c r="L30" s="204"/>
    </row>
    <row r="31" spans="1:12" ht="17.25" customHeight="1" x14ac:dyDescent="0.25">
      <c r="A31" s="198" t="s">
        <v>77</v>
      </c>
      <c r="B31" s="199"/>
      <c r="C31" s="199"/>
      <c r="D31" s="200"/>
      <c r="E31" s="86">
        <v>20</v>
      </c>
      <c r="F31" s="183" t="s">
        <v>168</v>
      </c>
      <c r="G31" s="1"/>
      <c r="H31" s="204"/>
      <c r="I31" s="204"/>
      <c r="J31" s="204"/>
      <c r="K31" s="204"/>
      <c r="L31" s="204"/>
    </row>
    <row r="32" spans="1:12" ht="24" customHeight="1" x14ac:dyDescent="0.25">
      <c r="A32" s="195" t="s">
        <v>95</v>
      </c>
      <c r="B32" s="196"/>
      <c r="C32" s="196"/>
      <c r="D32" s="197"/>
      <c r="E32" s="86"/>
      <c r="F32" s="183"/>
      <c r="G32" s="186" t="s">
        <v>168</v>
      </c>
      <c r="H32" s="192" t="s">
        <v>213</v>
      </c>
      <c r="I32" s="193"/>
      <c r="J32" s="193"/>
      <c r="K32" s="193"/>
      <c r="L32" s="194"/>
    </row>
    <row r="33" spans="1:12" ht="24" customHeight="1" x14ac:dyDescent="0.25">
      <c r="A33" s="198" t="s">
        <v>99</v>
      </c>
      <c r="B33" s="199"/>
      <c r="C33" s="199"/>
      <c r="D33" s="200"/>
      <c r="E33" s="86" t="s">
        <v>185</v>
      </c>
      <c r="F33" s="183" t="s">
        <v>168</v>
      </c>
      <c r="G33" s="182"/>
      <c r="H33" s="192"/>
      <c r="I33" s="193"/>
      <c r="J33" s="193"/>
      <c r="K33" s="193"/>
      <c r="L33" s="194"/>
    </row>
    <row r="34" spans="1:12" ht="28.5" customHeight="1" x14ac:dyDescent="0.25">
      <c r="A34" s="198" t="s">
        <v>100</v>
      </c>
      <c r="B34" s="199"/>
      <c r="C34" s="199"/>
      <c r="D34" s="200"/>
      <c r="E34" s="88"/>
      <c r="F34" s="183"/>
      <c r="G34" s="182"/>
      <c r="H34" s="204" t="s">
        <v>183</v>
      </c>
      <c r="I34" s="204"/>
      <c r="J34" s="204"/>
      <c r="K34" s="204"/>
      <c r="L34" s="204"/>
    </row>
    <row r="35" spans="1:12" x14ac:dyDescent="0.25">
      <c r="F35" s="187"/>
      <c r="G35" s="185"/>
    </row>
  </sheetData>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21" zoomScale="70" zoomScaleNormal="70" workbookViewId="0">
      <selection activeCell="H137" sqref="H13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44.7109375" style="9" customWidth="1"/>
    <col min="11" max="11" width="14.7109375" style="9" bestFit="1" customWidth="1"/>
    <col min="12" max="13" width="18.7109375" style="9" customWidth="1"/>
    <col min="14" max="14" width="22.140625" style="9" customWidth="1"/>
    <col min="15" max="15" width="26.140625" style="9" customWidth="1"/>
    <col min="16" max="16" width="67.42578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162</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5" t="s">
        <v>101</v>
      </c>
      <c r="C14" s="235"/>
      <c r="D14" s="52" t="s">
        <v>13</v>
      </c>
      <c r="E14" s="52" t="s">
        <v>14</v>
      </c>
      <c r="F14" s="52" t="s">
        <v>30</v>
      </c>
      <c r="G14" s="93"/>
      <c r="I14" s="37"/>
      <c r="J14" s="37"/>
      <c r="K14" s="37"/>
      <c r="L14" s="37"/>
      <c r="M14" s="37"/>
      <c r="N14" s="21"/>
    </row>
    <row r="15" spans="2:16" x14ac:dyDescent="0.25">
      <c r="B15" s="235"/>
      <c r="C15" s="235"/>
      <c r="D15" s="52">
        <v>2</v>
      </c>
      <c r="E15" s="35">
        <v>1044140500</v>
      </c>
      <c r="F15" s="178">
        <v>500</v>
      </c>
      <c r="G15" s="94"/>
      <c r="I15" s="38"/>
      <c r="J15" s="38"/>
      <c r="K15" s="38"/>
      <c r="L15" s="38"/>
      <c r="M15" s="38"/>
      <c r="N15" s="21"/>
    </row>
    <row r="16" spans="2:16" x14ac:dyDescent="0.25">
      <c r="B16" s="235"/>
      <c r="C16" s="235"/>
      <c r="D16" s="52"/>
      <c r="E16" s="35"/>
      <c r="F16" s="178"/>
      <c r="G16" s="94"/>
      <c r="I16" s="38"/>
      <c r="J16" s="38"/>
      <c r="K16" s="38"/>
      <c r="L16" s="38"/>
      <c r="M16" s="38"/>
      <c r="N16" s="21"/>
    </row>
    <row r="17" spans="1:14" x14ac:dyDescent="0.25">
      <c r="B17" s="235"/>
      <c r="C17" s="235"/>
      <c r="D17" s="52"/>
      <c r="E17" s="35"/>
      <c r="F17" s="178"/>
      <c r="G17" s="94"/>
      <c r="I17" s="38"/>
      <c r="J17" s="38"/>
      <c r="K17" s="38"/>
      <c r="L17" s="38"/>
      <c r="M17" s="38"/>
      <c r="N17" s="21"/>
    </row>
    <row r="18" spans="1:14" x14ac:dyDescent="0.25">
      <c r="B18" s="235"/>
      <c r="C18" s="235"/>
      <c r="D18" s="52"/>
      <c r="E18" s="36"/>
      <c r="F18" s="178"/>
      <c r="G18" s="94"/>
      <c r="H18" s="22"/>
      <c r="I18" s="38"/>
      <c r="J18" s="38"/>
      <c r="K18" s="38"/>
      <c r="L18" s="38"/>
      <c r="M18" s="38"/>
      <c r="N18" s="20"/>
    </row>
    <row r="19" spans="1:14" x14ac:dyDescent="0.25">
      <c r="B19" s="235"/>
      <c r="C19" s="235"/>
      <c r="D19" s="52"/>
      <c r="E19" s="36"/>
      <c r="F19" s="178"/>
      <c r="G19" s="94"/>
      <c r="H19" s="22"/>
      <c r="I19" s="40"/>
      <c r="J19" s="40"/>
      <c r="K19" s="40"/>
      <c r="L19" s="40"/>
      <c r="M19" s="40"/>
      <c r="N19" s="20"/>
    </row>
    <row r="20" spans="1:14" x14ac:dyDescent="0.25">
      <c r="B20" s="235"/>
      <c r="C20" s="235"/>
      <c r="D20" s="52"/>
      <c r="E20" s="36"/>
      <c r="F20" s="178"/>
      <c r="G20" s="94"/>
      <c r="H20" s="22"/>
      <c r="I20" s="8"/>
      <c r="J20" s="8"/>
      <c r="K20" s="8"/>
      <c r="L20" s="8"/>
      <c r="M20" s="8"/>
      <c r="N20" s="20"/>
    </row>
    <row r="21" spans="1:14" x14ac:dyDescent="0.25">
      <c r="B21" s="235"/>
      <c r="C21" s="235"/>
      <c r="D21" s="52"/>
      <c r="E21" s="36"/>
      <c r="F21" s="178"/>
      <c r="G21" s="94"/>
      <c r="H21" s="22"/>
      <c r="I21" s="8"/>
      <c r="J21" s="8"/>
      <c r="K21" s="8"/>
      <c r="L21" s="8"/>
      <c r="M21" s="8"/>
      <c r="N21" s="20"/>
    </row>
    <row r="22" spans="1:14" ht="15.75" thickBot="1" x14ac:dyDescent="0.3">
      <c r="B22" s="227" t="s">
        <v>15</v>
      </c>
      <c r="C22" s="228"/>
      <c r="D22" s="52"/>
      <c r="E22" s="64"/>
      <c r="F22" s="178"/>
      <c r="G22" s="94"/>
      <c r="H22" s="22"/>
      <c r="I22" s="8"/>
      <c r="J22" s="8"/>
      <c r="K22" s="8"/>
      <c r="L22" s="8"/>
      <c r="M22" s="8"/>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179">
        <v>400</v>
      </c>
      <c r="D24" s="41"/>
      <c r="E24" s="44">
        <f>E15</f>
        <v>1044140500</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D32" s="172"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25">
        <v>0</v>
      </c>
      <c r="E40" s="244">
        <f>+D40+D41</f>
        <v>0</v>
      </c>
      <c r="F40" s="106"/>
      <c r="G40" s="106"/>
      <c r="H40" s="106"/>
      <c r="I40" s="109"/>
      <c r="J40" s="109"/>
      <c r="K40" s="109"/>
      <c r="L40" s="109"/>
      <c r="M40" s="109"/>
      <c r="N40" s="110"/>
    </row>
    <row r="41" spans="1:17" ht="42.75" x14ac:dyDescent="0.25">
      <c r="A41" s="101"/>
      <c r="B41" s="107" t="s">
        <v>148</v>
      </c>
      <c r="C41" s="108">
        <v>60</v>
      </c>
      <c r="D41" s="125">
        <f>+F145</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66" t="s">
        <v>31</v>
      </c>
      <c r="M46" s="65"/>
      <c r="N46" s="65"/>
    </row>
    <row r="47" spans="1:17" ht="15.75" thickBot="1" x14ac:dyDescent="0.3">
      <c r="M47" s="65"/>
      <c r="N47" s="65"/>
    </row>
    <row r="48" spans="1:17" s="8" customFormat="1" ht="109.5" customHeight="1" x14ac:dyDescent="0.25">
      <c r="B48" s="120" t="s">
        <v>149</v>
      </c>
      <c r="C48" s="120" t="s">
        <v>150</v>
      </c>
      <c r="D48" s="120" t="s">
        <v>151</v>
      </c>
      <c r="E48" s="54" t="s">
        <v>46</v>
      </c>
      <c r="F48" s="54" t="s">
        <v>23</v>
      </c>
      <c r="G48" s="54" t="s">
        <v>103</v>
      </c>
      <c r="H48" s="54" t="s">
        <v>18</v>
      </c>
      <c r="I48" s="54" t="s">
        <v>11</v>
      </c>
      <c r="J48" s="54" t="s">
        <v>32</v>
      </c>
      <c r="K48" s="54" t="s">
        <v>62</v>
      </c>
      <c r="L48" s="54" t="s">
        <v>21</v>
      </c>
      <c r="M48" s="105" t="s">
        <v>27</v>
      </c>
      <c r="N48" s="120" t="s">
        <v>152</v>
      </c>
      <c r="O48" s="54" t="s">
        <v>37</v>
      </c>
      <c r="P48" s="55" t="s">
        <v>12</v>
      </c>
      <c r="Q48" s="55" t="s">
        <v>20</v>
      </c>
    </row>
    <row r="49" spans="1:26" s="28" customFormat="1" ht="30" x14ac:dyDescent="0.25">
      <c r="A49" s="46">
        <v>1</v>
      </c>
      <c r="B49" s="47" t="s">
        <v>171</v>
      </c>
      <c r="C49" s="116" t="s">
        <v>171</v>
      </c>
      <c r="D49" s="47" t="s">
        <v>170</v>
      </c>
      <c r="E49" s="177" t="s">
        <v>169</v>
      </c>
      <c r="F49" s="24" t="s">
        <v>140</v>
      </c>
      <c r="G49" s="154">
        <v>0.1</v>
      </c>
      <c r="H49" s="51">
        <v>41512</v>
      </c>
      <c r="I49" s="25">
        <v>41943</v>
      </c>
      <c r="J49" s="25"/>
      <c r="K49" s="25" t="s">
        <v>172</v>
      </c>
      <c r="L49" s="25"/>
      <c r="M49" s="104">
        <v>850</v>
      </c>
      <c r="N49" s="104">
        <f>+M49*G49</f>
        <v>85</v>
      </c>
      <c r="O49" s="26">
        <v>2101221843</v>
      </c>
      <c r="P49" s="26" t="s">
        <v>176</v>
      </c>
      <c r="Q49" s="155"/>
      <c r="R49" s="27"/>
      <c r="S49" s="27"/>
      <c r="T49" s="27"/>
      <c r="U49" s="27"/>
      <c r="V49" s="27"/>
      <c r="W49" s="27"/>
      <c r="X49" s="27"/>
      <c r="Y49" s="27"/>
      <c r="Z49" s="27"/>
    </row>
    <row r="50" spans="1:26" s="28" customFormat="1" ht="30" x14ac:dyDescent="0.25">
      <c r="A50" s="46">
        <f>+A49+1</f>
        <v>2</v>
      </c>
      <c r="B50" s="116" t="s">
        <v>171</v>
      </c>
      <c r="C50" s="116" t="s">
        <v>171</v>
      </c>
      <c r="D50" s="47" t="s">
        <v>170</v>
      </c>
      <c r="E50" s="119" t="s">
        <v>173</v>
      </c>
      <c r="F50" s="24" t="s">
        <v>140</v>
      </c>
      <c r="G50" s="111">
        <v>0.1</v>
      </c>
      <c r="H50" s="119">
        <v>41513</v>
      </c>
      <c r="I50" s="25">
        <v>41943</v>
      </c>
      <c r="J50" s="25"/>
      <c r="K50" s="25" t="s">
        <v>174</v>
      </c>
      <c r="L50" s="25" t="s">
        <v>175</v>
      </c>
      <c r="M50" s="104">
        <v>1150</v>
      </c>
      <c r="N50" s="104">
        <f>+M50*G50</f>
        <v>115</v>
      </c>
      <c r="O50" s="26">
        <v>2826049968</v>
      </c>
      <c r="P50" s="26" t="s">
        <v>177</v>
      </c>
      <c r="Q50" s="155"/>
      <c r="R50" s="27"/>
      <c r="S50" s="27"/>
      <c r="T50" s="27"/>
      <c r="U50" s="27"/>
      <c r="V50" s="27"/>
      <c r="W50" s="27"/>
      <c r="X50" s="27"/>
      <c r="Y50" s="27"/>
      <c r="Z50" s="27"/>
    </row>
    <row r="51" spans="1:26" s="28" customFormat="1" x14ac:dyDescent="0.25">
      <c r="A51" s="46">
        <f t="shared" ref="A51:A56" si="0">+A50+1</f>
        <v>3</v>
      </c>
      <c r="B51" s="47"/>
      <c r="C51" s="48"/>
      <c r="D51" s="47"/>
      <c r="E51" s="119"/>
      <c r="F51" s="24"/>
      <c r="G51" s="24"/>
      <c r="H51" s="24"/>
      <c r="I51" s="25"/>
      <c r="J51" s="25"/>
      <c r="K51" s="25"/>
      <c r="L51" s="25"/>
      <c r="M51" s="104"/>
      <c r="N51" s="104"/>
      <c r="O51" s="26"/>
      <c r="P51" s="26"/>
      <c r="Q51" s="155"/>
      <c r="R51" s="27"/>
      <c r="S51" s="27"/>
      <c r="T51" s="27"/>
      <c r="U51" s="27"/>
      <c r="V51" s="27"/>
      <c r="W51" s="27"/>
      <c r="X51" s="27"/>
      <c r="Y51" s="27"/>
      <c r="Z51" s="27"/>
    </row>
    <row r="52" spans="1:26" s="28" customFormat="1" x14ac:dyDescent="0.25">
      <c r="A52" s="46">
        <f t="shared" si="0"/>
        <v>4</v>
      </c>
      <c r="B52" s="47"/>
      <c r="C52" s="48"/>
      <c r="D52" s="47"/>
      <c r="E52" s="119"/>
      <c r="F52" s="24"/>
      <c r="G52" s="24"/>
      <c r="H52" s="24"/>
      <c r="I52" s="25"/>
      <c r="J52" s="25"/>
      <c r="K52" s="25"/>
      <c r="L52" s="25"/>
      <c r="M52" s="104"/>
      <c r="N52" s="104"/>
      <c r="O52" s="26"/>
      <c r="P52" s="26"/>
      <c r="Q52" s="155"/>
      <c r="R52" s="27"/>
      <c r="S52" s="27"/>
      <c r="T52" s="27"/>
      <c r="U52" s="27"/>
      <c r="V52" s="27"/>
      <c r="W52" s="27"/>
      <c r="X52" s="27"/>
      <c r="Y52" s="27"/>
      <c r="Z52" s="27"/>
    </row>
    <row r="53" spans="1:26" s="28" customFormat="1" x14ac:dyDescent="0.25">
      <c r="A53" s="46">
        <f t="shared" si="0"/>
        <v>5</v>
      </c>
      <c r="B53" s="47"/>
      <c r="C53" s="48"/>
      <c r="D53" s="47"/>
      <c r="E53" s="119"/>
      <c r="F53" s="24"/>
      <c r="G53" s="24"/>
      <c r="H53" s="24"/>
      <c r="I53" s="25"/>
      <c r="J53" s="25"/>
      <c r="K53" s="25"/>
      <c r="L53" s="25"/>
      <c r="M53" s="104"/>
      <c r="N53" s="104"/>
      <c r="O53" s="26"/>
      <c r="P53" s="26"/>
      <c r="Q53" s="155"/>
      <c r="R53" s="27"/>
      <c r="S53" s="27"/>
      <c r="T53" s="27"/>
      <c r="U53" s="27"/>
      <c r="V53" s="27"/>
      <c r="W53" s="27"/>
      <c r="X53" s="27"/>
      <c r="Y53" s="27"/>
      <c r="Z53" s="27"/>
    </row>
    <row r="54" spans="1:26" s="28" customFormat="1" x14ac:dyDescent="0.25">
      <c r="A54" s="46">
        <f t="shared" si="0"/>
        <v>6</v>
      </c>
      <c r="B54" s="47"/>
      <c r="C54" s="48"/>
      <c r="D54" s="47"/>
      <c r="E54" s="119"/>
      <c r="F54" s="24"/>
      <c r="G54" s="24"/>
      <c r="H54" s="24"/>
      <c r="I54" s="25"/>
      <c r="J54" s="25"/>
      <c r="K54" s="25"/>
      <c r="L54" s="25"/>
      <c r="M54" s="104"/>
      <c r="N54" s="104"/>
      <c r="O54" s="26"/>
      <c r="P54" s="26"/>
      <c r="Q54" s="155"/>
      <c r="R54" s="27"/>
      <c r="S54" s="27"/>
      <c r="T54" s="27"/>
      <c r="U54" s="27"/>
      <c r="V54" s="27"/>
      <c r="W54" s="27"/>
      <c r="X54" s="27"/>
      <c r="Y54" s="27"/>
      <c r="Z54" s="27"/>
    </row>
    <row r="55" spans="1:26" s="28" customFormat="1" x14ac:dyDescent="0.25">
      <c r="A55" s="46">
        <f t="shared" si="0"/>
        <v>7</v>
      </c>
      <c r="B55" s="47"/>
      <c r="C55" s="48"/>
      <c r="D55" s="47"/>
      <c r="E55" s="119"/>
      <c r="F55" s="24"/>
      <c r="G55" s="24"/>
      <c r="H55" s="24"/>
      <c r="I55" s="25"/>
      <c r="J55" s="25"/>
      <c r="K55" s="25"/>
      <c r="L55" s="25"/>
      <c r="M55" s="104"/>
      <c r="N55" s="104"/>
      <c r="O55" s="26"/>
      <c r="P55" s="26"/>
      <c r="Q55" s="155"/>
      <c r="R55" s="27"/>
      <c r="S55" s="27"/>
      <c r="T55" s="27"/>
      <c r="U55" s="27"/>
      <c r="V55" s="27"/>
      <c r="W55" s="27"/>
      <c r="X55" s="27"/>
      <c r="Y55" s="27"/>
      <c r="Z55" s="27"/>
    </row>
    <row r="56" spans="1:26" s="28" customFormat="1" ht="24" customHeight="1" x14ac:dyDescent="0.25">
      <c r="A56" s="46">
        <f t="shared" si="0"/>
        <v>8</v>
      </c>
      <c r="B56" s="47"/>
      <c r="C56" s="48"/>
      <c r="D56" s="47"/>
      <c r="E56" s="119"/>
      <c r="F56" s="24"/>
      <c r="G56" s="24"/>
      <c r="H56" s="24"/>
      <c r="I56" s="25"/>
      <c r="J56" s="25"/>
      <c r="K56" s="25"/>
      <c r="L56" s="25"/>
      <c r="M56" s="104"/>
      <c r="N56" s="104"/>
      <c r="O56" s="26"/>
      <c r="P56" s="26"/>
      <c r="Q56" s="155"/>
      <c r="R56" s="27"/>
      <c r="S56" s="27"/>
      <c r="T56" s="27"/>
      <c r="U56" s="27"/>
      <c r="V56" s="27"/>
      <c r="W56" s="27"/>
      <c r="X56" s="27"/>
      <c r="Y56" s="27"/>
      <c r="Z56" s="27"/>
    </row>
    <row r="57" spans="1:26" s="28" customFormat="1" ht="27.75" customHeight="1" x14ac:dyDescent="0.25">
      <c r="A57" s="46"/>
      <c r="B57" s="49" t="s">
        <v>17</v>
      </c>
      <c r="C57" s="48"/>
      <c r="D57" s="47"/>
      <c r="E57" s="119"/>
      <c r="F57" s="24"/>
      <c r="G57" s="24"/>
      <c r="H57" s="24"/>
      <c r="I57" s="25"/>
      <c r="J57" s="25"/>
      <c r="K57" s="50" t="s">
        <v>208</v>
      </c>
      <c r="L57" s="50">
        <f t="shared" ref="L57:N57" si="1">SUM(L49:L56)</f>
        <v>0</v>
      </c>
      <c r="M57" s="153">
        <f t="shared" si="1"/>
        <v>2000</v>
      </c>
      <c r="N57" s="50">
        <f t="shared" si="1"/>
        <v>200</v>
      </c>
      <c r="O57" s="26"/>
      <c r="P57" s="26"/>
      <c r="Q57" s="156"/>
    </row>
    <row r="58" spans="1:26" s="29" customFormat="1" x14ac:dyDescent="0.25">
      <c r="E58" s="30"/>
    </row>
    <row r="59" spans="1:26" s="29" customFormat="1" x14ac:dyDescent="0.25">
      <c r="B59" s="238" t="s">
        <v>29</v>
      </c>
      <c r="C59" s="238" t="s">
        <v>28</v>
      </c>
      <c r="D59" s="236" t="s">
        <v>35</v>
      </c>
      <c r="E59" s="236"/>
    </row>
    <row r="60" spans="1:26" s="29" customFormat="1" x14ac:dyDescent="0.25">
      <c r="B60" s="239"/>
      <c r="C60" s="239"/>
      <c r="D60" s="61"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63"/>
      <c r="L69" s="63"/>
      <c r="M69" s="63"/>
      <c r="N69" s="63"/>
      <c r="O69" s="223"/>
      <c r="P69" s="224"/>
      <c r="Q69" s="63"/>
    </row>
    <row r="70" spans="2:17" x14ac:dyDescent="0.25">
      <c r="B70" s="3"/>
      <c r="C70" s="3"/>
      <c r="D70" s="5"/>
      <c r="E70" s="5"/>
      <c r="F70" s="4"/>
      <c r="G70" s="4"/>
      <c r="H70" s="4"/>
      <c r="I70" s="98"/>
      <c r="J70" s="98"/>
      <c r="K70" s="63"/>
      <c r="L70" s="63"/>
      <c r="M70" s="63"/>
      <c r="N70" s="63"/>
      <c r="O70" s="223"/>
      <c r="P70" s="224"/>
      <c r="Q70" s="63"/>
    </row>
    <row r="71" spans="2:17" x14ac:dyDescent="0.25">
      <c r="B71" s="3"/>
      <c r="C71" s="3"/>
      <c r="D71" s="5"/>
      <c r="E71" s="5"/>
      <c r="F71" s="4"/>
      <c r="G71" s="4"/>
      <c r="H71" s="4"/>
      <c r="I71" s="98"/>
      <c r="J71" s="98"/>
      <c r="K71" s="63"/>
      <c r="L71" s="63"/>
      <c r="M71" s="63"/>
      <c r="N71" s="63"/>
      <c r="O71" s="223"/>
      <c r="P71" s="224"/>
      <c r="Q71" s="63"/>
    </row>
    <row r="72" spans="2:17" x14ac:dyDescent="0.25">
      <c r="B72" s="3"/>
      <c r="C72" s="3"/>
      <c r="D72" s="5"/>
      <c r="E72" s="5"/>
      <c r="F72" s="4"/>
      <c r="G72" s="4"/>
      <c r="H72" s="4"/>
      <c r="I72" s="98"/>
      <c r="J72" s="98"/>
      <c r="K72" s="63"/>
      <c r="L72" s="63"/>
      <c r="M72" s="63"/>
      <c r="N72" s="63"/>
      <c r="O72" s="223"/>
      <c r="P72" s="224"/>
      <c r="Q72" s="63"/>
    </row>
    <row r="73" spans="2:17" x14ac:dyDescent="0.25">
      <c r="B73" s="3"/>
      <c r="C73" s="3"/>
      <c r="D73" s="5"/>
      <c r="E73" s="5"/>
      <c r="F73" s="4"/>
      <c r="G73" s="4"/>
      <c r="H73" s="4"/>
      <c r="I73" s="98"/>
      <c r="J73" s="98"/>
      <c r="K73" s="63"/>
      <c r="L73" s="63"/>
      <c r="M73" s="63"/>
      <c r="N73" s="63"/>
      <c r="O73" s="223"/>
      <c r="P73" s="224"/>
      <c r="Q73" s="63"/>
    </row>
    <row r="74" spans="2:17" x14ac:dyDescent="0.25">
      <c r="B74" s="3"/>
      <c r="C74" s="3"/>
      <c r="D74" s="5"/>
      <c r="E74" s="5"/>
      <c r="F74" s="4"/>
      <c r="G74" s="4"/>
      <c r="H74" s="4"/>
      <c r="I74" s="98"/>
      <c r="J74" s="98"/>
      <c r="K74" s="63"/>
      <c r="L74" s="63"/>
      <c r="M74" s="63"/>
      <c r="N74" s="63"/>
      <c r="O74" s="223"/>
      <c r="P74" s="224"/>
      <c r="Q74" s="63"/>
    </row>
    <row r="75" spans="2:17" x14ac:dyDescent="0.25">
      <c r="B75" s="63"/>
      <c r="C75" s="63"/>
      <c r="D75" s="63"/>
      <c r="E75" s="63"/>
      <c r="F75" s="63"/>
      <c r="G75" s="63"/>
      <c r="H75" s="63"/>
      <c r="I75" s="63"/>
      <c r="J75" s="63"/>
      <c r="K75" s="63"/>
      <c r="L75" s="63"/>
      <c r="M75" s="63"/>
      <c r="N75" s="63"/>
      <c r="O75" s="223"/>
      <c r="P75" s="224"/>
      <c r="Q75" s="6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56" t="s">
        <v>0</v>
      </c>
      <c r="C86" s="56" t="s">
        <v>40</v>
      </c>
      <c r="D86" s="56" t="s">
        <v>41</v>
      </c>
      <c r="E86" s="56" t="s">
        <v>116</v>
      </c>
      <c r="F86" s="56" t="s">
        <v>118</v>
      </c>
      <c r="G86" s="56" t="s">
        <v>119</v>
      </c>
      <c r="H86" s="56" t="s">
        <v>120</v>
      </c>
      <c r="I86" s="56" t="s">
        <v>117</v>
      </c>
      <c r="J86" s="219" t="s">
        <v>121</v>
      </c>
      <c r="K86" s="220"/>
      <c r="L86" s="221"/>
      <c r="M86" s="56" t="s">
        <v>125</v>
      </c>
      <c r="N86" s="56" t="s">
        <v>42</v>
      </c>
      <c r="O86" s="56" t="s">
        <v>43</v>
      </c>
      <c r="P86" s="219" t="s">
        <v>3</v>
      </c>
      <c r="Q86" s="221"/>
    </row>
    <row r="87" spans="2:17" ht="60.75" customHeight="1" x14ac:dyDescent="0.25">
      <c r="B87" s="91" t="s">
        <v>44</v>
      </c>
      <c r="C87" s="190"/>
      <c r="D87" s="1" t="s">
        <v>187</v>
      </c>
      <c r="E87" s="1">
        <v>30722442</v>
      </c>
      <c r="F87" s="3" t="s">
        <v>194</v>
      </c>
      <c r="G87" s="3" t="s">
        <v>188</v>
      </c>
      <c r="H87" s="3">
        <v>2004</v>
      </c>
      <c r="I87" s="5" t="s">
        <v>141</v>
      </c>
      <c r="J87" s="1" t="s">
        <v>189</v>
      </c>
      <c r="K87" s="99" t="s">
        <v>191</v>
      </c>
      <c r="L87" s="98" t="s">
        <v>190</v>
      </c>
      <c r="M87" s="63" t="s">
        <v>140</v>
      </c>
      <c r="N87" s="63" t="s">
        <v>140</v>
      </c>
      <c r="O87" s="63" t="s">
        <v>141</v>
      </c>
      <c r="P87" s="222" t="s">
        <v>195</v>
      </c>
      <c r="Q87" s="222"/>
    </row>
    <row r="88" spans="2:17" ht="33.6" customHeight="1" x14ac:dyDescent="0.25">
      <c r="B88" s="188" t="s">
        <v>44</v>
      </c>
      <c r="C88" s="190"/>
      <c r="D88" s="1" t="s">
        <v>187</v>
      </c>
      <c r="E88" s="1">
        <v>30722442</v>
      </c>
      <c r="F88" s="3" t="s">
        <v>194</v>
      </c>
      <c r="G88" s="3" t="s">
        <v>188</v>
      </c>
      <c r="H88" s="3">
        <v>2004</v>
      </c>
      <c r="I88" s="5" t="s">
        <v>141</v>
      </c>
      <c r="J88" s="1" t="s">
        <v>192</v>
      </c>
      <c r="K88" s="98" t="s">
        <v>193</v>
      </c>
      <c r="L88" s="98" t="s">
        <v>190</v>
      </c>
      <c r="M88" s="63" t="s">
        <v>140</v>
      </c>
      <c r="N88" s="63" t="s">
        <v>140</v>
      </c>
      <c r="O88" s="63" t="s">
        <v>141</v>
      </c>
      <c r="P88" s="222" t="s">
        <v>195</v>
      </c>
      <c r="Q88" s="222"/>
    </row>
    <row r="89" spans="2:17" ht="33.6" customHeight="1" x14ac:dyDescent="0.25">
      <c r="B89" s="188"/>
      <c r="C89" s="190"/>
      <c r="D89" s="1" t="s">
        <v>196</v>
      </c>
      <c r="E89" s="1">
        <v>27087571</v>
      </c>
      <c r="F89" s="1" t="s">
        <v>194</v>
      </c>
      <c r="G89" s="3" t="s">
        <v>197</v>
      </c>
      <c r="H89" s="191">
        <v>37715</v>
      </c>
      <c r="I89" s="98" t="s">
        <v>141</v>
      </c>
      <c r="J89" s="1" t="s">
        <v>189</v>
      </c>
      <c r="K89" s="99" t="s">
        <v>198</v>
      </c>
      <c r="L89" s="98" t="s">
        <v>190</v>
      </c>
      <c r="M89" s="123" t="s">
        <v>141</v>
      </c>
      <c r="N89" s="123" t="s">
        <v>141</v>
      </c>
      <c r="O89" s="123" t="s">
        <v>141</v>
      </c>
      <c r="P89" s="222" t="s">
        <v>199</v>
      </c>
      <c r="Q89" s="222"/>
    </row>
    <row r="90" spans="2:17" ht="33.6" customHeight="1" x14ac:dyDescent="0.25">
      <c r="B90" s="188"/>
      <c r="C90" s="190"/>
      <c r="D90" s="1" t="s">
        <v>200</v>
      </c>
      <c r="E90" s="1">
        <v>37444825</v>
      </c>
      <c r="F90" s="1" t="s">
        <v>201</v>
      </c>
      <c r="G90" s="98" t="s">
        <v>202</v>
      </c>
      <c r="H90" s="98" t="s">
        <v>203</v>
      </c>
      <c r="I90" s="98" t="s">
        <v>140</v>
      </c>
      <c r="J90" s="98" t="s">
        <v>204</v>
      </c>
      <c r="K90" s="98" t="s">
        <v>205</v>
      </c>
      <c r="L90" s="98" t="s">
        <v>206</v>
      </c>
      <c r="M90" s="123" t="s">
        <v>141</v>
      </c>
      <c r="N90" s="123" t="s">
        <v>141</v>
      </c>
      <c r="O90" s="123" t="s">
        <v>141</v>
      </c>
      <c r="P90" s="222" t="s">
        <v>199</v>
      </c>
      <c r="Q90" s="222"/>
    </row>
    <row r="91" spans="2:17" ht="15.75" thickBot="1" x14ac:dyDescent="0.3"/>
    <row r="92" spans="2:17" ht="27" thickBot="1" x14ac:dyDescent="0.3">
      <c r="B92" s="246" t="s">
        <v>47</v>
      </c>
      <c r="C92" s="247"/>
      <c r="D92" s="247"/>
      <c r="E92" s="247"/>
      <c r="F92" s="247"/>
      <c r="G92" s="247"/>
      <c r="H92" s="247"/>
      <c r="I92" s="247"/>
      <c r="J92" s="247"/>
      <c r="K92" s="247"/>
      <c r="L92" s="247"/>
      <c r="M92" s="247"/>
      <c r="N92" s="248"/>
    </row>
    <row r="95" spans="2:17" ht="46.15" customHeight="1" x14ac:dyDescent="0.25">
      <c r="B95" s="68" t="s">
        <v>34</v>
      </c>
      <c r="C95" s="68" t="s">
        <v>48</v>
      </c>
      <c r="D95" s="219" t="s">
        <v>3</v>
      </c>
      <c r="E95" s="221"/>
    </row>
    <row r="96" spans="2:17" ht="46.9" customHeight="1" x14ac:dyDescent="0.25">
      <c r="B96" s="69" t="s">
        <v>126</v>
      </c>
      <c r="C96" s="160" t="s">
        <v>141</v>
      </c>
      <c r="D96" s="252" t="s">
        <v>167</v>
      </c>
      <c r="E96" s="253"/>
    </row>
    <row r="99" spans="1:26" ht="26.25" x14ac:dyDescent="0.25">
      <c r="B99" s="225" t="s">
        <v>65</v>
      </c>
      <c r="C99" s="226"/>
      <c r="D99" s="226"/>
      <c r="E99" s="226"/>
      <c r="F99" s="226"/>
      <c r="G99" s="226"/>
      <c r="H99" s="226"/>
      <c r="I99" s="226"/>
      <c r="J99" s="226"/>
      <c r="K99" s="226"/>
      <c r="L99" s="226"/>
      <c r="M99" s="226"/>
      <c r="N99" s="226"/>
      <c r="O99" s="226"/>
      <c r="P99" s="226"/>
    </row>
    <row r="101" spans="1:26" ht="15.75" thickBot="1" x14ac:dyDescent="0.3"/>
    <row r="102" spans="1:26" ht="27" thickBot="1" x14ac:dyDescent="0.3">
      <c r="B102" s="246" t="s">
        <v>55</v>
      </c>
      <c r="C102" s="247"/>
      <c r="D102" s="247"/>
      <c r="E102" s="247"/>
      <c r="F102" s="247"/>
      <c r="G102" s="247"/>
      <c r="H102" s="247"/>
      <c r="I102" s="247"/>
      <c r="J102" s="247"/>
      <c r="K102" s="247"/>
      <c r="L102" s="247"/>
      <c r="M102" s="247"/>
      <c r="N102" s="248"/>
    </row>
    <row r="104" spans="1:26" ht="15.75" thickBot="1" x14ac:dyDescent="0.3">
      <c r="M104" s="65"/>
      <c r="N104" s="65"/>
    </row>
    <row r="105" spans="1:26" s="109" customFormat="1" ht="109.5" customHeight="1" x14ac:dyDescent="0.25">
      <c r="B105" s="120" t="s">
        <v>149</v>
      </c>
      <c r="C105" s="120" t="s">
        <v>150</v>
      </c>
      <c r="D105" s="120" t="s">
        <v>151</v>
      </c>
      <c r="E105" s="120" t="s">
        <v>46</v>
      </c>
      <c r="F105" s="120" t="s">
        <v>23</v>
      </c>
      <c r="G105" s="120" t="s">
        <v>103</v>
      </c>
      <c r="H105" s="120" t="s">
        <v>18</v>
      </c>
      <c r="I105" s="120" t="s">
        <v>11</v>
      </c>
      <c r="J105" s="120" t="s">
        <v>32</v>
      </c>
      <c r="K105" s="120" t="s">
        <v>62</v>
      </c>
      <c r="L105" s="120" t="s">
        <v>21</v>
      </c>
      <c r="M105" s="105" t="s">
        <v>27</v>
      </c>
      <c r="N105" s="120" t="s">
        <v>152</v>
      </c>
      <c r="O105" s="120" t="s">
        <v>37</v>
      </c>
      <c r="P105" s="121" t="s">
        <v>12</v>
      </c>
      <c r="Q105" s="121" t="s">
        <v>20</v>
      </c>
    </row>
    <row r="106" spans="1:26" s="115" customFormat="1" x14ac:dyDescent="0.25">
      <c r="A106" s="46">
        <v>1</v>
      </c>
      <c r="B106" s="116"/>
      <c r="C106" s="117"/>
      <c r="D106" s="116"/>
      <c r="E106" s="111"/>
      <c r="F106" s="112"/>
      <c r="G106" s="154"/>
      <c r="H106" s="119"/>
      <c r="I106" s="113"/>
      <c r="J106" s="113"/>
      <c r="K106" s="113"/>
      <c r="L106" s="113"/>
      <c r="M106" s="104"/>
      <c r="N106" s="104">
        <f>+M106*G106</f>
        <v>0</v>
      </c>
      <c r="O106" s="26"/>
      <c r="P106" s="26"/>
      <c r="Q106" s="155"/>
      <c r="R106" s="114"/>
      <c r="S106" s="114"/>
      <c r="T106" s="114"/>
      <c r="U106" s="114"/>
      <c r="V106" s="114"/>
      <c r="W106" s="114"/>
      <c r="X106" s="114"/>
      <c r="Y106" s="114"/>
      <c r="Z106" s="114"/>
    </row>
    <row r="107" spans="1:26" s="115" customFormat="1" x14ac:dyDescent="0.25">
      <c r="A107" s="46">
        <f>+A106+1</f>
        <v>2</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ref="A108:A113" si="2">+A107+1</f>
        <v>3</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4</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5</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6</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7</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26" s="115" customFormat="1" x14ac:dyDescent="0.25">
      <c r="A113" s="46">
        <f t="shared" si="2"/>
        <v>8</v>
      </c>
      <c r="B113" s="116"/>
      <c r="C113" s="117"/>
      <c r="D113" s="116"/>
      <c r="E113" s="111"/>
      <c r="F113" s="112"/>
      <c r="G113" s="112"/>
      <c r="H113" s="112"/>
      <c r="I113" s="113"/>
      <c r="J113" s="113"/>
      <c r="K113" s="113"/>
      <c r="L113" s="113"/>
      <c r="M113" s="104"/>
      <c r="N113" s="104"/>
      <c r="O113" s="26"/>
      <c r="P113" s="26"/>
      <c r="Q113" s="155"/>
      <c r="R113" s="114"/>
      <c r="S113" s="114"/>
      <c r="T113" s="114"/>
      <c r="U113" s="114"/>
      <c r="V113" s="114"/>
      <c r="W113" s="114"/>
      <c r="X113" s="114"/>
      <c r="Y113" s="114"/>
      <c r="Z113" s="114"/>
    </row>
    <row r="114" spans="1:26" s="115" customFormat="1" x14ac:dyDescent="0.25">
      <c r="A114" s="46"/>
      <c r="B114" s="49" t="s">
        <v>17</v>
      </c>
      <c r="C114" s="117"/>
      <c r="D114" s="116"/>
      <c r="E114" s="111"/>
      <c r="F114" s="112"/>
      <c r="G114" s="112"/>
      <c r="H114" s="112"/>
      <c r="I114" s="113"/>
      <c r="J114" s="113"/>
      <c r="K114" s="118">
        <f t="shared" ref="K114" si="3">SUM(K106:K113)</f>
        <v>0</v>
      </c>
      <c r="L114" s="118">
        <f t="shared" ref="L114:N114" si="4">SUM(L106:L113)</f>
        <v>0</v>
      </c>
      <c r="M114" s="153">
        <f t="shared" si="4"/>
        <v>0</v>
      </c>
      <c r="N114" s="118">
        <f t="shared" si="4"/>
        <v>0</v>
      </c>
      <c r="O114" s="26"/>
      <c r="P114" s="26"/>
      <c r="Q114" s="156"/>
    </row>
    <row r="115" spans="1:26" x14ac:dyDescent="0.25">
      <c r="B115" s="29"/>
      <c r="C115" s="29"/>
      <c r="D115" s="29"/>
      <c r="E115" s="30"/>
      <c r="F115" s="29"/>
      <c r="G115" s="29"/>
      <c r="H115" s="29"/>
      <c r="I115" s="29"/>
      <c r="J115" s="29"/>
      <c r="K115" s="29"/>
      <c r="L115" s="29"/>
      <c r="M115" s="29"/>
      <c r="N115" s="29"/>
      <c r="O115" s="29"/>
      <c r="P115" s="29"/>
    </row>
    <row r="116" spans="1:26" ht="18.75" x14ac:dyDescent="0.25">
      <c r="B116" s="59" t="s">
        <v>33</v>
      </c>
      <c r="C116" s="73">
        <f>+K114</f>
        <v>0</v>
      </c>
      <c r="H116" s="31"/>
      <c r="I116" s="31"/>
      <c r="J116" s="31"/>
      <c r="K116" s="31"/>
      <c r="L116" s="31"/>
      <c r="M116" s="31"/>
      <c r="N116" s="29"/>
      <c r="O116" s="29"/>
      <c r="P116" s="29"/>
    </row>
    <row r="118" spans="1:26" ht="15.75" thickBot="1" x14ac:dyDescent="0.3"/>
    <row r="119" spans="1:26" ht="37.15" customHeight="1" thickBot="1" x14ac:dyDescent="0.3">
      <c r="B119" s="76" t="s">
        <v>50</v>
      </c>
      <c r="C119" s="77" t="s">
        <v>51</v>
      </c>
      <c r="D119" s="76" t="s">
        <v>52</v>
      </c>
      <c r="E119" s="77" t="s">
        <v>56</v>
      </c>
    </row>
    <row r="120" spans="1:26" ht="41.45" customHeight="1" x14ac:dyDescent="0.25">
      <c r="B120" s="67" t="s">
        <v>127</v>
      </c>
      <c r="C120" s="70">
        <v>20</v>
      </c>
      <c r="D120" s="70"/>
      <c r="E120" s="249">
        <f>+D120+D121+D122</f>
        <v>0</v>
      </c>
    </row>
    <row r="121" spans="1:26" x14ac:dyDescent="0.25">
      <c r="B121" s="67" t="s">
        <v>128</v>
      </c>
      <c r="C121" s="57">
        <v>30</v>
      </c>
      <c r="D121" s="71">
        <v>0</v>
      </c>
      <c r="E121" s="250"/>
    </row>
    <row r="122" spans="1:26" ht="15.75" thickBot="1" x14ac:dyDescent="0.3">
      <c r="B122" s="67" t="s">
        <v>129</v>
      </c>
      <c r="C122" s="72">
        <v>40</v>
      </c>
      <c r="D122" s="72">
        <v>0</v>
      </c>
      <c r="E122" s="251"/>
    </row>
    <row r="124" spans="1:26" ht="15.75" thickBot="1" x14ac:dyDescent="0.3"/>
    <row r="125" spans="1:26" ht="27" thickBot="1" x14ac:dyDescent="0.3">
      <c r="B125" s="246" t="s">
        <v>53</v>
      </c>
      <c r="C125" s="247"/>
      <c r="D125" s="247"/>
      <c r="E125" s="247"/>
      <c r="F125" s="247"/>
      <c r="G125" s="247"/>
      <c r="H125" s="247"/>
      <c r="I125" s="247"/>
      <c r="J125" s="247"/>
      <c r="K125" s="247"/>
      <c r="L125" s="247"/>
      <c r="M125" s="247"/>
      <c r="N125" s="248"/>
    </row>
    <row r="127" spans="1:26" ht="76.5" customHeight="1" x14ac:dyDescent="0.25">
      <c r="B127" s="56" t="s">
        <v>0</v>
      </c>
      <c r="C127" s="56" t="s">
        <v>40</v>
      </c>
      <c r="D127" s="56" t="s">
        <v>41</v>
      </c>
      <c r="E127" s="56" t="s">
        <v>116</v>
      </c>
      <c r="F127" s="56" t="s">
        <v>118</v>
      </c>
      <c r="G127" s="56" t="s">
        <v>119</v>
      </c>
      <c r="H127" s="56" t="s">
        <v>120</v>
      </c>
      <c r="I127" s="56" t="s">
        <v>117</v>
      </c>
      <c r="J127" s="219" t="s">
        <v>121</v>
      </c>
      <c r="K127" s="220"/>
      <c r="L127" s="221"/>
      <c r="M127" s="56" t="s">
        <v>125</v>
      </c>
      <c r="N127" s="56" t="s">
        <v>42</v>
      </c>
      <c r="O127" s="56" t="s">
        <v>43</v>
      </c>
      <c r="P127" s="219" t="s">
        <v>3</v>
      </c>
      <c r="Q127" s="221"/>
    </row>
    <row r="128" spans="1:26" ht="60.75" customHeight="1" x14ac:dyDescent="0.25">
      <c r="B128" s="91" t="s">
        <v>133</v>
      </c>
      <c r="C128" s="91"/>
      <c r="D128" s="3"/>
      <c r="E128" s="3"/>
      <c r="F128" s="3"/>
      <c r="G128" s="3"/>
      <c r="H128" s="3"/>
      <c r="I128" s="5"/>
      <c r="J128" s="1" t="s">
        <v>122</v>
      </c>
      <c r="K128" s="99" t="s">
        <v>123</v>
      </c>
      <c r="L128" s="98" t="s">
        <v>124</v>
      </c>
      <c r="M128" s="63"/>
      <c r="N128" s="63"/>
      <c r="O128" s="63"/>
      <c r="P128" s="222"/>
      <c r="Q128" s="222"/>
    </row>
    <row r="129" spans="2:17" ht="60.75" customHeight="1" x14ac:dyDescent="0.25">
      <c r="B129" s="91" t="s">
        <v>134</v>
      </c>
      <c r="C129" s="91"/>
      <c r="D129" s="3"/>
      <c r="E129" s="3"/>
      <c r="F129" s="3"/>
      <c r="G129" s="3"/>
      <c r="H129" s="3"/>
      <c r="I129" s="5"/>
      <c r="J129" s="1"/>
      <c r="K129" s="99"/>
      <c r="L129" s="98"/>
      <c r="M129" s="63"/>
      <c r="N129" s="63"/>
      <c r="O129" s="63"/>
      <c r="P129" s="92"/>
      <c r="Q129" s="92"/>
    </row>
    <row r="130" spans="2:17" ht="33.6" customHeight="1" x14ac:dyDescent="0.25">
      <c r="B130" s="91" t="s">
        <v>135</v>
      </c>
      <c r="C130" s="91"/>
      <c r="D130" s="3"/>
      <c r="E130" s="3"/>
      <c r="F130" s="3"/>
      <c r="G130" s="3"/>
      <c r="H130" s="3"/>
      <c r="I130" s="5"/>
      <c r="J130" s="1"/>
      <c r="K130" s="98"/>
      <c r="L130" s="98"/>
      <c r="M130" s="63"/>
      <c r="N130" s="63"/>
      <c r="O130" s="63"/>
      <c r="P130" s="222"/>
      <c r="Q130" s="222"/>
    </row>
    <row r="133" spans="2:17" ht="15.75" thickBot="1" x14ac:dyDescent="0.3"/>
    <row r="134" spans="2:17" ht="54" customHeight="1" x14ac:dyDescent="0.25">
      <c r="B134" s="75" t="s">
        <v>34</v>
      </c>
      <c r="C134" s="75" t="s">
        <v>50</v>
      </c>
      <c r="D134" s="56" t="s">
        <v>51</v>
      </c>
      <c r="E134" s="75" t="s">
        <v>52</v>
      </c>
      <c r="F134" s="77" t="s">
        <v>57</v>
      </c>
      <c r="G134" s="95"/>
    </row>
    <row r="135" spans="2:17" ht="120.75" customHeight="1" x14ac:dyDescent="0.2">
      <c r="B135" s="240" t="s">
        <v>54</v>
      </c>
      <c r="C135" s="6" t="s">
        <v>130</v>
      </c>
      <c r="D135" s="71">
        <v>25</v>
      </c>
      <c r="E135" s="71">
        <v>0</v>
      </c>
      <c r="F135" s="241">
        <f>+E135+E136+E137</f>
        <v>0</v>
      </c>
      <c r="G135" s="96"/>
    </row>
    <row r="136" spans="2:17" ht="76.150000000000006" customHeight="1" x14ac:dyDescent="0.2">
      <c r="B136" s="240"/>
      <c r="C136" s="6" t="s">
        <v>131</v>
      </c>
      <c r="D136" s="74">
        <v>25</v>
      </c>
      <c r="E136" s="71">
        <v>0</v>
      </c>
      <c r="F136" s="242"/>
      <c r="G136" s="96"/>
    </row>
    <row r="137" spans="2:17" ht="69" customHeight="1" x14ac:dyDescent="0.2">
      <c r="B137" s="240"/>
      <c r="C137" s="6" t="s">
        <v>132</v>
      </c>
      <c r="D137" s="71">
        <v>10</v>
      </c>
      <c r="E137" s="71">
        <v>0</v>
      </c>
      <c r="F137" s="243"/>
      <c r="G137" s="96"/>
    </row>
    <row r="138" spans="2:17" x14ac:dyDescent="0.25">
      <c r="C138"/>
    </row>
    <row r="141" spans="2:17" x14ac:dyDescent="0.25">
      <c r="B141" s="66" t="s">
        <v>58</v>
      </c>
    </row>
    <row r="144" spans="2:17" x14ac:dyDescent="0.25">
      <c r="B144" s="78" t="s">
        <v>34</v>
      </c>
      <c r="C144" s="78" t="s">
        <v>59</v>
      </c>
      <c r="D144" s="75" t="s">
        <v>52</v>
      </c>
      <c r="E144" s="75" t="s">
        <v>17</v>
      </c>
    </row>
    <row r="145" spans="2:5" ht="28.5" x14ac:dyDescent="0.25">
      <c r="B145" s="2" t="s">
        <v>60</v>
      </c>
      <c r="C145" s="7">
        <v>40</v>
      </c>
      <c r="D145" s="71">
        <f>+E120</f>
        <v>0</v>
      </c>
      <c r="E145" s="244">
        <f>+D145+D146</f>
        <v>0</v>
      </c>
    </row>
    <row r="146" spans="2:5" ht="42.75" x14ac:dyDescent="0.25">
      <c r="B146" s="2" t="s">
        <v>61</v>
      </c>
      <c r="C146" s="7">
        <v>60</v>
      </c>
      <c r="D146" s="71">
        <f>+F135</f>
        <v>0</v>
      </c>
      <c r="E146" s="245"/>
    </row>
  </sheetData>
  <mergeCells count="45">
    <mergeCell ref="O69:P69"/>
    <mergeCell ref="B135:B137"/>
    <mergeCell ref="F135:F137"/>
    <mergeCell ref="E145:E146"/>
    <mergeCell ref="B2:P2"/>
    <mergeCell ref="B99:P99"/>
    <mergeCell ref="B125:N125"/>
    <mergeCell ref="E120:E122"/>
    <mergeCell ref="B92:N92"/>
    <mergeCell ref="D95:E95"/>
    <mergeCell ref="D96:E96"/>
    <mergeCell ref="B102:N102"/>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7:L127"/>
    <mergeCell ref="P127:Q127"/>
    <mergeCell ref="P128:Q128"/>
    <mergeCell ref="P130:Q130"/>
    <mergeCell ref="J86:L86"/>
    <mergeCell ref="P87:Q87"/>
    <mergeCell ref="P88:Q88"/>
    <mergeCell ref="P89:Q89"/>
    <mergeCell ref="P90:Q90"/>
  </mergeCells>
  <conditionalFormatting sqref="E87">
    <cfRule type="duplicateValues" dxfId="5" priority="6"/>
  </conditionalFormatting>
  <conditionalFormatting sqref="E88">
    <cfRule type="duplicateValues" dxfId="4" priority="5"/>
  </conditionalFormatting>
  <conditionalFormatting sqref="E89">
    <cfRule type="duplicateValues" dxfId="3" priority="4"/>
  </conditionalFormatting>
  <conditionalFormatting sqref="E89">
    <cfRule type="duplicateValues" dxfId="2" priority="3"/>
  </conditionalFormatting>
  <conditionalFormatting sqref="E90">
    <cfRule type="duplicateValues" dxfId="1" priority="2"/>
  </conditionalFormatting>
  <conditionalFormatting sqref="E90">
    <cfRule type="duplicateValues" dxfId="0" priority="1"/>
  </conditionalFormatting>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18" zoomScale="70" zoomScaleNormal="70" workbookViewId="0">
      <selection activeCell="H136" sqref="H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162</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5" t="s">
        <v>101</v>
      </c>
      <c r="C14" s="235"/>
      <c r="D14" s="173" t="s">
        <v>13</v>
      </c>
      <c r="E14" s="173" t="s">
        <v>14</v>
      </c>
      <c r="F14" s="173" t="s">
        <v>30</v>
      </c>
      <c r="G14" s="93"/>
      <c r="I14" s="37"/>
      <c r="J14" s="37"/>
      <c r="K14" s="37"/>
      <c r="L14" s="37"/>
      <c r="M14" s="37"/>
      <c r="N14" s="110"/>
    </row>
    <row r="15" spans="2:16" x14ac:dyDescent="0.25">
      <c r="B15" s="235"/>
      <c r="C15" s="235"/>
      <c r="D15" s="175">
        <v>4</v>
      </c>
      <c r="E15" s="35">
        <v>908402235</v>
      </c>
      <c r="F15" s="178">
        <v>435</v>
      </c>
      <c r="G15" s="94"/>
      <c r="I15" s="38"/>
      <c r="J15" s="38"/>
      <c r="K15" s="38"/>
      <c r="L15" s="38"/>
      <c r="M15" s="38"/>
      <c r="N15" s="110"/>
    </row>
    <row r="16" spans="2:16" x14ac:dyDescent="0.25">
      <c r="B16" s="235"/>
      <c r="C16" s="235"/>
      <c r="D16" s="175"/>
      <c r="E16" s="35"/>
      <c r="F16" s="178"/>
      <c r="G16" s="94"/>
      <c r="I16" s="38"/>
      <c r="J16" s="38"/>
      <c r="K16" s="38"/>
      <c r="L16" s="38"/>
      <c r="M16" s="38"/>
      <c r="N16" s="110"/>
    </row>
    <row r="17" spans="1:14" x14ac:dyDescent="0.25">
      <c r="B17" s="235"/>
      <c r="C17" s="235"/>
      <c r="D17" s="175"/>
      <c r="E17" s="35"/>
      <c r="F17" s="178"/>
      <c r="G17" s="94"/>
      <c r="I17" s="38"/>
      <c r="J17" s="38"/>
      <c r="K17" s="38"/>
      <c r="L17" s="38"/>
      <c r="M17" s="38"/>
      <c r="N17" s="110"/>
    </row>
    <row r="18" spans="1:14" x14ac:dyDescent="0.25">
      <c r="B18" s="235"/>
      <c r="C18" s="235"/>
      <c r="D18" s="175"/>
      <c r="E18" s="36"/>
      <c r="F18" s="178"/>
      <c r="G18" s="94"/>
      <c r="H18" s="22"/>
      <c r="I18" s="38"/>
      <c r="J18" s="38"/>
      <c r="K18" s="38"/>
      <c r="L18" s="38"/>
      <c r="M18" s="38"/>
      <c r="N18" s="20"/>
    </row>
    <row r="19" spans="1:14" x14ac:dyDescent="0.25">
      <c r="B19" s="235"/>
      <c r="C19" s="235"/>
      <c r="D19" s="175"/>
      <c r="E19" s="36"/>
      <c r="F19" s="178"/>
      <c r="G19" s="94"/>
      <c r="H19" s="22"/>
      <c r="I19" s="40"/>
      <c r="J19" s="40"/>
      <c r="K19" s="40"/>
      <c r="L19" s="40"/>
      <c r="M19" s="40"/>
      <c r="N19" s="20"/>
    </row>
    <row r="20" spans="1:14" x14ac:dyDescent="0.25">
      <c r="B20" s="235"/>
      <c r="C20" s="235"/>
      <c r="D20" s="175"/>
      <c r="E20" s="36"/>
      <c r="F20" s="178"/>
      <c r="G20" s="94"/>
      <c r="H20" s="22"/>
      <c r="I20" s="109"/>
      <c r="J20" s="109"/>
      <c r="K20" s="109"/>
      <c r="L20" s="109"/>
      <c r="M20" s="109"/>
      <c r="N20" s="20"/>
    </row>
    <row r="21" spans="1:14" x14ac:dyDescent="0.25">
      <c r="B21" s="235"/>
      <c r="C21" s="235"/>
      <c r="D21" s="173"/>
      <c r="E21" s="36"/>
      <c r="F21" s="35"/>
      <c r="G21" s="94"/>
      <c r="H21" s="22"/>
      <c r="I21" s="109"/>
      <c r="J21" s="109"/>
      <c r="K21" s="109"/>
      <c r="L21" s="109"/>
      <c r="M21" s="109"/>
      <c r="N21" s="20"/>
    </row>
    <row r="22" spans="1:14" ht="15.75" thickBot="1" x14ac:dyDescent="0.3">
      <c r="B22" s="227" t="s">
        <v>15</v>
      </c>
      <c r="C22" s="228"/>
      <c r="D22" s="173"/>
      <c r="E22" s="64"/>
      <c r="F22" s="35"/>
      <c r="G22" s="94"/>
      <c r="H22" s="22"/>
      <c r="I22" s="109"/>
      <c r="J22" s="109"/>
      <c r="K22" s="109"/>
      <c r="L22" s="109"/>
      <c r="M22" s="109"/>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v>348</v>
      </c>
      <c r="D24" s="41"/>
      <c r="E24" s="44">
        <f>E15</f>
        <v>908402235</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D32" s="172"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72">
        <v>0</v>
      </c>
      <c r="E40" s="244">
        <f>+D40+D41</f>
        <v>0</v>
      </c>
      <c r="F40" s="106"/>
      <c r="G40" s="106"/>
      <c r="H40" s="106"/>
      <c r="I40" s="109"/>
      <c r="J40" s="109"/>
      <c r="K40" s="109"/>
      <c r="L40" s="109"/>
      <c r="M40" s="109"/>
      <c r="N40" s="110"/>
    </row>
    <row r="41" spans="1:17" ht="42.75" x14ac:dyDescent="0.25">
      <c r="A41" s="101"/>
      <c r="B41" s="107" t="s">
        <v>148</v>
      </c>
      <c r="C41" s="108">
        <v>60</v>
      </c>
      <c r="D41" s="172">
        <f>+F144</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124" t="s">
        <v>31</v>
      </c>
      <c r="M46" s="65"/>
      <c r="N46" s="65"/>
    </row>
    <row r="47" spans="1:17" ht="15.75" thickBot="1" x14ac:dyDescent="0.3">
      <c r="M47" s="65"/>
      <c r="N47" s="65"/>
    </row>
    <row r="48" spans="1:17" s="109" customFormat="1" ht="109.5" customHeight="1" x14ac:dyDescent="0.25">
      <c r="B48" s="120" t="s">
        <v>149</v>
      </c>
      <c r="C48" s="120" t="s">
        <v>150</v>
      </c>
      <c r="D48" s="120" t="s">
        <v>151</v>
      </c>
      <c r="E48" s="120" t="s">
        <v>46</v>
      </c>
      <c r="F48" s="120" t="s">
        <v>23</v>
      </c>
      <c r="G48" s="120" t="s">
        <v>103</v>
      </c>
      <c r="H48" s="120" t="s">
        <v>18</v>
      </c>
      <c r="I48" s="120" t="s">
        <v>11</v>
      </c>
      <c r="J48" s="120" t="s">
        <v>32</v>
      </c>
      <c r="K48" s="120" t="s">
        <v>62</v>
      </c>
      <c r="L48" s="120" t="s">
        <v>21</v>
      </c>
      <c r="M48" s="105" t="s">
        <v>27</v>
      </c>
      <c r="N48" s="120" t="s">
        <v>152</v>
      </c>
      <c r="O48" s="120" t="s">
        <v>37</v>
      </c>
      <c r="P48" s="121" t="s">
        <v>12</v>
      </c>
      <c r="Q48" s="121" t="s">
        <v>20</v>
      </c>
    </row>
    <row r="49" spans="1:26" s="115" customFormat="1" ht="30" x14ac:dyDescent="0.25">
      <c r="A49" s="46">
        <v>1</v>
      </c>
      <c r="B49" s="116" t="s">
        <v>171</v>
      </c>
      <c r="C49" s="116" t="s">
        <v>171</v>
      </c>
      <c r="D49" s="116" t="s">
        <v>170</v>
      </c>
      <c r="E49" s="177" t="s">
        <v>169</v>
      </c>
      <c r="F49" s="112" t="s">
        <v>140</v>
      </c>
      <c r="G49" s="154">
        <v>0.1</v>
      </c>
      <c r="H49" s="119">
        <v>41512</v>
      </c>
      <c r="I49" s="113">
        <v>41943</v>
      </c>
      <c r="J49" s="113"/>
      <c r="K49" s="113" t="s">
        <v>172</v>
      </c>
      <c r="L49" s="113"/>
      <c r="M49" s="104">
        <v>850</v>
      </c>
      <c r="N49" s="104">
        <f>+M49*G49</f>
        <v>85</v>
      </c>
      <c r="O49" s="26">
        <v>2101221843</v>
      </c>
      <c r="P49" s="26" t="s">
        <v>176</v>
      </c>
      <c r="Q49" s="155"/>
      <c r="R49" s="114"/>
      <c r="S49" s="114"/>
      <c r="T49" s="114"/>
      <c r="U49" s="114"/>
      <c r="V49" s="114"/>
      <c r="W49" s="114"/>
      <c r="X49" s="114"/>
      <c r="Y49" s="114"/>
      <c r="Z49" s="114"/>
    </row>
    <row r="50" spans="1:26" s="115" customFormat="1" ht="30" x14ac:dyDescent="0.25">
      <c r="A50" s="46">
        <f>+A49+1</f>
        <v>2</v>
      </c>
      <c r="B50" s="116" t="s">
        <v>171</v>
      </c>
      <c r="C50" s="116" t="s">
        <v>171</v>
      </c>
      <c r="D50" s="116" t="s">
        <v>170</v>
      </c>
      <c r="E50" s="119" t="s">
        <v>173</v>
      </c>
      <c r="F50" s="112" t="s">
        <v>140</v>
      </c>
      <c r="G50" s="111">
        <v>0.1</v>
      </c>
      <c r="H50" s="119">
        <v>41513</v>
      </c>
      <c r="I50" s="113">
        <v>41943</v>
      </c>
      <c r="J50" s="113"/>
      <c r="K50" s="113" t="s">
        <v>174</v>
      </c>
      <c r="L50" s="113" t="s">
        <v>175</v>
      </c>
      <c r="M50" s="104">
        <v>1150</v>
      </c>
      <c r="N50" s="104">
        <f>+M50*G50</f>
        <v>115</v>
      </c>
      <c r="O50" s="26">
        <v>2826049968</v>
      </c>
      <c r="P50" s="26" t="s">
        <v>177</v>
      </c>
      <c r="Q50" s="155"/>
      <c r="R50" s="114"/>
      <c r="S50" s="114"/>
      <c r="T50" s="114"/>
      <c r="U50" s="114"/>
      <c r="V50" s="114"/>
      <c r="W50" s="114"/>
      <c r="X50" s="114"/>
      <c r="Y50" s="114"/>
      <c r="Z50" s="114"/>
    </row>
    <row r="51" spans="1:26" s="115" customFormat="1" x14ac:dyDescent="0.25">
      <c r="A51" s="46">
        <f t="shared" ref="A51:A56" si="0">+A50+1</f>
        <v>3</v>
      </c>
      <c r="B51" s="116"/>
      <c r="C51" s="117"/>
      <c r="D51" s="116"/>
      <c r="E51" s="111"/>
      <c r="F51" s="112"/>
      <c r="G51" s="112"/>
      <c r="H51" s="112"/>
      <c r="I51" s="113"/>
      <c r="J51" s="113"/>
      <c r="K51" s="113"/>
      <c r="L51" s="113"/>
      <c r="M51" s="104"/>
      <c r="N51" s="104"/>
      <c r="O51" s="26"/>
      <c r="P51" s="26"/>
      <c r="Q51" s="155"/>
      <c r="R51" s="114"/>
      <c r="S51" s="114"/>
      <c r="T51" s="114"/>
      <c r="U51" s="114"/>
      <c r="V51" s="114"/>
      <c r="W51" s="114"/>
      <c r="X51" s="114"/>
      <c r="Y51" s="114"/>
      <c r="Z51" s="114"/>
    </row>
    <row r="52" spans="1:26" s="115" customFormat="1" x14ac:dyDescent="0.25">
      <c r="A52" s="46">
        <f t="shared" si="0"/>
        <v>4</v>
      </c>
      <c r="B52" s="116"/>
      <c r="C52" s="117"/>
      <c r="D52" s="116"/>
      <c r="E52" s="111"/>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ht="27" customHeight="1" x14ac:dyDescent="0.25">
      <c r="A57" s="46"/>
      <c r="B57" s="49" t="s">
        <v>17</v>
      </c>
      <c r="C57" s="117"/>
      <c r="D57" s="116"/>
      <c r="E57" s="111"/>
      <c r="F57" s="112"/>
      <c r="G57" s="112"/>
      <c r="H57" s="112"/>
      <c r="I57" s="113"/>
      <c r="J57" s="113"/>
      <c r="K57" s="118" t="s">
        <v>208</v>
      </c>
      <c r="L57" s="118">
        <f t="shared" ref="L57:N57" si="1">SUM(L49:L56)</f>
        <v>0</v>
      </c>
      <c r="M57" s="153">
        <f t="shared" si="1"/>
        <v>2000</v>
      </c>
      <c r="N57" s="118">
        <f t="shared" si="1"/>
        <v>200</v>
      </c>
      <c r="O57" s="26"/>
      <c r="P57" s="26"/>
      <c r="Q57" s="156"/>
    </row>
    <row r="58" spans="1:26" s="29" customFormat="1" ht="21.75" customHeight="1" x14ac:dyDescent="0.25">
      <c r="E58" s="30"/>
    </row>
    <row r="59" spans="1:26" s="29" customFormat="1" x14ac:dyDescent="0.25">
      <c r="B59" s="238" t="s">
        <v>29</v>
      </c>
      <c r="C59" s="238" t="s">
        <v>28</v>
      </c>
      <c r="D59" s="236" t="s">
        <v>35</v>
      </c>
      <c r="E59" s="236"/>
    </row>
    <row r="60" spans="1:26" s="29" customFormat="1" x14ac:dyDescent="0.25">
      <c r="B60" s="239"/>
      <c r="C60" s="239"/>
      <c r="D60" s="174"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123"/>
      <c r="L69" s="123"/>
      <c r="M69" s="123"/>
      <c r="N69" s="123"/>
      <c r="O69" s="223"/>
      <c r="P69" s="224"/>
      <c r="Q69" s="123"/>
    </row>
    <row r="70" spans="2:17" x14ac:dyDescent="0.25">
      <c r="B70" s="3"/>
      <c r="C70" s="3"/>
      <c r="D70" s="5"/>
      <c r="E70" s="5"/>
      <c r="F70" s="4"/>
      <c r="G70" s="4"/>
      <c r="H70" s="4"/>
      <c r="I70" s="98"/>
      <c r="J70" s="98"/>
      <c r="K70" s="123"/>
      <c r="L70" s="123"/>
      <c r="M70" s="123"/>
      <c r="N70" s="123"/>
      <c r="O70" s="223"/>
      <c r="P70" s="224"/>
      <c r="Q70" s="123"/>
    </row>
    <row r="71" spans="2:17" x14ac:dyDescent="0.25">
      <c r="B71" s="3"/>
      <c r="C71" s="3"/>
      <c r="D71" s="5"/>
      <c r="E71" s="5"/>
      <c r="F71" s="4"/>
      <c r="G71" s="4"/>
      <c r="H71" s="4"/>
      <c r="I71" s="98"/>
      <c r="J71" s="98"/>
      <c r="K71" s="123"/>
      <c r="L71" s="123"/>
      <c r="M71" s="123"/>
      <c r="N71" s="123"/>
      <c r="O71" s="223"/>
      <c r="P71" s="224"/>
      <c r="Q71" s="123"/>
    </row>
    <row r="72" spans="2:17" x14ac:dyDescent="0.25">
      <c r="B72" s="3"/>
      <c r="C72" s="3"/>
      <c r="D72" s="5"/>
      <c r="E72" s="5"/>
      <c r="F72" s="4"/>
      <c r="G72" s="4"/>
      <c r="H72" s="4"/>
      <c r="I72" s="98"/>
      <c r="J72" s="98"/>
      <c r="K72" s="123"/>
      <c r="L72" s="123"/>
      <c r="M72" s="123"/>
      <c r="N72" s="123"/>
      <c r="O72" s="223"/>
      <c r="P72" s="224"/>
      <c r="Q72" s="123"/>
    </row>
    <row r="73" spans="2:17" x14ac:dyDescent="0.25">
      <c r="B73" s="3"/>
      <c r="C73" s="3"/>
      <c r="D73" s="5"/>
      <c r="E73" s="5"/>
      <c r="F73" s="4"/>
      <c r="G73" s="4"/>
      <c r="H73" s="4"/>
      <c r="I73" s="98"/>
      <c r="J73" s="98"/>
      <c r="K73" s="123"/>
      <c r="L73" s="123"/>
      <c r="M73" s="123"/>
      <c r="N73" s="123"/>
      <c r="O73" s="223"/>
      <c r="P73" s="224"/>
      <c r="Q73" s="123"/>
    </row>
    <row r="74" spans="2:17" x14ac:dyDescent="0.25">
      <c r="B74" s="3"/>
      <c r="C74" s="3"/>
      <c r="D74" s="5"/>
      <c r="E74" s="5"/>
      <c r="F74" s="4"/>
      <c r="G74" s="4"/>
      <c r="H74" s="4"/>
      <c r="I74" s="98"/>
      <c r="J74" s="98"/>
      <c r="K74" s="123"/>
      <c r="L74" s="123"/>
      <c r="M74" s="123"/>
      <c r="N74" s="123"/>
      <c r="O74" s="223"/>
      <c r="P74" s="224"/>
      <c r="Q74" s="123"/>
    </row>
    <row r="75" spans="2:17" x14ac:dyDescent="0.25">
      <c r="B75" s="123"/>
      <c r="C75" s="123"/>
      <c r="D75" s="123"/>
      <c r="E75" s="123"/>
      <c r="F75" s="123"/>
      <c r="G75" s="123"/>
      <c r="H75" s="123"/>
      <c r="I75" s="123"/>
      <c r="J75" s="123"/>
      <c r="K75" s="123"/>
      <c r="L75" s="123"/>
      <c r="M75" s="123"/>
      <c r="N75" s="123"/>
      <c r="O75" s="223"/>
      <c r="P75" s="224"/>
      <c r="Q75" s="12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122" t="s">
        <v>0</v>
      </c>
      <c r="C86" s="122" t="s">
        <v>40</v>
      </c>
      <c r="D86" s="122" t="s">
        <v>41</v>
      </c>
      <c r="E86" s="122" t="s">
        <v>116</v>
      </c>
      <c r="F86" s="122" t="s">
        <v>118</v>
      </c>
      <c r="G86" s="122" t="s">
        <v>119</v>
      </c>
      <c r="H86" s="122" t="s">
        <v>120</v>
      </c>
      <c r="I86" s="122" t="s">
        <v>117</v>
      </c>
      <c r="J86" s="219" t="s">
        <v>121</v>
      </c>
      <c r="K86" s="220"/>
      <c r="L86" s="221"/>
      <c r="M86" s="122" t="s">
        <v>125</v>
      </c>
      <c r="N86" s="122" t="s">
        <v>42</v>
      </c>
      <c r="O86" s="122" t="s">
        <v>43</v>
      </c>
      <c r="P86" s="219" t="s">
        <v>3</v>
      </c>
      <c r="Q86" s="221"/>
    </row>
    <row r="87" spans="2:17" ht="60.75" customHeight="1" x14ac:dyDescent="0.25">
      <c r="B87" s="171" t="s">
        <v>44</v>
      </c>
      <c r="C87" s="171"/>
      <c r="D87" s="3"/>
      <c r="E87" s="3"/>
      <c r="F87" s="3"/>
      <c r="G87" s="3"/>
      <c r="H87" s="3"/>
      <c r="I87" s="5"/>
      <c r="J87" s="1" t="s">
        <v>122</v>
      </c>
      <c r="K87" s="99" t="s">
        <v>123</v>
      </c>
      <c r="L87" s="98" t="s">
        <v>124</v>
      </c>
      <c r="M87" s="123"/>
      <c r="N87" s="123"/>
      <c r="O87" s="123"/>
      <c r="P87" s="222" t="s">
        <v>207</v>
      </c>
      <c r="Q87" s="222"/>
    </row>
    <row r="88" spans="2:17" ht="33.6" customHeight="1" x14ac:dyDescent="0.25">
      <c r="B88" s="171" t="s">
        <v>45</v>
      </c>
      <c r="C88" s="171"/>
      <c r="D88" s="3"/>
      <c r="E88" s="3"/>
      <c r="F88" s="3"/>
      <c r="G88" s="3"/>
      <c r="H88" s="3"/>
      <c r="I88" s="5"/>
      <c r="J88" s="1"/>
      <c r="K88" s="98"/>
      <c r="L88" s="98"/>
      <c r="M88" s="123"/>
      <c r="N88" s="123"/>
      <c r="O88" s="123"/>
      <c r="P88" s="222"/>
      <c r="Q88" s="222"/>
    </row>
    <row r="90" spans="2:17" ht="15.75" thickBot="1" x14ac:dyDescent="0.3"/>
    <row r="91" spans="2:17" ht="27" thickBot="1" x14ac:dyDescent="0.3">
      <c r="B91" s="246" t="s">
        <v>47</v>
      </c>
      <c r="C91" s="247"/>
      <c r="D91" s="247"/>
      <c r="E91" s="247"/>
      <c r="F91" s="247"/>
      <c r="G91" s="247"/>
      <c r="H91" s="247"/>
      <c r="I91" s="247"/>
      <c r="J91" s="247"/>
      <c r="K91" s="247"/>
      <c r="L91" s="247"/>
      <c r="M91" s="247"/>
      <c r="N91" s="248"/>
    </row>
    <row r="94" spans="2:17" ht="46.15" customHeight="1" x14ac:dyDescent="0.25">
      <c r="B94" s="68" t="s">
        <v>34</v>
      </c>
      <c r="C94" s="68" t="s">
        <v>48</v>
      </c>
      <c r="D94" s="219" t="s">
        <v>3</v>
      </c>
      <c r="E94" s="221"/>
    </row>
    <row r="95" spans="2:17" ht="46.9" customHeight="1" x14ac:dyDescent="0.25">
      <c r="B95" s="69" t="s">
        <v>126</v>
      </c>
      <c r="C95" s="172" t="s">
        <v>141</v>
      </c>
      <c r="D95" s="252" t="s">
        <v>167</v>
      </c>
      <c r="E95" s="253"/>
    </row>
    <row r="98" spans="1:26" ht="26.25" x14ac:dyDescent="0.25">
      <c r="B98" s="225" t="s">
        <v>65</v>
      </c>
      <c r="C98" s="226"/>
      <c r="D98" s="226"/>
      <c r="E98" s="226"/>
      <c r="F98" s="226"/>
      <c r="G98" s="226"/>
      <c r="H98" s="226"/>
      <c r="I98" s="226"/>
      <c r="J98" s="226"/>
      <c r="K98" s="226"/>
      <c r="L98" s="226"/>
      <c r="M98" s="226"/>
      <c r="N98" s="226"/>
      <c r="O98" s="226"/>
      <c r="P98" s="226"/>
    </row>
    <row r="100" spans="1:26" ht="15.75" thickBot="1" x14ac:dyDescent="0.3"/>
    <row r="101" spans="1:26" ht="27" thickBot="1" x14ac:dyDescent="0.3">
      <c r="B101" s="246" t="s">
        <v>55</v>
      </c>
      <c r="C101" s="247"/>
      <c r="D101" s="247"/>
      <c r="E101" s="247"/>
      <c r="F101" s="247"/>
      <c r="G101" s="247"/>
      <c r="H101" s="247"/>
      <c r="I101" s="247"/>
      <c r="J101" s="247"/>
      <c r="K101" s="247"/>
      <c r="L101" s="247"/>
      <c r="M101" s="247"/>
      <c r="N101" s="248"/>
    </row>
    <row r="103" spans="1:26" ht="15.75" thickBot="1" x14ac:dyDescent="0.3">
      <c r="M103" s="65"/>
      <c r="N103" s="65"/>
    </row>
    <row r="104" spans="1:26" s="109" customFormat="1" ht="109.5" customHeight="1" x14ac:dyDescent="0.25">
      <c r="B104" s="120" t="s">
        <v>149</v>
      </c>
      <c r="C104" s="120" t="s">
        <v>150</v>
      </c>
      <c r="D104" s="120" t="s">
        <v>151</v>
      </c>
      <c r="E104" s="120" t="s">
        <v>46</v>
      </c>
      <c r="F104" s="120" t="s">
        <v>23</v>
      </c>
      <c r="G104" s="120" t="s">
        <v>103</v>
      </c>
      <c r="H104" s="120" t="s">
        <v>18</v>
      </c>
      <c r="I104" s="120" t="s">
        <v>11</v>
      </c>
      <c r="J104" s="120" t="s">
        <v>32</v>
      </c>
      <c r="K104" s="120" t="s">
        <v>62</v>
      </c>
      <c r="L104" s="120" t="s">
        <v>21</v>
      </c>
      <c r="M104" s="105" t="s">
        <v>27</v>
      </c>
      <c r="N104" s="120" t="s">
        <v>152</v>
      </c>
      <c r="O104" s="120" t="s">
        <v>37</v>
      </c>
      <c r="P104" s="121" t="s">
        <v>12</v>
      </c>
      <c r="Q104" s="121" t="s">
        <v>20</v>
      </c>
    </row>
    <row r="105" spans="1:26" s="115" customFormat="1" x14ac:dyDescent="0.25">
      <c r="A105" s="46">
        <v>1</v>
      </c>
      <c r="B105" s="116"/>
      <c r="C105" s="117"/>
      <c r="D105" s="116"/>
      <c r="E105" s="111"/>
      <c r="F105" s="112"/>
      <c r="G105" s="154"/>
      <c r="H105" s="119"/>
      <c r="I105" s="113"/>
      <c r="J105" s="113"/>
      <c r="K105" s="113"/>
      <c r="L105" s="113"/>
      <c r="M105" s="104"/>
      <c r="N105" s="104">
        <f>+M105*G105</f>
        <v>0</v>
      </c>
      <c r="O105" s="26"/>
      <c r="P105" s="26"/>
      <c r="Q105" s="155"/>
      <c r="R105" s="114"/>
      <c r="S105" s="114"/>
      <c r="T105" s="114"/>
      <c r="U105" s="114"/>
      <c r="V105" s="114"/>
      <c r="W105" s="114"/>
      <c r="X105" s="114"/>
      <c r="Y105" s="114"/>
      <c r="Z105" s="114"/>
    </row>
    <row r="106" spans="1:26" s="115" customFormat="1" x14ac:dyDescent="0.25">
      <c r="A106" s="46">
        <f>+A105+1</f>
        <v>2</v>
      </c>
      <c r="B106" s="116"/>
      <c r="C106" s="117"/>
      <c r="D106" s="116"/>
      <c r="E106" s="111"/>
      <c r="F106" s="112"/>
      <c r="G106" s="112"/>
      <c r="H106" s="112"/>
      <c r="I106" s="113"/>
      <c r="J106" s="113"/>
      <c r="K106" s="113"/>
      <c r="L106" s="113"/>
      <c r="M106" s="104"/>
      <c r="N106" s="104"/>
      <c r="O106" s="26"/>
      <c r="P106" s="26"/>
      <c r="Q106" s="155"/>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17</v>
      </c>
      <c r="C113" s="117"/>
      <c r="D113" s="116"/>
      <c r="E113" s="111"/>
      <c r="F113" s="112"/>
      <c r="G113" s="112"/>
      <c r="H113" s="112"/>
      <c r="I113" s="113"/>
      <c r="J113" s="113"/>
      <c r="K113" s="118">
        <f t="shared" ref="K113:N113" si="3">SUM(K105:K112)</f>
        <v>0</v>
      </c>
      <c r="L113" s="118">
        <f t="shared" si="3"/>
        <v>0</v>
      </c>
      <c r="M113" s="153">
        <f t="shared" si="3"/>
        <v>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49">
        <f>+D119+D120+D121</f>
        <v>0</v>
      </c>
    </row>
    <row r="120" spans="1:17" x14ac:dyDescent="0.25">
      <c r="B120" s="67" t="s">
        <v>128</v>
      </c>
      <c r="C120" s="57">
        <v>30</v>
      </c>
      <c r="D120" s="172">
        <v>0</v>
      </c>
      <c r="E120" s="250"/>
    </row>
    <row r="121" spans="1:17" ht="15.75" thickBot="1" x14ac:dyDescent="0.3">
      <c r="B121" s="67" t="s">
        <v>129</v>
      </c>
      <c r="C121" s="72">
        <v>40</v>
      </c>
      <c r="D121" s="72">
        <v>0</v>
      </c>
      <c r="E121" s="251"/>
    </row>
    <row r="123" spans="1:17" ht="15.75" thickBot="1" x14ac:dyDescent="0.3"/>
    <row r="124" spans="1:17" ht="27" thickBot="1" x14ac:dyDescent="0.3">
      <c r="B124" s="246" t="s">
        <v>53</v>
      </c>
      <c r="C124" s="247"/>
      <c r="D124" s="247"/>
      <c r="E124" s="247"/>
      <c r="F124" s="247"/>
      <c r="G124" s="247"/>
      <c r="H124" s="247"/>
      <c r="I124" s="247"/>
      <c r="J124" s="247"/>
      <c r="K124" s="247"/>
      <c r="L124" s="247"/>
      <c r="M124" s="247"/>
      <c r="N124" s="248"/>
    </row>
    <row r="126" spans="1:17" ht="76.5" customHeight="1" x14ac:dyDescent="0.25">
      <c r="B126" s="122" t="s">
        <v>0</v>
      </c>
      <c r="C126" s="122" t="s">
        <v>40</v>
      </c>
      <c r="D126" s="122" t="s">
        <v>41</v>
      </c>
      <c r="E126" s="122" t="s">
        <v>116</v>
      </c>
      <c r="F126" s="122" t="s">
        <v>118</v>
      </c>
      <c r="G126" s="122" t="s">
        <v>119</v>
      </c>
      <c r="H126" s="122" t="s">
        <v>120</v>
      </c>
      <c r="I126" s="122" t="s">
        <v>117</v>
      </c>
      <c r="J126" s="219" t="s">
        <v>121</v>
      </c>
      <c r="K126" s="220"/>
      <c r="L126" s="221"/>
      <c r="M126" s="122" t="s">
        <v>125</v>
      </c>
      <c r="N126" s="122" t="s">
        <v>42</v>
      </c>
      <c r="O126" s="122" t="s">
        <v>43</v>
      </c>
      <c r="P126" s="219" t="s">
        <v>3</v>
      </c>
      <c r="Q126" s="221"/>
    </row>
    <row r="127" spans="1:17" ht="60.75" customHeight="1" x14ac:dyDescent="0.25">
      <c r="B127" s="171" t="s">
        <v>133</v>
      </c>
      <c r="C127" s="171"/>
      <c r="D127" s="3"/>
      <c r="E127" s="3"/>
      <c r="F127" s="3"/>
      <c r="G127" s="3"/>
      <c r="H127" s="3"/>
      <c r="I127" s="5"/>
      <c r="J127" s="1" t="s">
        <v>122</v>
      </c>
      <c r="K127" s="99" t="s">
        <v>123</v>
      </c>
      <c r="L127" s="98" t="s">
        <v>124</v>
      </c>
      <c r="M127" s="123"/>
      <c r="N127" s="123"/>
      <c r="O127" s="123"/>
      <c r="P127" s="222"/>
      <c r="Q127" s="222"/>
    </row>
    <row r="128" spans="1:17" ht="60.75" customHeight="1" x14ac:dyDescent="0.25">
      <c r="B128" s="171" t="s">
        <v>134</v>
      </c>
      <c r="C128" s="171"/>
      <c r="D128" s="3"/>
      <c r="E128" s="3"/>
      <c r="F128" s="3"/>
      <c r="G128" s="3"/>
      <c r="H128" s="3"/>
      <c r="I128" s="5"/>
      <c r="J128" s="1"/>
      <c r="K128" s="99"/>
      <c r="L128" s="98"/>
      <c r="M128" s="123"/>
      <c r="N128" s="123"/>
      <c r="O128" s="123"/>
      <c r="P128" s="172"/>
      <c r="Q128" s="172"/>
    </row>
    <row r="129" spans="2:17" ht="33.6" customHeight="1" x14ac:dyDescent="0.25">
      <c r="B129" s="171" t="s">
        <v>135</v>
      </c>
      <c r="C129" s="171"/>
      <c r="D129" s="3"/>
      <c r="E129" s="3"/>
      <c r="F129" s="3"/>
      <c r="G129" s="3"/>
      <c r="H129" s="3"/>
      <c r="I129" s="5"/>
      <c r="J129" s="1"/>
      <c r="K129" s="98"/>
      <c r="L129" s="98"/>
      <c r="M129" s="123"/>
      <c r="N129" s="123"/>
      <c r="O129" s="123"/>
      <c r="P129" s="222"/>
      <c r="Q129" s="222"/>
    </row>
    <row r="132" spans="2:17" ht="15.75" thickBot="1" x14ac:dyDescent="0.3"/>
    <row r="133" spans="2:17" ht="54" customHeight="1" x14ac:dyDescent="0.25">
      <c r="B133" s="126" t="s">
        <v>34</v>
      </c>
      <c r="C133" s="126" t="s">
        <v>50</v>
      </c>
      <c r="D133" s="122" t="s">
        <v>51</v>
      </c>
      <c r="E133" s="126" t="s">
        <v>52</v>
      </c>
      <c r="F133" s="77" t="s">
        <v>57</v>
      </c>
      <c r="G133" s="95"/>
    </row>
    <row r="134" spans="2:17" ht="120.75" customHeight="1" x14ac:dyDescent="0.2">
      <c r="B134" s="240" t="s">
        <v>54</v>
      </c>
      <c r="C134" s="6" t="s">
        <v>130</v>
      </c>
      <c r="D134" s="172">
        <v>25</v>
      </c>
      <c r="E134" s="172">
        <v>0</v>
      </c>
      <c r="F134" s="241">
        <f>+E134+E135+E136</f>
        <v>0</v>
      </c>
      <c r="G134" s="96"/>
    </row>
    <row r="135" spans="2:17" ht="76.150000000000006" customHeight="1" x14ac:dyDescent="0.2">
      <c r="B135" s="240"/>
      <c r="C135" s="6" t="s">
        <v>131</v>
      </c>
      <c r="D135" s="74">
        <v>25</v>
      </c>
      <c r="E135" s="172">
        <v>0</v>
      </c>
      <c r="F135" s="242"/>
      <c r="G135" s="96"/>
    </row>
    <row r="136" spans="2:17" ht="69" customHeight="1" x14ac:dyDescent="0.2">
      <c r="B136" s="240"/>
      <c r="C136" s="6" t="s">
        <v>132</v>
      </c>
      <c r="D136" s="172">
        <v>10</v>
      </c>
      <c r="E136" s="172">
        <v>0</v>
      </c>
      <c r="F136" s="243"/>
      <c r="G136" s="96"/>
    </row>
    <row r="137" spans="2:17" x14ac:dyDescent="0.25">
      <c r="C137" s="106"/>
    </row>
    <row r="140" spans="2:17" x14ac:dyDescent="0.25">
      <c r="B140" s="124" t="s">
        <v>58</v>
      </c>
    </row>
    <row r="143" spans="2:17" x14ac:dyDescent="0.25">
      <c r="B143" s="127" t="s">
        <v>34</v>
      </c>
      <c r="C143" s="127" t="s">
        <v>59</v>
      </c>
      <c r="D143" s="126" t="s">
        <v>52</v>
      </c>
      <c r="E143" s="126" t="s">
        <v>17</v>
      </c>
    </row>
    <row r="144" spans="2:17" ht="28.5" x14ac:dyDescent="0.25">
      <c r="B144" s="107" t="s">
        <v>60</v>
      </c>
      <c r="C144" s="108">
        <v>40</v>
      </c>
      <c r="D144" s="172">
        <f>+E119</f>
        <v>0</v>
      </c>
      <c r="E144" s="244">
        <f>+D144+D145</f>
        <v>0</v>
      </c>
    </row>
    <row r="145" spans="2:5" ht="42.75" x14ac:dyDescent="0.25">
      <c r="B145" s="107" t="s">
        <v>61</v>
      </c>
      <c r="C145" s="108">
        <v>60</v>
      </c>
      <c r="D145" s="172">
        <f>+F134</f>
        <v>0</v>
      </c>
      <c r="E145" s="24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1"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162</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5" t="s">
        <v>101</v>
      </c>
      <c r="C14" s="235"/>
      <c r="D14" s="173" t="s">
        <v>13</v>
      </c>
      <c r="E14" s="173" t="s">
        <v>14</v>
      </c>
      <c r="F14" s="173" t="s">
        <v>30</v>
      </c>
      <c r="G14" s="93"/>
      <c r="I14" s="37"/>
      <c r="J14" s="37"/>
      <c r="K14" s="37"/>
      <c r="L14" s="37"/>
      <c r="M14" s="37"/>
      <c r="N14" s="110"/>
    </row>
    <row r="15" spans="2:16" x14ac:dyDescent="0.25">
      <c r="B15" s="235"/>
      <c r="C15" s="235"/>
      <c r="D15" s="175">
        <v>5</v>
      </c>
      <c r="E15" s="35">
        <v>1866829382</v>
      </c>
      <c r="F15" s="178">
        <v>814</v>
      </c>
      <c r="G15" s="94"/>
      <c r="I15" s="38"/>
      <c r="J15" s="38"/>
      <c r="K15" s="38"/>
      <c r="L15" s="38"/>
      <c r="M15" s="38"/>
      <c r="N15" s="110"/>
    </row>
    <row r="16" spans="2:16" x14ac:dyDescent="0.25">
      <c r="B16" s="235"/>
      <c r="C16" s="235"/>
      <c r="D16" s="175"/>
      <c r="E16" s="35"/>
      <c r="F16" s="178"/>
      <c r="G16" s="94"/>
      <c r="I16" s="38"/>
      <c r="J16" s="38"/>
      <c r="K16" s="38"/>
      <c r="L16" s="38"/>
      <c r="M16" s="38"/>
      <c r="N16" s="110"/>
    </row>
    <row r="17" spans="1:14" x14ac:dyDescent="0.25">
      <c r="B17" s="235"/>
      <c r="C17" s="235"/>
      <c r="D17" s="175"/>
      <c r="E17" s="35"/>
      <c r="F17" s="178"/>
      <c r="G17" s="94"/>
      <c r="I17" s="38"/>
      <c r="J17" s="38"/>
      <c r="K17" s="38"/>
      <c r="L17" s="38"/>
      <c r="M17" s="38"/>
      <c r="N17" s="110"/>
    </row>
    <row r="18" spans="1:14" x14ac:dyDescent="0.25">
      <c r="B18" s="235"/>
      <c r="C18" s="235"/>
      <c r="D18" s="175"/>
      <c r="E18" s="36"/>
      <c r="F18" s="178"/>
      <c r="G18" s="94"/>
      <c r="H18" s="22"/>
      <c r="I18" s="38"/>
      <c r="J18" s="38"/>
      <c r="K18" s="38"/>
      <c r="L18" s="38"/>
      <c r="M18" s="38"/>
      <c r="N18" s="20"/>
    </row>
    <row r="19" spans="1:14" x14ac:dyDescent="0.25">
      <c r="B19" s="235"/>
      <c r="C19" s="235"/>
      <c r="D19" s="175"/>
      <c r="E19" s="36"/>
      <c r="F19" s="178"/>
      <c r="G19" s="94"/>
      <c r="H19" s="22"/>
      <c r="I19" s="40"/>
      <c r="J19" s="40"/>
      <c r="K19" s="40"/>
      <c r="L19" s="40"/>
      <c r="M19" s="40"/>
      <c r="N19" s="20"/>
    </row>
    <row r="20" spans="1:14" x14ac:dyDescent="0.25">
      <c r="B20" s="235"/>
      <c r="C20" s="235"/>
      <c r="D20" s="175"/>
      <c r="E20" s="36"/>
      <c r="F20" s="178"/>
      <c r="G20" s="94"/>
      <c r="H20" s="22"/>
      <c r="I20" s="109"/>
      <c r="J20" s="109"/>
      <c r="K20" s="109"/>
      <c r="L20" s="109"/>
      <c r="M20" s="109"/>
      <c r="N20" s="20"/>
    </row>
    <row r="21" spans="1:14" x14ac:dyDescent="0.25">
      <c r="B21" s="235"/>
      <c r="C21" s="235"/>
      <c r="D21" s="173"/>
      <c r="E21" s="36"/>
      <c r="F21" s="35"/>
      <c r="G21" s="94"/>
      <c r="H21" s="22"/>
      <c r="I21" s="109"/>
      <c r="J21" s="109"/>
      <c r="K21" s="109"/>
      <c r="L21" s="109"/>
      <c r="M21" s="109"/>
      <c r="N21" s="20"/>
    </row>
    <row r="22" spans="1:14" ht="15.75" thickBot="1" x14ac:dyDescent="0.3">
      <c r="B22" s="227" t="s">
        <v>15</v>
      </c>
      <c r="C22" s="228"/>
      <c r="D22" s="173"/>
      <c r="E22" s="64"/>
      <c r="F22" s="35"/>
      <c r="G22" s="94"/>
      <c r="H22" s="22"/>
      <c r="I22" s="109"/>
      <c r="J22" s="109"/>
      <c r="K22" s="109"/>
      <c r="L22" s="109"/>
      <c r="M22" s="109"/>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651.20000000000005</v>
      </c>
      <c r="D24" s="41"/>
      <c r="E24" s="44">
        <f>E15</f>
        <v>1866829382</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D32" s="172"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72">
        <v>0</v>
      </c>
      <c r="E40" s="244">
        <f>+D40+D41</f>
        <v>0</v>
      </c>
      <c r="F40" s="106"/>
      <c r="G40" s="106"/>
      <c r="H40" s="106"/>
      <c r="I40" s="109"/>
      <c r="J40" s="109"/>
      <c r="K40" s="109"/>
      <c r="L40" s="109"/>
      <c r="M40" s="109"/>
      <c r="N40" s="110"/>
    </row>
    <row r="41" spans="1:17" ht="42.75" x14ac:dyDescent="0.25">
      <c r="A41" s="101"/>
      <c r="B41" s="107" t="s">
        <v>148</v>
      </c>
      <c r="C41" s="108">
        <v>60</v>
      </c>
      <c r="D41" s="172">
        <f>+F144</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124" t="s">
        <v>31</v>
      </c>
      <c r="M46" s="65"/>
      <c r="N46" s="65"/>
    </row>
    <row r="47" spans="1:17" ht="15.75" thickBot="1" x14ac:dyDescent="0.3">
      <c r="M47" s="65"/>
      <c r="N47" s="65"/>
    </row>
    <row r="48" spans="1:17" s="109" customFormat="1" ht="109.5" customHeight="1" x14ac:dyDescent="0.25">
      <c r="B48" s="120" t="s">
        <v>149</v>
      </c>
      <c r="C48" s="120" t="s">
        <v>150</v>
      </c>
      <c r="D48" s="120" t="s">
        <v>151</v>
      </c>
      <c r="E48" s="120" t="s">
        <v>46</v>
      </c>
      <c r="F48" s="120" t="s">
        <v>23</v>
      </c>
      <c r="G48" s="120" t="s">
        <v>103</v>
      </c>
      <c r="H48" s="120" t="s">
        <v>18</v>
      </c>
      <c r="I48" s="120" t="s">
        <v>11</v>
      </c>
      <c r="J48" s="120" t="s">
        <v>32</v>
      </c>
      <c r="K48" s="120" t="s">
        <v>62</v>
      </c>
      <c r="L48" s="120" t="s">
        <v>21</v>
      </c>
      <c r="M48" s="105" t="s">
        <v>27</v>
      </c>
      <c r="N48" s="120" t="s">
        <v>152</v>
      </c>
      <c r="O48" s="120" t="s">
        <v>37</v>
      </c>
      <c r="P48" s="121" t="s">
        <v>12</v>
      </c>
      <c r="Q48" s="121" t="s">
        <v>20</v>
      </c>
    </row>
    <row r="49" spans="1:26" s="115" customFormat="1" ht="30" x14ac:dyDescent="0.25">
      <c r="A49" s="46">
        <v>1</v>
      </c>
      <c r="B49" s="116" t="s">
        <v>171</v>
      </c>
      <c r="C49" s="116" t="s">
        <v>171</v>
      </c>
      <c r="D49" s="116" t="s">
        <v>170</v>
      </c>
      <c r="E49" s="177" t="s">
        <v>169</v>
      </c>
      <c r="F49" s="112" t="s">
        <v>140</v>
      </c>
      <c r="G49" s="154">
        <v>0.1</v>
      </c>
      <c r="H49" s="119">
        <v>41512</v>
      </c>
      <c r="I49" s="113">
        <v>41943</v>
      </c>
      <c r="J49" s="113"/>
      <c r="K49" s="113" t="s">
        <v>172</v>
      </c>
      <c r="L49" s="113"/>
      <c r="M49" s="104">
        <v>850</v>
      </c>
      <c r="N49" s="104">
        <f>+M49*G49</f>
        <v>85</v>
      </c>
      <c r="O49" s="26">
        <v>2101221843</v>
      </c>
      <c r="P49" s="26" t="s">
        <v>176</v>
      </c>
      <c r="Q49" s="155"/>
      <c r="R49" s="114"/>
      <c r="S49" s="114"/>
      <c r="T49" s="114"/>
      <c r="U49" s="114"/>
      <c r="V49" s="114"/>
      <c r="W49" s="114"/>
      <c r="X49" s="114"/>
      <c r="Y49" s="114"/>
      <c r="Z49" s="114"/>
    </row>
    <row r="50" spans="1:26" s="115" customFormat="1" ht="30" x14ac:dyDescent="0.25">
      <c r="A50" s="46">
        <f>+A49+1</f>
        <v>2</v>
      </c>
      <c r="B50" s="116" t="s">
        <v>171</v>
      </c>
      <c r="C50" s="116" t="s">
        <v>171</v>
      </c>
      <c r="D50" s="116" t="s">
        <v>170</v>
      </c>
      <c r="E50" s="119" t="s">
        <v>173</v>
      </c>
      <c r="F50" s="112" t="s">
        <v>140</v>
      </c>
      <c r="G50" s="111">
        <v>0.1</v>
      </c>
      <c r="H50" s="119">
        <v>41513</v>
      </c>
      <c r="I50" s="113">
        <v>41943</v>
      </c>
      <c r="J50" s="113"/>
      <c r="K50" s="113" t="s">
        <v>174</v>
      </c>
      <c r="L50" s="113" t="s">
        <v>175</v>
      </c>
      <c r="M50" s="104">
        <v>1150</v>
      </c>
      <c r="N50" s="104">
        <f>+M50*G50</f>
        <v>115</v>
      </c>
      <c r="O50" s="26">
        <v>2826049968</v>
      </c>
      <c r="P50" s="26" t="s">
        <v>177</v>
      </c>
      <c r="Q50" s="155"/>
      <c r="R50" s="114"/>
      <c r="S50" s="114"/>
      <c r="T50" s="114"/>
      <c r="U50" s="114"/>
      <c r="V50" s="114"/>
      <c r="W50" s="114"/>
      <c r="X50" s="114"/>
      <c r="Y50" s="114"/>
      <c r="Z50" s="114"/>
    </row>
    <row r="51" spans="1:26" s="115" customFormat="1" x14ac:dyDescent="0.25">
      <c r="A51" s="46">
        <f t="shared" ref="A51:A56" si="0">+A50+1</f>
        <v>3</v>
      </c>
      <c r="B51" s="116"/>
      <c r="C51" s="117"/>
      <c r="D51" s="116"/>
      <c r="E51" s="111"/>
      <c r="F51" s="112"/>
      <c r="G51" s="112"/>
      <c r="H51" s="112"/>
      <c r="I51" s="113"/>
      <c r="J51" s="113"/>
      <c r="K51" s="113"/>
      <c r="L51" s="113"/>
      <c r="M51" s="104"/>
      <c r="N51" s="104"/>
      <c r="O51" s="26"/>
      <c r="P51" s="26"/>
      <c r="Q51" s="155"/>
      <c r="R51" s="114"/>
      <c r="S51" s="114"/>
      <c r="T51" s="114"/>
      <c r="U51" s="114"/>
      <c r="V51" s="114"/>
      <c r="W51" s="114"/>
      <c r="X51" s="114"/>
      <c r="Y51" s="114"/>
      <c r="Z51" s="114"/>
    </row>
    <row r="52" spans="1:26" s="115" customFormat="1" x14ac:dyDescent="0.25">
      <c r="A52" s="46">
        <f t="shared" si="0"/>
        <v>4</v>
      </c>
      <c r="B52" s="116"/>
      <c r="C52" s="117"/>
      <c r="D52" s="116"/>
      <c r="E52" s="111"/>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ht="29.25" customHeight="1" x14ac:dyDescent="0.25">
      <c r="A57" s="46"/>
      <c r="B57" s="49" t="s">
        <v>17</v>
      </c>
      <c r="C57" s="117"/>
      <c r="D57" s="116"/>
      <c r="E57" s="111"/>
      <c r="F57" s="112"/>
      <c r="G57" s="112"/>
      <c r="H57" s="112"/>
      <c r="I57" s="113"/>
      <c r="J57" s="113"/>
      <c r="K57" s="118" t="s">
        <v>208</v>
      </c>
      <c r="L57" s="118">
        <f t="shared" ref="L57:N57" si="1">SUM(L49:L56)</f>
        <v>0</v>
      </c>
      <c r="M57" s="153">
        <f t="shared" si="1"/>
        <v>2000</v>
      </c>
      <c r="N57" s="118">
        <f t="shared" si="1"/>
        <v>200</v>
      </c>
      <c r="O57" s="26"/>
      <c r="P57" s="26"/>
      <c r="Q57" s="156"/>
    </row>
    <row r="58" spans="1:26" s="29" customFormat="1" x14ac:dyDescent="0.25">
      <c r="E58" s="30"/>
    </row>
    <row r="59" spans="1:26" s="29" customFormat="1" x14ac:dyDescent="0.25">
      <c r="B59" s="238" t="s">
        <v>29</v>
      </c>
      <c r="C59" s="238" t="s">
        <v>28</v>
      </c>
      <c r="D59" s="236" t="s">
        <v>35</v>
      </c>
      <c r="E59" s="236"/>
    </row>
    <row r="60" spans="1:26" s="29" customFormat="1" x14ac:dyDescent="0.25">
      <c r="B60" s="239"/>
      <c r="C60" s="239"/>
      <c r="D60" s="174"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123"/>
      <c r="L69" s="123"/>
      <c r="M69" s="123"/>
      <c r="N69" s="123"/>
      <c r="O69" s="223"/>
      <c r="P69" s="224"/>
      <c r="Q69" s="123"/>
    </row>
    <row r="70" spans="2:17" x14ac:dyDescent="0.25">
      <c r="B70" s="3"/>
      <c r="C70" s="3"/>
      <c r="D70" s="5"/>
      <c r="E70" s="5"/>
      <c r="F70" s="4"/>
      <c r="G70" s="4"/>
      <c r="H70" s="4"/>
      <c r="I70" s="98"/>
      <c r="J70" s="98"/>
      <c r="K70" s="123"/>
      <c r="L70" s="123"/>
      <c r="M70" s="123"/>
      <c r="N70" s="123"/>
      <c r="O70" s="223"/>
      <c r="P70" s="224"/>
      <c r="Q70" s="123"/>
    </row>
    <row r="71" spans="2:17" x14ac:dyDescent="0.25">
      <c r="B71" s="3"/>
      <c r="C71" s="3"/>
      <c r="D71" s="5"/>
      <c r="E71" s="5"/>
      <c r="F71" s="4"/>
      <c r="G71" s="4"/>
      <c r="H71" s="4"/>
      <c r="I71" s="98"/>
      <c r="J71" s="98"/>
      <c r="K71" s="123"/>
      <c r="L71" s="123"/>
      <c r="M71" s="123"/>
      <c r="N71" s="123"/>
      <c r="O71" s="223"/>
      <c r="P71" s="224"/>
      <c r="Q71" s="123"/>
    </row>
    <row r="72" spans="2:17" x14ac:dyDescent="0.25">
      <c r="B72" s="3"/>
      <c r="C72" s="3"/>
      <c r="D72" s="5"/>
      <c r="E72" s="5"/>
      <c r="F72" s="4"/>
      <c r="G72" s="4"/>
      <c r="H72" s="4"/>
      <c r="I72" s="98"/>
      <c r="J72" s="98"/>
      <c r="K72" s="123"/>
      <c r="L72" s="123"/>
      <c r="M72" s="123"/>
      <c r="N72" s="123"/>
      <c r="O72" s="223"/>
      <c r="P72" s="224"/>
      <c r="Q72" s="123"/>
    </row>
    <row r="73" spans="2:17" x14ac:dyDescent="0.25">
      <c r="B73" s="3"/>
      <c r="C73" s="3"/>
      <c r="D73" s="5"/>
      <c r="E73" s="5"/>
      <c r="F73" s="4"/>
      <c r="G73" s="4"/>
      <c r="H73" s="4"/>
      <c r="I73" s="98"/>
      <c r="J73" s="98"/>
      <c r="K73" s="123"/>
      <c r="L73" s="123"/>
      <c r="M73" s="123"/>
      <c r="N73" s="123"/>
      <c r="O73" s="223"/>
      <c r="P73" s="224"/>
      <c r="Q73" s="123"/>
    </row>
    <row r="74" spans="2:17" x14ac:dyDescent="0.25">
      <c r="B74" s="3"/>
      <c r="C74" s="3"/>
      <c r="D74" s="5"/>
      <c r="E74" s="5"/>
      <c r="F74" s="4"/>
      <c r="G74" s="4"/>
      <c r="H74" s="4"/>
      <c r="I74" s="98"/>
      <c r="J74" s="98"/>
      <c r="K74" s="123"/>
      <c r="L74" s="123"/>
      <c r="M74" s="123"/>
      <c r="N74" s="123"/>
      <c r="O74" s="223"/>
      <c r="P74" s="224"/>
      <c r="Q74" s="123"/>
    </row>
    <row r="75" spans="2:17" x14ac:dyDescent="0.25">
      <c r="B75" s="123"/>
      <c r="C75" s="123"/>
      <c r="D75" s="123"/>
      <c r="E75" s="123"/>
      <c r="F75" s="123"/>
      <c r="G75" s="123"/>
      <c r="H75" s="123"/>
      <c r="I75" s="123"/>
      <c r="J75" s="123"/>
      <c r="K75" s="123"/>
      <c r="L75" s="123"/>
      <c r="M75" s="123"/>
      <c r="N75" s="123"/>
      <c r="O75" s="223"/>
      <c r="P75" s="224"/>
      <c r="Q75" s="12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122" t="s">
        <v>0</v>
      </c>
      <c r="C86" s="122" t="s">
        <v>40</v>
      </c>
      <c r="D86" s="122" t="s">
        <v>41</v>
      </c>
      <c r="E86" s="122" t="s">
        <v>116</v>
      </c>
      <c r="F86" s="122" t="s">
        <v>118</v>
      </c>
      <c r="G86" s="122" t="s">
        <v>119</v>
      </c>
      <c r="H86" s="122" t="s">
        <v>120</v>
      </c>
      <c r="I86" s="122" t="s">
        <v>117</v>
      </c>
      <c r="J86" s="219" t="s">
        <v>121</v>
      </c>
      <c r="K86" s="220"/>
      <c r="L86" s="221"/>
      <c r="M86" s="122" t="s">
        <v>125</v>
      </c>
      <c r="N86" s="122" t="s">
        <v>42</v>
      </c>
      <c r="O86" s="122" t="s">
        <v>43</v>
      </c>
      <c r="P86" s="219" t="s">
        <v>3</v>
      </c>
      <c r="Q86" s="221"/>
    </row>
    <row r="87" spans="2:17" ht="60.75" customHeight="1" x14ac:dyDescent="0.25">
      <c r="B87" s="171" t="s">
        <v>44</v>
      </c>
      <c r="C87" s="171"/>
      <c r="D87" s="3"/>
      <c r="E87" s="3"/>
      <c r="F87" s="3"/>
      <c r="G87" s="3"/>
      <c r="H87" s="3"/>
      <c r="I87" s="5"/>
      <c r="J87" s="1" t="s">
        <v>122</v>
      </c>
      <c r="K87" s="99" t="s">
        <v>123</v>
      </c>
      <c r="L87" s="98" t="s">
        <v>124</v>
      </c>
      <c r="M87" s="123"/>
      <c r="N87" s="123"/>
      <c r="O87" s="123"/>
      <c r="P87" s="222" t="s">
        <v>207</v>
      </c>
      <c r="Q87" s="222"/>
    </row>
    <row r="88" spans="2:17" ht="33.6" customHeight="1" x14ac:dyDescent="0.25">
      <c r="B88" s="171" t="s">
        <v>45</v>
      </c>
      <c r="C88" s="171"/>
      <c r="D88" s="3"/>
      <c r="E88" s="3"/>
      <c r="F88" s="3"/>
      <c r="G88" s="3"/>
      <c r="H88" s="3"/>
      <c r="I88" s="5"/>
      <c r="J88" s="1"/>
      <c r="K88" s="98"/>
      <c r="L88" s="98"/>
      <c r="M88" s="123"/>
      <c r="N88" s="123"/>
      <c r="O88" s="123"/>
      <c r="P88" s="222"/>
      <c r="Q88" s="222"/>
    </row>
    <row r="90" spans="2:17" ht="15.75" thickBot="1" x14ac:dyDescent="0.3"/>
    <row r="91" spans="2:17" ht="27" thickBot="1" x14ac:dyDescent="0.3">
      <c r="B91" s="246" t="s">
        <v>47</v>
      </c>
      <c r="C91" s="247"/>
      <c r="D91" s="247"/>
      <c r="E91" s="247"/>
      <c r="F91" s="247"/>
      <c r="G91" s="247"/>
      <c r="H91" s="247"/>
      <c r="I91" s="247"/>
      <c r="J91" s="247"/>
      <c r="K91" s="247"/>
      <c r="L91" s="247"/>
      <c r="M91" s="247"/>
      <c r="N91" s="248"/>
    </row>
    <row r="94" spans="2:17" ht="46.15" customHeight="1" x14ac:dyDescent="0.25">
      <c r="B94" s="68" t="s">
        <v>34</v>
      </c>
      <c r="C94" s="68" t="s">
        <v>48</v>
      </c>
      <c r="D94" s="219" t="s">
        <v>3</v>
      </c>
      <c r="E94" s="221"/>
    </row>
    <row r="95" spans="2:17" ht="46.9" customHeight="1" x14ac:dyDescent="0.25">
      <c r="B95" s="69" t="s">
        <v>126</v>
      </c>
      <c r="C95" s="172" t="s">
        <v>141</v>
      </c>
      <c r="D95" s="252" t="s">
        <v>167</v>
      </c>
      <c r="E95" s="253"/>
    </row>
    <row r="98" spans="1:26" ht="26.25" x14ac:dyDescent="0.25">
      <c r="B98" s="225" t="s">
        <v>65</v>
      </c>
      <c r="C98" s="226"/>
      <c r="D98" s="226"/>
      <c r="E98" s="226"/>
      <c r="F98" s="226"/>
      <c r="G98" s="226"/>
      <c r="H98" s="226"/>
      <c r="I98" s="226"/>
      <c r="J98" s="226"/>
      <c r="K98" s="226"/>
      <c r="L98" s="226"/>
      <c r="M98" s="226"/>
      <c r="N98" s="226"/>
      <c r="O98" s="226"/>
      <c r="P98" s="226"/>
    </row>
    <row r="100" spans="1:26" ht="15.75" thickBot="1" x14ac:dyDescent="0.3"/>
    <row r="101" spans="1:26" ht="27" thickBot="1" x14ac:dyDescent="0.3">
      <c r="B101" s="246" t="s">
        <v>55</v>
      </c>
      <c r="C101" s="247"/>
      <c r="D101" s="247"/>
      <c r="E101" s="247"/>
      <c r="F101" s="247"/>
      <c r="G101" s="247"/>
      <c r="H101" s="247"/>
      <c r="I101" s="247"/>
      <c r="J101" s="247"/>
      <c r="K101" s="247"/>
      <c r="L101" s="247"/>
      <c r="M101" s="247"/>
      <c r="N101" s="248"/>
    </row>
    <row r="103" spans="1:26" ht="15.75" thickBot="1" x14ac:dyDescent="0.3">
      <c r="M103" s="65"/>
      <c r="N103" s="65"/>
    </row>
    <row r="104" spans="1:26" s="109" customFormat="1" ht="109.5" customHeight="1" x14ac:dyDescent="0.25">
      <c r="B104" s="120" t="s">
        <v>149</v>
      </c>
      <c r="C104" s="120" t="s">
        <v>150</v>
      </c>
      <c r="D104" s="120" t="s">
        <v>151</v>
      </c>
      <c r="E104" s="120" t="s">
        <v>46</v>
      </c>
      <c r="F104" s="120" t="s">
        <v>23</v>
      </c>
      <c r="G104" s="120" t="s">
        <v>103</v>
      </c>
      <c r="H104" s="120" t="s">
        <v>18</v>
      </c>
      <c r="I104" s="120" t="s">
        <v>11</v>
      </c>
      <c r="J104" s="120" t="s">
        <v>32</v>
      </c>
      <c r="K104" s="120" t="s">
        <v>62</v>
      </c>
      <c r="L104" s="120" t="s">
        <v>21</v>
      </c>
      <c r="M104" s="105" t="s">
        <v>27</v>
      </c>
      <c r="N104" s="120" t="s">
        <v>152</v>
      </c>
      <c r="O104" s="120" t="s">
        <v>37</v>
      </c>
      <c r="P104" s="121" t="s">
        <v>12</v>
      </c>
      <c r="Q104" s="121" t="s">
        <v>20</v>
      </c>
    </row>
    <row r="105" spans="1:26" s="115" customFormat="1" x14ac:dyDescent="0.25">
      <c r="A105" s="46">
        <v>1</v>
      </c>
      <c r="B105" s="116"/>
      <c r="C105" s="117"/>
      <c r="D105" s="116"/>
      <c r="E105" s="111"/>
      <c r="F105" s="112"/>
      <c r="G105" s="154"/>
      <c r="H105" s="119"/>
      <c r="I105" s="113"/>
      <c r="J105" s="113"/>
      <c r="K105" s="113"/>
      <c r="L105" s="113"/>
      <c r="M105" s="104"/>
      <c r="N105" s="104">
        <f>+M105*G105</f>
        <v>0</v>
      </c>
      <c r="O105" s="26"/>
      <c r="P105" s="26"/>
      <c r="Q105" s="155"/>
      <c r="R105" s="114"/>
      <c r="S105" s="114"/>
      <c r="T105" s="114"/>
      <c r="U105" s="114"/>
      <c r="V105" s="114"/>
      <c r="W105" s="114"/>
      <c r="X105" s="114"/>
      <c r="Y105" s="114"/>
      <c r="Z105" s="114"/>
    </row>
    <row r="106" spans="1:26" s="115" customFormat="1" x14ac:dyDescent="0.25">
      <c r="A106" s="46">
        <f>+A105+1</f>
        <v>2</v>
      </c>
      <c r="B106" s="116"/>
      <c r="C106" s="117"/>
      <c r="D106" s="116"/>
      <c r="E106" s="111"/>
      <c r="F106" s="112"/>
      <c r="G106" s="112"/>
      <c r="H106" s="112"/>
      <c r="I106" s="113"/>
      <c r="J106" s="113"/>
      <c r="K106" s="113"/>
      <c r="L106" s="113"/>
      <c r="M106" s="104"/>
      <c r="N106" s="104"/>
      <c r="O106" s="26"/>
      <c r="P106" s="26"/>
      <c r="Q106" s="155"/>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17</v>
      </c>
      <c r="C113" s="117"/>
      <c r="D113" s="116"/>
      <c r="E113" s="111"/>
      <c r="F113" s="112"/>
      <c r="G113" s="112"/>
      <c r="H113" s="112"/>
      <c r="I113" s="113"/>
      <c r="J113" s="113"/>
      <c r="K113" s="118">
        <f t="shared" ref="K113:N113" si="3">SUM(K105:K112)</f>
        <v>0</v>
      </c>
      <c r="L113" s="118">
        <f t="shared" si="3"/>
        <v>0</v>
      </c>
      <c r="M113" s="153">
        <f t="shared" si="3"/>
        <v>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49">
        <f>+D119+D120+D121</f>
        <v>0</v>
      </c>
    </row>
    <row r="120" spans="1:17" x14ac:dyDescent="0.25">
      <c r="B120" s="67" t="s">
        <v>128</v>
      </c>
      <c r="C120" s="57">
        <v>30</v>
      </c>
      <c r="D120" s="172">
        <v>0</v>
      </c>
      <c r="E120" s="250"/>
    </row>
    <row r="121" spans="1:17" ht="15.75" thickBot="1" x14ac:dyDescent="0.3">
      <c r="B121" s="67" t="s">
        <v>129</v>
      </c>
      <c r="C121" s="72">
        <v>40</v>
      </c>
      <c r="D121" s="72">
        <v>0</v>
      </c>
      <c r="E121" s="251"/>
    </row>
    <row r="123" spans="1:17" ht="15.75" thickBot="1" x14ac:dyDescent="0.3"/>
    <row r="124" spans="1:17" ht="27" thickBot="1" x14ac:dyDescent="0.3">
      <c r="B124" s="246" t="s">
        <v>53</v>
      </c>
      <c r="C124" s="247"/>
      <c r="D124" s="247"/>
      <c r="E124" s="247"/>
      <c r="F124" s="247"/>
      <c r="G124" s="247"/>
      <c r="H124" s="247"/>
      <c r="I124" s="247"/>
      <c r="J124" s="247"/>
      <c r="K124" s="247"/>
      <c r="L124" s="247"/>
      <c r="M124" s="247"/>
      <c r="N124" s="248"/>
    </row>
    <row r="126" spans="1:17" ht="76.5" customHeight="1" x14ac:dyDescent="0.25">
      <c r="B126" s="122" t="s">
        <v>0</v>
      </c>
      <c r="C126" s="122" t="s">
        <v>40</v>
      </c>
      <c r="D126" s="122" t="s">
        <v>41</v>
      </c>
      <c r="E126" s="122" t="s">
        <v>116</v>
      </c>
      <c r="F126" s="122" t="s">
        <v>118</v>
      </c>
      <c r="G126" s="122" t="s">
        <v>119</v>
      </c>
      <c r="H126" s="122" t="s">
        <v>120</v>
      </c>
      <c r="I126" s="122" t="s">
        <v>117</v>
      </c>
      <c r="J126" s="219" t="s">
        <v>121</v>
      </c>
      <c r="K126" s="220"/>
      <c r="L126" s="221"/>
      <c r="M126" s="122" t="s">
        <v>125</v>
      </c>
      <c r="N126" s="122" t="s">
        <v>42</v>
      </c>
      <c r="O126" s="122" t="s">
        <v>43</v>
      </c>
      <c r="P126" s="219" t="s">
        <v>3</v>
      </c>
      <c r="Q126" s="221"/>
    </row>
    <row r="127" spans="1:17" ht="60.75" customHeight="1" x14ac:dyDescent="0.25">
      <c r="B127" s="171" t="s">
        <v>133</v>
      </c>
      <c r="C127" s="171"/>
      <c r="D127" s="3"/>
      <c r="E127" s="3"/>
      <c r="F127" s="3"/>
      <c r="G127" s="3"/>
      <c r="H127" s="3"/>
      <c r="I127" s="5"/>
      <c r="J127" s="1" t="s">
        <v>122</v>
      </c>
      <c r="K127" s="99" t="s">
        <v>123</v>
      </c>
      <c r="L127" s="98" t="s">
        <v>124</v>
      </c>
      <c r="M127" s="123"/>
      <c r="N127" s="123"/>
      <c r="O127" s="123"/>
      <c r="P127" s="222"/>
      <c r="Q127" s="222"/>
    </row>
    <row r="128" spans="1:17" ht="60.75" customHeight="1" x14ac:dyDescent="0.25">
      <c r="B128" s="171" t="s">
        <v>134</v>
      </c>
      <c r="C128" s="171"/>
      <c r="D128" s="3"/>
      <c r="E128" s="3"/>
      <c r="F128" s="3"/>
      <c r="G128" s="3"/>
      <c r="H128" s="3"/>
      <c r="I128" s="5"/>
      <c r="J128" s="1"/>
      <c r="K128" s="99"/>
      <c r="L128" s="98"/>
      <c r="M128" s="123"/>
      <c r="N128" s="123"/>
      <c r="O128" s="123"/>
      <c r="P128" s="172"/>
      <c r="Q128" s="172"/>
    </row>
    <row r="129" spans="2:17" ht="33.6" customHeight="1" x14ac:dyDescent="0.25">
      <c r="B129" s="171" t="s">
        <v>135</v>
      </c>
      <c r="C129" s="171"/>
      <c r="D129" s="3"/>
      <c r="E129" s="3"/>
      <c r="F129" s="3"/>
      <c r="G129" s="3"/>
      <c r="H129" s="3"/>
      <c r="I129" s="5"/>
      <c r="J129" s="1"/>
      <c r="K129" s="98"/>
      <c r="L129" s="98"/>
      <c r="M129" s="123"/>
      <c r="N129" s="123"/>
      <c r="O129" s="123"/>
      <c r="P129" s="222"/>
      <c r="Q129" s="222"/>
    </row>
    <row r="132" spans="2:17" ht="15.75" thickBot="1" x14ac:dyDescent="0.3"/>
    <row r="133" spans="2:17" ht="54" customHeight="1" x14ac:dyDescent="0.25">
      <c r="B133" s="126" t="s">
        <v>34</v>
      </c>
      <c r="C133" s="126" t="s">
        <v>50</v>
      </c>
      <c r="D133" s="122" t="s">
        <v>51</v>
      </c>
      <c r="E133" s="126" t="s">
        <v>52</v>
      </c>
      <c r="F133" s="77" t="s">
        <v>57</v>
      </c>
      <c r="G133" s="95"/>
    </row>
    <row r="134" spans="2:17" ht="120.75" customHeight="1" x14ac:dyDescent="0.2">
      <c r="B134" s="240" t="s">
        <v>54</v>
      </c>
      <c r="C134" s="6" t="s">
        <v>130</v>
      </c>
      <c r="D134" s="172">
        <v>25</v>
      </c>
      <c r="E134" s="172">
        <v>0</v>
      </c>
      <c r="F134" s="241">
        <f>+E134+E135+E136</f>
        <v>0</v>
      </c>
      <c r="G134" s="96"/>
    </row>
    <row r="135" spans="2:17" ht="76.150000000000006" customHeight="1" x14ac:dyDescent="0.2">
      <c r="B135" s="240"/>
      <c r="C135" s="6" t="s">
        <v>131</v>
      </c>
      <c r="D135" s="74">
        <v>25</v>
      </c>
      <c r="E135" s="172">
        <v>0</v>
      </c>
      <c r="F135" s="242"/>
      <c r="G135" s="96"/>
    </row>
    <row r="136" spans="2:17" ht="69" customHeight="1" x14ac:dyDescent="0.2">
      <c r="B136" s="240"/>
      <c r="C136" s="6" t="s">
        <v>132</v>
      </c>
      <c r="D136" s="172">
        <v>10</v>
      </c>
      <c r="E136" s="172">
        <v>0</v>
      </c>
      <c r="F136" s="243"/>
      <c r="G136" s="96"/>
    </row>
    <row r="137" spans="2:17" x14ac:dyDescent="0.25">
      <c r="C137" s="106"/>
    </row>
    <row r="140" spans="2:17" x14ac:dyDescent="0.25">
      <c r="B140" s="124" t="s">
        <v>58</v>
      </c>
    </row>
    <row r="143" spans="2:17" x14ac:dyDescent="0.25">
      <c r="B143" s="127" t="s">
        <v>34</v>
      </c>
      <c r="C143" s="127" t="s">
        <v>59</v>
      </c>
      <c r="D143" s="126" t="s">
        <v>52</v>
      </c>
      <c r="E143" s="126" t="s">
        <v>17</v>
      </c>
    </row>
    <row r="144" spans="2:17" ht="28.5" x14ac:dyDescent="0.25">
      <c r="B144" s="107" t="s">
        <v>60</v>
      </c>
      <c r="C144" s="108">
        <v>40</v>
      </c>
      <c r="D144" s="172">
        <f>+E119</f>
        <v>0</v>
      </c>
      <c r="E144" s="244">
        <f>+D144+D145</f>
        <v>0</v>
      </c>
    </row>
    <row r="145" spans="2:5" ht="42.75" x14ac:dyDescent="0.25">
      <c r="B145" s="107" t="s">
        <v>61</v>
      </c>
      <c r="C145" s="108">
        <v>60</v>
      </c>
      <c r="D145" s="172">
        <f>+F134</f>
        <v>0</v>
      </c>
      <c r="E145" s="24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topLeftCell="A116" zoomScale="70" zoomScaleNormal="70" workbookViewId="0">
      <selection activeCell="G134" sqref="G13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162</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5" t="s">
        <v>101</v>
      </c>
      <c r="C14" s="235"/>
      <c r="D14" s="173" t="s">
        <v>13</v>
      </c>
      <c r="E14" s="173" t="s">
        <v>14</v>
      </c>
      <c r="F14" s="173" t="s">
        <v>30</v>
      </c>
      <c r="G14" s="93"/>
      <c r="I14" s="37"/>
      <c r="J14" s="37"/>
      <c r="K14" s="37"/>
      <c r="L14" s="37"/>
      <c r="M14" s="37"/>
      <c r="N14" s="110"/>
    </row>
    <row r="15" spans="2:16" x14ac:dyDescent="0.25">
      <c r="B15" s="235"/>
      <c r="C15" s="235"/>
      <c r="D15" s="175">
        <v>25</v>
      </c>
      <c r="E15" s="36">
        <v>1762951852</v>
      </c>
      <c r="F15" s="178">
        <v>752</v>
      </c>
      <c r="G15" s="94"/>
      <c r="I15" s="38"/>
      <c r="J15" s="38"/>
      <c r="K15" s="38"/>
      <c r="L15" s="38"/>
      <c r="M15" s="38"/>
      <c r="N15" s="110"/>
    </row>
    <row r="16" spans="2:16" x14ac:dyDescent="0.25">
      <c r="B16" s="235"/>
      <c r="C16" s="235"/>
      <c r="D16" s="175"/>
      <c r="E16" s="35"/>
      <c r="F16" s="178"/>
      <c r="G16" s="94"/>
      <c r="I16" s="38"/>
      <c r="J16" s="38"/>
      <c r="K16" s="38"/>
      <c r="L16" s="38"/>
      <c r="M16" s="38"/>
      <c r="N16" s="110"/>
    </row>
    <row r="17" spans="1:14" x14ac:dyDescent="0.25">
      <c r="B17" s="235"/>
      <c r="C17" s="235"/>
      <c r="D17" s="175"/>
      <c r="E17" s="35"/>
      <c r="F17" s="178"/>
      <c r="G17" s="94"/>
      <c r="I17" s="38"/>
      <c r="J17" s="38"/>
      <c r="K17" s="38"/>
      <c r="L17" s="38"/>
      <c r="M17" s="38"/>
      <c r="N17" s="110"/>
    </row>
    <row r="18" spans="1:14" x14ac:dyDescent="0.25">
      <c r="B18" s="235"/>
      <c r="C18" s="235"/>
      <c r="D18" s="175"/>
      <c r="E18" s="36"/>
      <c r="F18" s="178"/>
      <c r="G18" s="94"/>
      <c r="H18" s="22"/>
      <c r="I18" s="38"/>
      <c r="J18" s="38"/>
      <c r="K18" s="38"/>
      <c r="L18" s="38"/>
      <c r="M18" s="38"/>
      <c r="N18" s="20"/>
    </row>
    <row r="19" spans="1:14" x14ac:dyDescent="0.25">
      <c r="B19" s="235"/>
      <c r="C19" s="235"/>
      <c r="D19" s="175"/>
      <c r="E19" s="36"/>
      <c r="F19" s="178"/>
      <c r="G19" s="94"/>
      <c r="H19" s="22"/>
      <c r="I19" s="40"/>
      <c r="J19" s="40"/>
      <c r="K19" s="40"/>
      <c r="L19" s="40"/>
      <c r="M19" s="40"/>
      <c r="N19" s="20"/>
    </row>
    <row r="20" spans="1:14" x14ac:dyDescent="0.25">
      <c r="B20" s="235"/>
      <c r="C20" s="235"/>
      <c r="D20" s="175"/>
      <c r="E20" s="36"/>
      <c r="F20" s="178"/>
      <c r="G20" s="94"/>
      <c r="H20" s="22"/>
      <c r="I20" s="109"/>
      <c r="J20" s="109"/>
      <c r="K20" s="109"/>
      <c r="L20" s="109"/>
      <c r="M20" s="109"/>
      <c r="N20" s="20"/>
    </row>
    <row r="21" spans="1:14" x14ac:dyDescent="0.25">
      <c r="B21" s="235"/>
      <c r="C21" s="235"/>
      <c r="D21" s="173"/>
      <c r="E21" s="36"/>
      <c r="F21" s="35"/>
      <c r="G21" s="94"/>
      <c r="H21" s="22"/>
      <c r="I21" s="109"/>
      <c r="J21" s="109"/>
      <c r="K21" s="109"/>
      <c r="L21" s="109"/>
      <c r="M21" s="109"/>
      <c r="N21" s="20"/>
    </row>
    <row r="22" spans="1:14" ht="15.75" thickBot="1" x14ac:dyDescent="0.3">
      <c r="B22" s="227" t="s">
        <v>15</v>
      </c>
      <c r="C22" s="228"/>
      <c r="D22" s="173"/>
      <c r="E22" s="64"/>
      <c r="F22" s="35"/>
      <c r="G22" s="94"/>
      <c r="H22" s="22"/>
      <c r="I22" s="109"/>
      <c r="J22" s="109"/>
      <c r="K22" s="109"/>
      <c r="L22" s="109"/>
      <c r="M22" s="109"/>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601.6</v>
      </c>
      <c r="D24" s="41"/>
      <c r="E24" s="44">
        <f>E15</f>
        <v>1762951852</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D32" s="176"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72">
        <v>0</v>
      </c>
      <c r="E40" s="244">
        <f>+D40+D41</f>
        <v>0</v>
      </c>
      <c r="F40" s="106"/>
      <c r="G40" s="106"/>
      <c r="H40" s="106"/>
      <c r="I40" s="109"/>
      <c r="J40" s="109"/>
      <c r="K40" s="109"/>
      <c r="L40" s="109"/>
      <c r="M40" s="109"/>
      <c r="N40" s="110"/>
    </row>
    <row r="41" spans="1:17" ht="42.75" x14ac:dyDescent="0.25">
      <c r="A41" s="101"/>
      <c r="B41" s="107" t="s">
        <v>148</v>
      </c>
      <c r="C41" s="108">
        <v>60</v>
      </c>
      <c r="D41" s="172">
        <f>+F142</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124" t="s">
        <v>31</v>
      </c>
      <c r="M46" s="65"/>
      <c r="N46" s="65"/>
    </row>
    <row r="47" spans="1:17" ht="15.75" thickBot="1" x14ac:dyDescent="0.3">
      <c r="M47" s="65"/>
      <c r="N47" s="65"/>
    </row>
    <row r="48" spans="1:17" s="109" customFormat="1" ht="109.5" customHeight="1" x14ac:dyDescent="0.25">
      <c r="B48" s="120" t="s">
        <v>149</v>
      </c>
      <c r="C48" s="120" t="s">
        <v>150</v>
      </c>
      <c r="D48" s="120" t="s">
        <v>151</v>
      </c>
      <c r="E48" s="120" t="s">
        <v>46</v>
      </c>
      <c r="F48" s="120" t="s">
        <v>23</v>
      </c>
      <c r="G48" s="120" t="s">
        <v>103</v>
      </c>
      <c r="H48" s="120" t="s">
        <v>18</v>
      </c>
      <c r="I48" s="120" t="s">
        <v>11</v>
      </c>
      <c r="J48" s="120" t="s">
        <v>32</v>
      </c>
      <c r="K48" s="120" t="s">
        <v>62</v>
      </c>
      <c r="L48" s="120" t="s">
        <v>21</v>
      </c>
      <c r="M48" s="105" t="s">
        <v>27</v>
      </c>
      <c r="N48" s="120" t="s">
        <v>152</v>
      </c>
      <c r="O48" s="120" t="s">
        <v>37</v>
      </c>
      <c r="P48" s="121" t="s">
        <v>12</v>
      </c>
      <c r="Q48" s="121" t="s">
        <v>20</v>
      </c>
    </row>
    <row r="49" spans="1:26" s="115" customFormat="1" ht="30" x14ac:dyDescent="0.25">
      <c r="A49" s="46">
        <v>1</v>
      </c>
      <c r="B49" s="116" t="s">
        <v>171</v>
      </c>
      <c r="C49" s="116" t="s">
        <v>171</v>
      </c>
      <c r="D49" s="116" t="s">
        <v>170</v>
      </c>
      <c r="E49" s="177" t="s">
        <v>169</v>
      </c>
      <c r="F49" s="112" t="s">
        <v>140</v>
      </c>
      <c r="G49" s="154">
        <v>0.1</v>
      </c>
      <c r="H49" s="119">
        <v>41512</v>
      </c>
      <c r="I49" s="113">
        <v>41943</v>
      </c>
      <c r="J49" s="113"/>
      <c r="K49" s="113" t="s">
        <v>172</v>
      </c>
      <c r="L49" s="113"/>
      <c r="M49" s="104">
        <v>850</v>
      </c>
      <c r="N49" s="104">
        <f>+M49*G49</f>
        <v>85</v>
      </c>
      <c r="O49" s="26">
        <v>2101221843</v>
      </c>
      <c r="P49" s="26" t="s">
        <v>176</v>
      </c>
      <c r="Q49" s="155"/>
      <c r="R49" s="114"/>
      <c r="S49" s="114"/>
      <c r="T49" s="114"/>
      <c r="U49" s="114"/>
      <c r="V49" s="114"/>
      <c r="W49" s="114"/>
      <c r="X49" s="114"/>
      <c r="Y49" s="114"/>
      <c r="Z49" s="114"/>
    </row>
    <row r="50" spans="1:26" s="115" customFormat="1" ht="30" x14ac:dyDescent="0.25">
      <c r="A50" s="46">
        <f>+A49+1</f>
        <v>2</v>
      </c>
      <c r="B50" s="116" t="s">
        <v>171</v>
      </c>
      <c r="C50" s="116" t="s">
        <v>171</v>
      </c>
      <c r="D50" s="116" t="s">
        <v>170</v>
      </c>
      <c r="E50" s="119" t="s">
        <v>173</v>
      </c>
      <c r="F50" s="112" t="s">
        <v>140</v>
      </c>
      <c r="G50" s="111">
        <v>0.1</v>
      </c>
      <c r="H50" s="119">
        <v>41513</v>
      </c>
      <c r="I50" s="113">
        <v>41943</v>
      </c>
      <c r="J50" s="113"/>
      <c r="K50" s="113" t="s">
        <v>174</v>
      </c>
      <c r="L50" s="113" t="s">
        <v>175</v>
      </c>
      <c r="M50" s="104">
        <v>1150</v>
      </c>
      <c r="N50" s="104">
        <f>+M50*G50</f>
        <v>115</v>
      </c>
      <c r="O50" s="26">
        <v>2826049968</v>
      </c>
      <c r="P50" s="26" t="s">
        <v>177</v>
      </c>
      <c r="Q50" s="155"/>
      <c r="R50" s="114"/>
      <c r="S50" s="114"/>
      <c r="T50" s="114"/>
      <c r="U50" s="114"/>
      <c r="V50" s="114"/>
      <c r="W50" s="114"/>
      <c r="X50" s="114"/>
      <c r="Y50" s="114"/>
      <c r="Z50" s="114"/>
    </row>
    <row r="51" spans="1:26" s="115" customFormat="1" x14ac:dyDescent="0.25">
      <c r="A51" s="46">
        <f t="shared" ref="A51:A56" si="0">+A50+1</f>
        <v>3</v>
      </c>
      <c r="B51" s="116"/>
      <c r="C51" s="117"/>
      <c r="D51" s="116"/>
      <c r="E51" s="111"/>
      <c r="F51" s="112"/>
      <c r="G51" s="112"/>
      <c r="H51" s="112"/>
      <c r="I51" s="113"/>
      <c r="J51" s="113"/>
      <c r="K51" s="113"/>
      <c r="L51" s="113"/>
      <c r="M51" s="104"/>
      <c r="N51" s="104"/>
      <c r="O51" s="26"/>
      <c r="P51" s="26"/>
      <c r="Q51" s="155"/>
      <c r="R51" s="114"/>
      <c r="S51" s="114"/>
      <c r="T51" s="114"/>
      <c r="U51" s="114"/>
      <c r="V51" s="114"/>
      <c r="W51" s="114"/>
      <c r="X51" s="114"/>
      <c r="Y51" s="114"/>
      <c r="Z51" s="114"/>
    </row>
    <row r="52" spans="1:26" s="115" customFormat="1" x14ac:dyDescent="0.25">
      <c r="A52" s="46">
        <f t="shared" si="0"/>
        <v>4</v>
      </c>
      <c r="B52" s="116"/>
      <c r="C52" s="117"/>
      <c r="D52" s="116"/>
      <c r="E52" s="111"/>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ht="30.75" customHeight="1" x14ac:dyDescent="0.25">
      <c r="A57" s="46"/>
      <c r="B57" s="49" t="s">
        <v>17</v>
      </c>
      <c r="C57" s="117"/>
      <c r="D57" s="116"/>
      <c r="E57" s="111"/>
      <c r="F57" s="112"/>
      <c r="G57" s="112"/>
      <c r="H57" s="112"/>
      <c r="I57" s="113"/>
      <c r="J57" s="113"/>
      <c r="K57" s="118" t="s">
        <v>208</v>
      </c>
      <c r="L57" s="118">
        <f t="shared" ref="L57:N57" si="1">SUM(L49:L56)</f>
        <v>0</v>
      </c>
      <c r="M57" s="153">
        <f t="shared" si="1"/>
        <v>2000</v>
      </c>
      <c r="N57" s="118">
        <f t="shared" si="1"/>
        <v>200</v>
      </c>
      <c r="O57" s="26"/>
      <c r="P57" s="26"/>
      <c r="Q57" s="156"/>
    </row>
    <row r="58" spans="1:26" s="29" customFormat="1" x14ac:dyDescent="0.25">
      <c r="E58" s="30"/>
    </row>
    <row r="59" spans="1:26" s="29" customFormat="1" x14ac:dyDescent="0.25">
      <c r="B59" s="238" t="s">
        <v>29</v>
      </c>
      <c r="C59" s="238" t="s">
        <v>28</v>
      </c>
      <c r="D59" s="236" t="s">
        <v>35</v>
      </c>
      <c r="E59" s="236"/>
    </row>
    <row r="60" spans="1:26" s="29" customFormat="1" x14ac:dyDescent="0.25">
      <c r="B60" s="239"/>
      <c r="C60" s="239"/>
      <c r="D60" s="174"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123"/>
      <c r="L69" s="123"/>
      <c r="M69" s="123"/>
      <c r="N69" s="123"/>
      <c r="O69" s="223"/>
      <c r="P69" s="224"/>
      <c r="Q69" s="123"/>
    </row>
    <row r="70" spans="2:17" x14ac:dyDescent="0.25">
      <c r="B70" s="3"/>
      <c r="C70" s="3"/>
      <c r="D70" s="5"/>
      <c r="E70" s="5"/>
      <c r="F70" s="4"/>
      <c r="G70" s="4"/>
      <c r="H70" s="4"/>
      <c r="I70" s="98"/>
      <c r="J70" s="98"/>
      <c r="K70" s="123"/>
      <c r="L70" s="123"/>
      <c r="M70" s="123"/>
      <c r="N70" s="123"/>
      <c r="O70" s="223"/>
      <c r="P70" s="224"/>
      <c r="Q70" s="123"/>
    </row>
    <row r="71" spans="2:17" x14ac:dyDescent="0.25">
      <c r="B71" s="3"/>
      <c r="C71" s="3"/>
      <c r="D71" s="5"/>
      <c r="E71" s="5"/>
      <c r="F71" s="4"/>
      <c r="G71" s="4"/>
      <c r="H71" s="4"/>
      <c r="I71" s="98"/>
      <c r="J71" s="98"/>
      <c r="K71" s="123"/>
      <c r="L71" s="123"/>
      <c r="M71" s="123"/>
      <c r="N71" s="123"/>
      <c r="O71" s="223"/>
      <c r="P71" s="224"/>
      <c r="Q71" s="123"/>
    </row>
    <row r="72" spans="2:17" x14ac:dyDescent="0.25">
      <c r="B72" s="3"/>
      <c r="C72" s="3"/>
      <c r="D72" s="5"/>
      <c r="E72" s="5"/>
      <c r="F72" s="4"/>
      <c r="G72" s="4"/>
      <c r="H72" s="4"/>
      <c r="I72" s="98"/>
      <c r="J72" s="98"/>
      <c r="K72" s="123"/>
      <c r="L72" s="123"/>
      <c r="M72" s="123"/>
      <c r="N72" s="123"/>
      <c r="O72" s="223"/>
      <c r="P72" s="224"/>
      <c r="Q72" s="123"/>
    </row>
    <row r="73" spans="2:17" x14ac:dyDescent="0.25">
      <c r="B73" s="3"/>
      <c r="C73" s="3"/>
      <c r="D73" s="5"/>
      <c r="E73" s="5"/>
      <c r="F73" s="4"/>
      <c r="G73" s="4"/>
      <c r="H73" s="4"/>
      <c r="I73" s="98"/>
      <c r="J73" s="98"/>
      <c r="K73" s="123"/>
      <c r="L73" s="123"/>
      <c r="M73" s="123"/>
      <c r="N73" s="123"/>
      <c r="O73" s="223"/>
      <c r="P73" s="224"/>
      <c r="Q73" s="123"/>
    </row>
    <row r="74" spans="2:17" x14ac:dyDescent="0.25">
      <c r="B74" s="3"/>
      <c r="C74" s="3"/>
      <c r="D74" s="5"/>
      <c r="E74" s="5"/>
      <c r="F74" s="4"/>
      <c r="G74" s="4"/>
      <c r="H74" s="4"/>
      <c r="I74" s="98"/>
      <c r="J74" s="98"/>
      <c r="K74" s="123"/>
      <c r="L74" s="123"/>
      <c r="M74" s="123"/>
      <c r="N74" s="123"/>
      <c r="O74" s="223"/>
      <c r="P74" s="224"/>
      <c r="Q74" s="123"/>
    </row>
    <row r="75" spans="2:17" x14ac:dyDescent="0.25">
      <c r="B75" s="123"/>
      <c r="C75" s="123"/>
      <c r="D75" s="123"/>
      <c r="E75" s="123"/>
      <c r="F75" s="123"/>
      <c r="G75" s="123"/>
      <c r="H75" s="123"/>
      <c r="I75" s="123"/>
      <c r="J75" s="123"/>
      <c r="K75" s="123"/>
      <c r="L75" s="123"/>
      <c r="M75" s="123"/>
      <c r="N75" s="123"/>
      <c r="O75" s="223"/>
      <c r="P75" s="224"/>
      <c r="Q75" s="12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122" t="s">
        <v>0</v>
      </c>
      <c r="C86" s="122" t="s">
        <v>40</v>
      </c>
      <c r="D86" s="122" t="s">
        <v>41</v>
      </c>
      <c r="E86" s="122" t="s">
        <v>116</v>
      </c>
      <c r="F86" s="122" t="s">
        <v>118</v>
      </c>
      <c r="G86" s="122" t="s">
        <v>119</v>
      </c>
      <c r="H86" s="122" t="s">
        <v>120</v>
      </c>
      <c r="I86" s="122" t="s">
        <v>117</v>
      </c>
      <c r="J86" s="219" t="s">
        <v>121</v>
      </c>
      <c r="K86" s="220"/>
      <c r="L86" s="221"/>
      <c r="M86" s="122" t="s">
        <v>125</v>
      </c>
      <c r="N86" s="122" t="s">
        <v>42</v>
      </c>
      <c r="O86" s="122" t="s">
        <v>43</v>
      </c>
      <c r="P86" s="219" t="s">
        <v>3</v>
      </c>
      <c r="Q86" s="221"/>
    </row>
    <row r="88" spans="2:17" ht="15.75" thickBot="1" x14ac:dyDescent="0.3"/>
    <row r="89" spans="2:17" ht="27" thickBot="1" x14ac:dyDescent="0.3">
      <c r="B89" s="246" t="s">
        <v>47</v>
      </c>
      <c r="C89" s="247"/>
      <c r="D89" s="247"/>
      <c r="E89" s="247"/>
      <c r="F89" s="247"/>
      <c r="G89" s="247"/>
      <c r="H89" s="247"/>
      <c r="I89" s="247"/>
      <c r="J89" s="247"/>
      <c r="K89" s="247"/>
      <c r="L89" s="247"/>
      <c r="M89" s="247"/>
      <c r="N89" s="248"/>
    </row>
    <row r="92" spans="2:17" ht="46.15" customHeight="1" x14ac:dyDescent="0.25">
      <c r="B92" s="68" t="s">
        <v>34</v>
      </c>
      <c r="C92" s="68" t="s">
        <v>48</v>
      </c>
      <c r="D92" s="219" t="s">
        <v>3</v>
      </c>
      <c r="E92" s="221"/>
    </row>
    <row r="93" spans="2:17" ht="46.9" customHeight="1" x14ac:dyDescent="0.25">
      <c r="B93" s="69" t="s">
        <v>126</v>
      </c>
      <c r="C93" s="172" t="s">
        <v>141</v>
      </c>
      <c r="D93" s="252" t="s">
        <v>167</v>
      </c>
      <c r="E93" s="253"/>
    </row>
    <row r="96" spans="2:17" ht="26.25" x14ac:dyDescent="0.25">
      <c r="B96" s="225" t="s">
        <v>65</v>
      </c>
      <c r="C96" s="226"/>
      <c r="D96" s="226"/>
      <c r="E96" s="226"/>
      <c r="F96" s="226"/>
      <c r="G96" s="226"/>
      <c r="H96" s="226"/>
      <c r="I96" s="226"/>
      <c r="J96" s="226"/>
      <c r="K96" s="226"/>
      <c r="L96" s="226"/>
      <c r="M96" s="226"/>
      <c r="N96" s="226"/>
      <c r="O96" s="226"/>
      <c r="P96" s="226"/>
    </row>
    <row r="98" spans="1:26" ht="15.75" thickBot="1" x14ac:dyDescent="0.3"/>
    <row r="99" spans="1:26" ht="27" thickBot="1" x14ac:dyDescent="0.3">
      <c r="B99" s="246" t="s">
        <v>55</v>
      </c>
      <c r="C99" s="247"/>
      <c r="D99" s="247"/>
      <c r="E99" s="247"/>
      <c r="F99" s="247"/>
      <c r="G99" s="247"/>
      <c r="H99" s="247"/>
      <c r="I99" s="247"/>
      <c r="J99" s="247"/>
      <c r="K99" s="247"/>
      <c r="L99" s="247"/>
      <c r="M99" s="247"/>
      <c r="N99" s="248"/>
    </row>
    <row r="101" spans="1:26" ht="15.75" thickBot="1" x14ac:dyDescent="0.3">
      <c r="M101" s="65"/>
      <c r="N101" s="65"/>
    </row>
    <row r="102" spans="1:26" s="109" customFormat="1" ht="109.5" customHeight="1" x14ac:dyDescent="0.25">
      <c r="B102" s="120" t="s">
        <v>149</v>
      </c>
      <c r="C102" s="120" t="s">
        <v>150</v>
      </c>
      <c r="D102" s="120" t="s">
        <v>151</v>
      </c>
      <c r="E102" s="120" t="s">
        <v>46</v>
      </c>
      <c r="F102" s="120" t="s">
        <v>23</v>
      </c>
      <c r="G102" s="120" t="s">
        <v>103</v>
      </c>
      <c r="H102" s="120" t="s">
        <v>18</v>
      </c>
      <c r="I102" s="120" t="s">
        <v>11</v>
      </c>
      <c r="J102" s="120" t="s">
        <v>32</v>
      </c>
      <c r="K102" s="120" t="s">
        <v>62</v>
      </c>
      <c r="L102" s="120" t="s">
        <v>21</v>
      </c>
      <c r="M102" s="105" t="s">
        <v>27</v>
      </c>
      <c r="N102" s="120" t="s">
        <v>152</v>
      </c>
      <c r="O102" s="120" t="s">
        <v>37</v>
      </c>
      <c r="P102" s="121" t="s">
        <v>12</v>
      </c>
      <c r="Q102" s="121" t="s">
        <v>20</v>
      </c>
    </row>
    <row r="103" spans="1:26" s="115" customFormat="1" x14ac:dyDescent="0.25">
      <c r="A103" s="46">
        <v>1</v>
      </c>
      <c r="B103" s="116"/>
      <c r="C103" s="117"/>
      <c r="D103" s="116"/>
      <c r="E103" s="111"/>
      <c r="F103" s="112"/>
      <c r="G103" s="154"/>
      <c r="H103" s="119"/>
      <c r="I103" s="113"/>
      <c r="J103" s="113"/>
      <c r="K103" s="113"/>
      <c r="L103" s="113"/>
      <c r="M103" s="104"/>
      <c r="N103" s="104">
        <f>+M103*G103</f>
        <v>0</v>
      </c>
      <c r="O103" s="26"/>
      <c r="P103" s="26"/>
      <c r="Q103" s="155"/>
      <c r="R103" s="114"/>
      <c r="S103" s="114"/>
      <c r="T103" s="114"/>
      <c r="U103" s="114"/>
      <c r="V103" s="114"/>
      <c r="W103" s="114"/>
      <c r="X103" s="114"/>
      <c r="Y103" s="114"/>
      <c r="Z103" s="114"/>
    </row>
    <row r="104" spans="1:26" s="115" customFormat="1" x14ac:dyDescent="0.25">
      <c r="A104" s="46">
        <f>+A103+1</f>
        <v>2</v>
      </c>
      <c r="B104" s="116"/>
      <c r="C104" s="117"/>
      <c r="D104" s="116"/>
      <c r="E104" s="111"/>
      <c r="F104" s="112"/>
      <c r="G104" s="112"/>
      <c r="H104" s="112"/>
      <c r="I104" s="113"/>
      <c r="J104" s="113"/>
      <c r="K104" s="113"/>
      <c r="L104" s="113"/>
      <c r="M104" s="104"/>
      <c r="N104" s="104"/>
      <c r="O104" s="26"/>
      <c r="P104" s="26"/>
      <c r="Q104" s="155"/>
      <c r="R104" s="114"/>
      <c r="S104" s="114"/>
      <c r="T104" s="114"/>
      <c r="U104" s="114"/>
      <c r="V104" s="114"/>
      <c r="W104" s="114"/>
      <c r="X104" s="114"/>
      <c r="Y104" s="114"/>
      <c r="Z104" s="114"/>
    </row>
    <row r="105" spans="1:26" s="115" customFormat="1" x14ac:dyDescent="0.25">
      <c r="A105" s="46">
        <f t="shared" ref="A105:A110" si="2">+A104+1</f>
        <v>3</v>
      </c>
      <c r="B105" s="116"/>
      <c r="C105" s="117"/>
      <c r="D105" s="116"/>
      <c r="E105" s="111"/>
      <c r="F105" s="112"/>
      <c r="G105" s="112"/>
      <c r="H105" s="112"/>
      <c r="I105" s="113"/>
      <c r="J105" s="113"/>
      <c r="K105" s="113"/>
      <c r="L105" s="113"/>
      <c r="M105" s="104"/>
      <c r="N105" s="104"/>
      <c r="O105" s="26"/>
      <c r="P105" s="26"/>
      <c r="Q105" s="155"/>
      <c r="R105" s="114"/>
      <c r="S105" s="114"/>
      <c r="T105" s="114"/>
      <c r="U105" s="114"/>
      <c r="V105" s="114"/>
      <c r="W105" s="114"/>
      <c r="X105" s="114"/>
      <c r="Y105" s="114"/>
      <c r="Z105" s="114"/>
    </row>
    <row r="106" spans="1:26" s="115" customFormat="1" x14ac:dyDescent="0.25">
      <c r="A106" s="46">
        <f t="shared" si="2"/>
        <v>4</v>
      </c>
      <c r="B106" s="116"/>
      <c r="C106" s="117"/>
      <c r="D106" s="116"/>
      <c r="E106" s="111"/>
      <c r="F106" s="112"/>
      <c r="G106" s="112"/>
      <c r="H106" s="112"/>
      <c r="I106" s="113"/>
      <c r="J106" s="113"/>
      <c r="K106" s="113"/>
      <c r="L106" s="113"/>
      <c r="M106" s="104"/>
      <c r="N106" s="104"/>
      <c r="O106" s="26"/>
      <c r="P106" s="26"/>
      <c r="Q106" s="155"/>
      <c r="R106" s="114"/>
      <c r="S106" s="114"/>
      <c r="T106" s="114"/>
      <c r="U106" s="114"/>
      <c r="V106" s="114"/>
      <c r="W106" s="114"/>
      <c r="X106" s="114"/>
      <c r="Y106" s="114"/>
      <c r="Z106" s="114"/>
    </row>
    <row r="107" spans="1:26" s="115" customFormat="1" x14ac:dyDescent="0.25">
      <c r="A107" s="46">
        <f t="shared" si="2"/>
        <v>5</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6</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7</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8</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c r="B111" s="49" t="s">
        <v>17</v>
      </c>
      <c r="C111" s="117"/>
      <c r="D111" s="116"/>
      <c r="E111" s="111"/>
      <c r="F111" s="112"/>
      <c r="G111" s="112"/>
      <c r="H111" s="112"/>
      <c r="I111" s="113"/>
      <c r="J111" s="113"/>
      <c r="K111" s="118">
        <f t="shared" ref="K111:N111" si="3">SUM(K103:K110)</f>
        <v>0</v>
      </c>
      <c r="L111" s="118">
        <f t="shared" si="3"/>
        <v>0</v>
      </c>
      <c r="M111" s="153">
        <f t="shared" si="3"/>
        <v>0</v>
      </c>
      <c r="N111" s="118">
        <f t="shared" si="3"/>
        <v>0</v>
      </c>
      <c r="O111" s="26"/>
      <c r="P111" s="26"/>
      <c r="Q111" s="156"/>
    </row>
    <row r="112" spans="1:26" x14ac:dyDescent="0.25">
      <c r="B112" s="29"/>
      <c r="C112" s="29"/>
      <c r="D112" s="29"/>
      <c r="E112" s="30"/>
      <c r="F112" s="29"/>
      <c r="G112" s="29"/>
      <c r="H112" s="29"/>
      <c r="I112" s="29"/>
      <c r="J112" s="29"/>
      <c r="K112" s="29"/>
      <c r="L112" s="29"/>
      <c r="M112" s="29"/>
      <c r="N112" s="29"/>
      <c r="O112" s="29"/>
      <c r="P112" s="29"/>
    </row>
    <row r="113" spans="2:17" ht="18.75" x14ac:dyDescent="0.25">
      <c r="B113" s="59" t="s">
        <v>33</v>
      </c>
      <c r="C113" s="73">
        <f>+K111</f>
        <v>0</v>
      </c>
      <c r="H113" s="31"/>
      <c r="I113" s="31"/>
      <c r="J113" s="31"/>
      <c r="K113" s="31"/>
      <c r="L113" s="31"/>
      <c r="M113" s="31"/>
      <c r="N113" s="29"/>
      <c r="O113" s="29"/>
      <c r="P113" s="29"/>
    </row>
    <row r="115" spans="2:17" ht="15.75" thickBot="1" x14ac:dyDescent="0.3"/>
    <row r="116" spans="2:17" ht="37.15" customHeight="1" thickBot="1" x14ac:dyDescent="0.3">
      <c r="B116" s="76" t="s">
        <v>50</v>
      </c>
      <c r="C116" s="77" t="s">
        <v>51</v>
      </c>
      <c r="D116" s="76" t="s">
        <v>52</v>
      </c>
      <c r="E116" s="77" t="s">
        <v>56</v>
      </c>
    </row>
    <row r="117" spans="2:17" ht="41.45" customHeight="1" x14ac:dyDescent="0.25">
      <c r="B117" s="67" t="s">
        <v>127</v>
      </c>
      <c r="C117" s="70">
        <v>20</v>
      </c>
      <c r="D117" s="70"/>
      <c r="E117" s="249">
        <f>+D117+D118+D119</f>
        <v>0</v>
      </c>
    </row>
    <row r="118" spans="2:17" x14ac:dyDescent="0.25">
      <c r="B118" s="67" t="s">
        <v>128</v>
      </c>
      <c r="C118" s="57">
        <v>30</v>
      </c>
      <c r="D118" s="172">
        <v>0</v>
      </c>
      <c r="E118" s="250"/>
    </row>
    <row r="119" spans="2:17" ht="15.75" thickBot="1" x14ac:dyDescent="0.3">
      <c r="B119" s="67" t="s">
        <v>129</v>
      </c>
      <c r="C119" s="72">
        <v>40</v>
      </c>
      <c r="D119" s="72">
        <v>0</v>
      </c>
      <c r="E119" s="251"/>
    </row>
    <row r="121" spans="2:17" ht="15.75" thickBot="1" x14ac:dyDescent="0.3"/>
    <row r="122" spans="2:17" ht="27" thickBot="1" x14ac:dyDescent="0.3">
      <c r="B122" s="246" t="s">
        <v>53</v>
      </c>
      <c r="C122" s="247"/>
      <c r="D122" s="247"/>
      <c r="E122" s="247"/>
      <c r="F122" s="247"/>
      <c r="G122" s="247"/>
      <c r="H122" s="247"/>
      <c r="I122" s="247"/>
      <c r="J122" s="247"/>
      <c r="K122" s="247"/>
      <c r="L122" s="247"/>
      <c r="M122" s="247"/>
      <c r="N122" s="248"/>
    </row>
    <row r="124" spans="2:17" ht="76.5" customHeight="1" x14ac:dyDescent="0.25">
      <c r="B124" s="122" t="s">
        <v>0</v>
      </c>
      <c r="C124" s="122" t="s">
        <v>40</v>
      </c>
      <c r="D124" s="122" t="s">
        <v>41</v>
      </c>
      <c r="E124" s="122" t="s">
        <v>116</v>
      </c>
      <c r="F124" s="122" t="s">
        <v>118</v>
      </c>
      <c r="G124" s="122" t="s">
        <v>119</v>
      </c>
      <c r="H124" s="122" t="s">
        <v>120</v>
      </c>
      <c r="I124" s="122" t="s">
        <v>117</v>
      </c>
      <c r="J124" s="219" t="s">
        <v>121</v>
      </c>
      <c r="K124" s="220"/>
      <c r="L124" s="221"/>
      <c r="M124" s="122" t="s">
        <v>125</v>
      </c>
      <c r="N124" s="122" t="s">
        <v>42</v>
      </c>
      <c r="O124" s="122" t="s">
        <v>43</v>
      </c>
      <c r="P124" s="219" t="s">
        <v>3</v>
      </c>
      <c r="Q124" s="221"/>
    </row>
    <row r="125" spans="2:17" ht="60.75" customHeight="1" x14ac:dyDescent="0.25">
      <c r="B125" s="171" t="s">
        <v>133</v>
      </c>
      <c r="C125" s="171"/>
      <c r="D125" s="3"/>
      <c r="E125" s="3"/>
      <c r="F125" s="3"/>
      <c r="G125" s="3"/>
      <c r="H125" s="3"/>
      <c r="I125" s="5"/>
      <c r="J125" s="1" t="s">
        <v>122</v>
      </c>
      <c r="K125" s="99" t="s">
        <v>123</v>
      </c>
      <c r="L125" s="98" t="s">
        <v>124</v>
      </c>
      <c r="M125" s="123"/>
      <c r="N125" s="123"/>
      <c r="O125" s="123"/>
      <c r="P125" s="222"/>
      <c r="Q125" s="222"/>
    </row>
    <row r="126" spans="2:17" ht="60.75" customHeight="1" x14ac:dyDescent="0.25">
      <c r="B126" s="171" t="s">
        <v>134</v>
      </c>
      <c r="C126" s="171"/>
      <c r="D126" s="3"/>
      <c r="E126" s="3"/>
      <c r="F126" s="3"/>
      <c r="G126" s="3"/>
      <c r="H126" s="3"/>
      <c r="I126" s="5"/>
      <c r="J126" s="1"/>
      <c r="K126" s="99"/>
      <c r="L126" s="98"/>
      <c r="M126" s="123"/>
      <c r="N126" s="123"/>
      <c r="O126" s="123"/>
      <c r="P126" s="172"/>
      <c r="Q126" s="172"/>
    </row>
    <row r="127" spans="2:17" ht="33.6" customHeight="1" x14ac:dyDescent="0.25">
      <c r="B127" s="171" t="s">
        <v>135</v>
      </c>
      <c r="C127" s="171"/>
      <c r="D127" s="3"/>
      <c r="E127" s="3"/>
      <c r="F127" s="3"/>
      <c r="G127" s="3"/>
      <c r="H127" s="3"/>
      <c r="I127" s="5"/>
      <c r="J127" s="1"/>
      <c r="K127" s="98"/>
      <c r="L127" s="98"/>
      <c r="M127" s="123"/>
      <c r="N127" s="123"/>
      <c r="O127" s="123"/>
      <c r="P127" s="222"/>
      <c r="Q127" s="222"/>
    </row>
    <row r="130" spans="2:7" ht="15.75" thickBot="1" x14ac:dyDescent="0.3"/>
    <row r="131" spans="2:7" ht="54" customHeight="1" x14ac:dyDescent="0.25">
      <c r="B131" s="126" t="s">
        <v>34</v>
      </c>
      <c r="C131" s="126" t="s">
        <v>50</v>
      </c>
      <c r="D131" s="122" t="s">
        <v>51</v>
      </c>
      <c r="E131" s="126" t="s">
        <v>52</v>
      </c>
      <c r="F131" s="77" t="s">
        <v>57</v>
      </c>
      <c r="G131" s="95"/>
    </row>
    <row r="132" spans="2:7" ht="120.75" customHeight="1" x14ac:dyDescent="0.2">
      <c r="B132" s="240" t="s">
        <v>54</v>
      </c>
      <c r="C132" s="6" t="s">
        <v>130</v>
      </c>
      <c r="D132" s="172">
        <v>25</v>
      </c>
      <c r="E132" s="172">
        <v>0</v>
      </c>
      <c r="F132" s="241">
        <f>+E132+E133+E134</f>
        <v>0</v>
      </c>
      <c r="G132" s="96"/>
    </row>
    <row r="133" spans="2:7" ht="76.150000000000006" customHeight="1" x14ac:dyDescent="0.2">
      <c r="B133" s="240"/>
      <c r="C133" s="6" t="s">
        <v>131</v>
      </c>
      <c r="D133" s="74">
        <v>25</v>
      </c>
      <c r="E133" s="172">
        <v>0</v>
      </c>
      <c r="F133" s="242"/>
      <c r="G133" s="96"/>
    </row>
    <row r="134" spans="2:7" ht="69" customHeight="1" x14ac:dyDescent="0.2">
      <c r="B134" s="240"/>
      <c r="C134" s="6" t="s">
        <v>132</v>
      </c>
      <c r="D134" s="172">
        <v>10</v>
      </c>
      <c r="E134" s="172">
        <v>0</v>
      </c>
      <c r="F134" s="243"/>
      <c r="G134" s="96"/>
    </row>
    <row r="135" spans="2:7" x14ac:dyDescent="0.25">
      <c r="C135" s="106"/>
    </row>
    <row r="138" spans="2:7" x14ac:dyDescent="0.25">
      <c r="B138" s="124" t="s">
        <v>58</v>
      </c>
    </row>
    <row r="141" spans="2:7" x14ac:dyDescent="0.25">
      <c r="B141" s="127" t="s">
        <v>34</v>
      </c>
      <c r="C141" s="127" t="s">
        <v>59</v>
      </c>
      <c r="D141" s="126" t="s">
        <v>52</v>
      </c>
      <c r="E141" s="126" t="s">
        <v>17</v>
      </c>
    </row>
    <row r="142" spans="2:7" ht="28.5" x14ac:dyDescent="0.25">
      <c r="B142" s="107" t="s">
        <v>60</v>
      </c>
      <c r="C142" s="108">
        <v>40</v>
      </c>
      <c r="D142" s="172">
        <f>+E117</f>
        <v>0</v>
      </c>
      <c r="E142" s="244">
        <f>+D142+D143</f>
        <v>0</v>
      </c>
    </row>
    <row r="143" spans="2:7" ht="42.75" x14ac:dyDescent="0.25">
      <c r="B143" s="107" t="s">
        <v>61</v>
      </c>
      <c r="C143" s="108">
        <v>60</v>
      </c>
      <c r="D143" s="172">
        <f>+F132</f>
        <v>0</v>
      </c>
      <c r="E143" s="245"/>
    </row>
  </sheetData>
  <mergeCells count="4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6:P96"/>
    <mergeCell ref="O72:P72"/>
    <mergeCell ref="O73:P73"/>
    <mergeCell ref="O74:P74"/>
    <mergeCell ref="O75:P75"/>
    <mergeCell ref="B81:N81"/>
    <mergeCell ref="J86:L86"/>
    <mergeCell ref="P86:Q86"/>
    <mergeCell ref="B89:N89"/>
    <mergeCell ref="D92:E92"/>
    <mergeCell ref="D93:E93"/>
    <mergeCell ref="P127:Q127"/>
    <mergeCell ref="B132:B134"/>
    <mergeCell ref="F132:F134"/>
    <mergeCell ref="E142:E143"/>
    <mergeCell ref="B99:N99"/>
    <mergeCell ref="E117:E119"/>
    <mergeCell ref="B122:N122"/>
    <mergeCell ref="J124:L124"/>
    <mergeCell ref="P124:Q124"/>
    <mergeCell ref="P125:Q125"/>
  </mergeCells>
  <dataValidations count="2">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5" zoomScale="70" zoomScaleNormal="70" workbookViewId="0">
      <selection activeCell="F141" sqref="F14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t="s">
        <v>162</v>
      </c>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5" t="s">
        <v>101</v>
      </c>
      <c r="C14" s="235"/>
      <c r="D14" s="173" t="s">
        <v>13</v>
      </c>
      <c r="E14" s="173" t="s">
        <v>14</v>
      </c>
      <c r="F14" s="173" t="s">
        <v>30</v>
      </c>
      <c r="G14" s="93"/>
      <c r="I14" s="37"/>
      <c r="J14" s="37"/>
      <c r="K14" s="37"/>
      <c r="L14" s="37"/>
      <c r="M14" s="37"/>
      <c r="N14" s="110"/>
    </row>
    <row r="15" spans="2:16" x14ac:dyDescent="0.25">
      <c r="B15" s="235"/>
      <c r="C15" s="235"/>
      <c r="D15" s="175">
        <v>26</v>
      </c>
      <c r="E15" s="180">
        <v>1551109698</v>
      </c>
      <c r="F15" s="178">
        <v>666</v>
      </c>
      <c r="G15" s="94"/>
      <c r="I15" s="38"/>
      <c r="J15" s="38"/>
      <c r="K15" s="38"/>
      <c r="L15" s="38"/>
      <c r="M15" s="38"/>
      <c r="N15" s="110"/>
    </row>
    <row r="16" spans="2:16" x14ac:dyDescent="0.25">
      <c r="B16" s="235"/>
      <c r="C16" s="235"/>
      <c r="D16" s="175"/>
      <c r="E16" s="181"/>
      <c r="F16" s="178"/>
      <c r="G16" s="94"/>
      <c r="I16" s="38"/>
      <c r="J16" s="38"/>
      <c r="K16" s="38"/>
      <c r="L16" s="38"/>
      <c r="M16" s="38"/>
      <c r="N16" s="110"/>
    </row>
    <row r="17" spans="1:14" x14ac:dyDescent="0.25">
      <c r="B17" s="235"/>
      <c r="C17" s="235"/>
      <c r="D17" s="175"/>
      <c r="E17" s="181"/>
      <c r="F17" s="178"/>
      <c r="G17" s="94"/>
      <c r="I17" s="38"/>
      <c r="J17" s="38"/>
      <c r="K17" s="38"/>
      <c r="L17" s="38"/>
      <c r="M17" s="38"/>
      <c r="N17" s="110"/>
    </row>
    <row r="18" spans="1:14" x14ac:dyDescent="0.25">
      <c r="B18" s="235"/>
      <c r="C18" s="235"/>
      <c r="D18" s="175"/>
      <c r="E18" s="180"/>
      <c r="F18" s="178"/>
      <c r="G18" s="94"/>
      <c r="H18" s="22"/>
      <c r="I18" s="38"/>
      <c r="J18" s="38"/>
      <c r="K18" s="38"/>
      <c r="L18" s="38"/>
      <c r="M18" s="38"/>
      <c r="N18" s="20"/>
    </row>
    <row r="19" spans="1:14" x14ac:dyDescent="0.25">
      <c r="B19" s="235"/>
      <c r="C19" s="235"/>
      <c r="D19" s="175"/>
      <c r="E19" s="180"/>
      <c r="F19" s="178"/>
      <c r="G19" s="94"/>
      <c r="H19" s="22"/>
      <c r="I19" s="40"/>
      <c r="J19" s="40"/>
      <c r="K19" s="40"/>
      <c r="L19" s="40"/>
      <c r="M19" s="40"/>
      <c r="N19" s="20"/>
    </row>
    <row r="20" spans="1:14" x14ac:dyDescent="0.25">
      <c r="B20" s="235"/>
      <c r="C20" s="235"/>
      <c r="D20" s="175"/>
      <c r="E20" s="180"/>
      <c r="F20" s="178"/>
      <c r="G20" s="94"/>
      <c r="H20" s="22"/>
      <c r="I20" s="109"/>
      <c r="J20" s="109"/>
      <c r="K20" s="109"/>
      <c r="L20" s="109"/>
      <c r="M20" s="109"/>
      <c r="N20" s="20"/>
    </row>
    <row r="21" spans="1:14" x14ac:dyDescent="0.25">
      <c r="B21" s="235"/>
      <c r="C21" s="235"/>
      <c r="D21" s="173"/>
      <c r="E21" s="180"/>
      <c r="F21" s="35"/>
      <c r="G21" s="94"/>
      <c r="H21" s="22"/>
      <c r="I21" s="109"/>
      <c r="J21" s="109"/>
      <c r="K21" s="109"/>
      <c r="L21" s="109"/>
      <c r="M21" s="109"/>
      <c r="N21" s="20"/>
    </row>
    <row r="22" spans="1:14" ht="15.75" thickBot="1" x14ac:dyDescent="0.3">
      <c r="B22" s="227" t="s">
        <v>15</v>
      </c>
      <c r="C22" s="228"/>
      <c r="D22" s="173"/>
      <c r="E22" s="64"/>
      <c r="F22" s="35"/>
      <c r="G22" s="94"/>
      <c r="H22" s="22"/>
      <c r="I22" s="109"/>
      <c r="J22" s="109"/>
      <c r="K22" s="109"/>
      <c r="L22" s="109"/>
      <c r="M22" s="109"/>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532.80000000000007</v>
      </c>
      <c r="D24" s="41"/>
      <c r="E24" s="44">
        <f>E15</f>
        <v>1551109698</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D32" s="172"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72">
        <v>0</v>
      </c>
      <c r="E40" s="244">
        <f>+D40+D41</f>
        <v>0</v>
      </c>
      <c r="F40" s="106"/>
      <c r="G40" s="106"/>
      <c r="H40" s="106"/>
      <c r="I40" s="109"/>
      <c r="J40" s="109"/>
      <c r="K40" s="109"/>
      <c r="L40" s="109"/>
      <c r="M40" s="109"/>
      <c r="N40" s="110"/>
    </row>
    <row r="41" spans="1:17" ht="42.75" x14ac:dyDescent="0.25">
      <c r="A41" s="101"/>
      <c r="B41" s="107" t="s">
        <v>148</v>
      </c>
      <c r="C41" s="108">
        <v>60</v>
      </c>
      <c r="D41" s="172">
        <f>+F144</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124" t="s">
        <v>31</v>
      </c>
      <c r="M46" s="65"/>
      <c r="N46" s="65"/>
    </row>
    <row r="47" spans="1:17" ht="15.75" thickBot="1" x14ac:dyDescent="0.3">
      <c r="M47" s="65"/>
      <c r="N47" s="65"/>
    </row>
    <row r="48" spans="1:17" s="109" customFormat="1" ht="109.5" customHeight="1" x14ac:dyDescent="0.25">
      <c r="B48" s="120" t="s">
        <v>149</v>
      </c>
      <c r="C48" s="120" t="s">
        <v>150</v>
      </c>
      <c r="D48" s="120" t="s">
        <v>151</v>
      </c>
      <c r="E48" s="120" t="s">
        <v>46</v>
      </c>
      <c r="F48" s="120" t="s">
        <v>23</v>
      </c>
      <c r="G48" s="120" t="s">
        <v>103</v>
      </c>
      <c r="H48" s="120" t="s">
        <v>18</v>
      </c>
      <c r="I48" s="120" t="s">
        <v>11</v>
      </c>
      <c r="J48" s="120" t="s">
        <v>32</v>
      </c>
      <c r="K48" s="120" t="s">
        <v>62</v>
      </c>
      <c r="L48" s="120" t="s">
        <v>21</v>
      </c>
      <c r="M48" s="105" t="s">
        <v>27</v>
      </c>
      <c r="N48" s="120" t="s">
        <v>152</v>
      </c>
      <c r="O48" s="120" t="s">
        <v>37</v>
      </c>
      <c r="P48" s="121" t="s">
        <v>12</v>
      </c>
      <c r="Q48" s="121" t="s">
        <v>20</v>
      </c>
    </row>
    <row r="49" spans="1:26" s="115" customFormat="1" ht="30" x14ac:dyDescent="0.25">
      <c r="A49" s="46">
        <v>1</v>
      </c>
      <c r="B49" s="116" t="s">
        <v>171</v>
      </c>
      <c r="C49" s="116" t="s">
        <v>171</v>
      </c>
      <c r="D49" s="116" t="s">
        <v>170</v>
      </c>
      <c r="E49" s="177" t="s">
        <v>169</v>
      </c>
      <c r="F49" s="112" t="s">
        <v>140</v>
      </c>
      <c r="G49" s="154">
        <v>0.1</v>
      </c>
      <c r="H49" s="119">
        <v>41512</v>
      </c>
      <c r="I49" s="113">
        <v>41943</v>
      </c>
      <c r="J49" s="113"/>
      <c r="K49" s="113" t="s">
        <v>172</v>
      </c>
      <c r="L49" s="113"/>
      <c r="M49" s="104">
        <v>850</v>
      </c>
      <c r="N49" s="104">
        <f>+M49*G49</f>
        <v>85</v>
      </c>
      <c r="O49" s="26">
        <v>2101221843</v>
      </c>
      <c r="P49" s="26" t="s">
        <v>176</v>
      </c>
      <c r="Q49" s="155"/>
      <c r="R49" s="114"/>
      <c r="S49" s="114"/>
      <c r="T49" s="114"/>
      <c r="U49" s="114"/>
      <c r="V49" s="114"/>
      <c r="W49" s="114"/>
      <c r="X49" s="114"/>
      <c r="Y49" s="114"/>
      <c r="Z49" s="114"/>
    </row>
    <row r="50" spans="1:26" s="115" customFormat="1" ht="30" x14ac:dyDescent="0.25">
      <c r="A50" s="46">
        <f>+A49+1</f>
        <v>2</v>
      </c>
      <c r="B50" s="116" t="s">
        <v>171</v>
      </c>
      <c r="C50" s="116" t="s">
        <v>171</v>
      </c>
      <c r="D50" s="116" t="s">
        <v>170</v>
      </c>
      <c r="E50" s="119" t="s">
        <v>173</v>
      </c>
      <c r="F50" s="112" t="s">
        <v>140</v>
      </c>
      <c r="G50" s="111">
        <v>0.1</v>
      </c>
      <c r="H50" s="119">
        <v>41513</v>
      </c>
      <c r="I50" s="113">
        <v>41943</v>
      </c>
      <c r="J50" s="113"/>
      <c r="K50" s="113" t="s">
        <v>174</v>
      </c>
      <c r="L50" s="113" t="s">
        <v>175</v>
      </c>
      <c r="M50" s="104">
        <v>1150</v>
      </c>
      <c r="N50" s="104">
        <f>+M50*G50</f>
        <v>115</v>
      </c>
      <c r="O50" s="26">
        <v>2826049968</v>
      </c>
      <c r="P50" s="26" t="s">
        <v>177</v>
      </c>
      <c r="Q50" s="155"/>
      <c r="R50" s="114"/>
      <c r="S50" s="114"/>
      <c r="T50" s="114"/>
      <c r="U50" s="114"/>
      <c r="V50" s="114"/>
      <c r="W50" s="114"/>
      <c r="X50" s="114"/>
      <c r="Y50" s="114"/>
      <c r="Z50" s="114"/>
    </row>
    <row r="51" spans="1:26" s="115" customFormat="1" x14ac:dyDescent="0.25">
      <c r="A51" s="46">
        <f t="shared" ref="A51:A56" si="0">+A50+1</f>
        <v>3</v>
      </c>
      <c r="B51" s="116"/>
      <c r="C51" s="117"/>
      <c r="D51" s="116"/>
      <c r="E51" s="111"/>
      <c r="F51" s="112"/>
      <c r="G51" s="112"/>
      <c r="H51" s="112"/>
      <c r="I51" s="113"/>
      <c r="J51" s="113"/>
      <c r="K51" s="113"/>
      <c r="L51" s="113"/>
      <c r="M51" s="104"/>
      <c r="N51" s="104"/>
      <c r="O51" s="26"/>
      <c r="P51" s="26"/>
      <c r="Q51" s="155"/>
      <c r="R51" s="114"/>
      <c r="S51" s="114"/>
      <c r="T51" s="114"/>
      <c r="U51" s="114"/>
      <c r="V51" s="114"/>
      <c r="W51" s="114"/>
      <c r="X51" s="114"/>
      <c r="Y51" s="114"/>
      <c r="Z51" s="114"/>
    </row>
    <row r="52" spans="1:26" s="115" customFormat="1" x14ac:dyDescent="0.25">
      <c r="A52" s="46">
        <f t="shared" si="0"/>
        <v>4</v>
      </c>
      <c r="B52" s="116"/>
      <c r="C52" s="117"/>
      <c r="D52" s="116"/>
      <c r="E52" s="111"/>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ht="30.75" customHeight="1" x14ac:dyDescent="0.25">
      <c r="A57" s="46"/>
      <c r="B57" s="49" t="s">
        <v>17</v>
      </c>
      <c r="C57" s="117"/>
      <c r="D57" s="116"/>
      <c r="E57" s="111"/>
      <c r="F57" s="112"/>
      <c r="G57" s="112"/>
      <c r="H57" s="112"/>
      <c r="I57" s="113"/>
      <c r="J57" s="113"/>
      <c r="K57" s="118" t="s">
        <v>208</v>
      </c>
      <c r="L57" s="118">
        <f t="shared" ref="L57:N57" si="1">SUM(L49:L56)</f>
        <v>0</v>
      </c>
      <c r="M57" s="153">
        <f t="shared" si="1"/>
        <v>2000</v>
      </c>
      <c r="N57" s="118">
        <f t="shared" si="1"/>
        <v>200</v>
      </c>
      <c r="O57" s="26"/>
      <c r="P57" s="26"/>
      <c r="Q57" s="156"/>
    </row>
    <row r="58" spans="1:26" s="29" customFormat="1" x14ac:dyDescent="0.25">
      <c r="E58" s="30"/>
    </row>
    <row r="59" spans="1:26" s="29" customFormat="1" x14ac:dyDescent="0.25">
      <c r="B59" s="238" t="s">
        <v>29</v>
      </c>
      <c r="C59" s="238" t="s">
        <v>28</v>
      </c>
      <c r="D59" s="236" t="s">
        <v>35</v>
      </c>
      <c r="E59" s="236"/>
    </row>
    <row r="60" spans="1:26" s="29" customFormat="1" x14ac:dyDescent="0.25">
      <c r="B60" s="239"/>
      <c r="C60" s="239"/>
      <c r="D60" s="174"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123"/>
      <c r="L69" s="123"/>
      <c r="M69" s="123"/>
      <c r="N69" s="123"/>
      <c r="O69" s="223"/>
      <c r="P69" s="224"/>
      <c r="Q69" s="123"/>
    </row>
    <row r="70" spans="2:17" x14ac:dyDescent="0.25">
      <c r="B70" s="3"/>
      <c r="C70" s="3"/>
      <c r="D70" s="5"/>
      <c r="E70" s="5"/>
      <c r="F70" s="4"/>
      <c r="G70" s="4"/>
      <c r="H70" s="4"/>
      <c r="I70" s="98"/>
      <c r="J70" s="98"/>
      <c r="K70" s="123"/>
      <c r="L70" s="123"/>
      <c r="M70" s="123"/>
      <c r="N70" s="123"/>
      <c r="O70" s="223"/>
      <c r="P70" s="224"/>
      <c r="Q70" s="123"/>
    </row>
    <row r="71" spans="2:17" x14ac:dyDescent="0.25">
      <c r="B71" s="3"/>
      <c r="C71" s="3"/>
      <c r="D71" s="5"/>
      <c r="E71" s="5"/>
      <c r="F71" s="4"/>
      <c r="G71" s="4"/>
      <c r="H71" s="4"/>
      <c r="I71" s="98"/>
      <c r="J71" s="98"/>
      <c r="K71" s="123"/>
      <c r="L71" s="123"/>
      <c r="M71" s="123"/>
      <c r="N71" s="123"/>
      <c r="O71" s="223"/>
      <c r="P71" s="224"/>
      <c r="Q71" s="123"/>
    </row>
    <row r="72" spans="2:17" x14ac:dyDescent="0.25">
      <c r="B72" s="3"/>
      <c r="C72" s="3"/>
      <c r="D72" s="5"/>
      <c r="E72" s="5"/>
      <c r="F72" s="4"/>
      <c r="G72" s="4"/>
      <c r="H72" s="4"/>
      <c r="I72" s="98"/>
      <c r="J72" s="98"/>
      <c r="K72" s="123"/>
      <c r="L72" s="123"/>
      <c r="M72" s="123"/>
      <c r="N72" s="123"/>
      <c r="O72" s="223"/>
      <c r="P72" s="224"/>
      <c r="Q72" s="123"/>
    </row>
    <row r="73" spans="2:17" x14ac:dyDescent="0.25">
      <c r="B73" s="3"/>
      <c r="C73" s="3"/>
      <c r="D73" s="5"/>
      <c r="E73" s="5"/>
      <c r="F73" s="4"/>
      <c r="G73" s="4"/>
      <c r="H73" s="4"/>
      <c r="I73" s="98"/>
      <c r="J73" s="98"/>
      <c r="K73" s="123"/>
      <c r="L73" s="123"/>
      <c r="M73" s="123"/>
      <c r="N73" s="123"/>
      <c r="O73" s="223"/>
      <c r="P73" s="224"/>
      <c r="Q73" s="123"/>
    </row>
    <row r="74" spans="2:17" x14ac:dyDescent="0.25">
      <c r="B74" s="3"/>
      <c r="C74" s="3"/>
      <c r="D74" s="5"/>
      <c r="E74" s="5"/>
      <c r="F74" s="4"/>
      <c r="G74" s="4"/>
      <c r="H74" s="4"/>
      <c r="I74" s="98"/>
      <c r="J74" s="98"/>
      <c r="K74" s="123"/>
      <c r="L74" s="123"/>
      <c r="M74" s="123"/>
      <c r="N74" s="123"/>
      <c r="O74" s="223"/>
      <c r="P74" s="224"/>
      <c r="Q74" s="123"/>
    </row>
    <row r="75" spans="2:17" x14ac:dyDescent="0.25">
      <c r="B75" s="123"/>
      <c r="C75" s="123"/>
      <c r="D75" s="123"/>
      <c r="E75" s="123"/>
      <c r="F75" s="123"/>
      <c r="G75" s="123"/>
      <c r="H75" s="123"/>
      <c r="I75" s="123"/>
      <c r="J75" s="123"/>
      <c r="K75" s="123"/>
      <c r="L75" s="123"/>
      <c r="M75" s="123"/>
      <c r="N75" s="123"/>
      <c r="O75" s="223"/>
      <c r="P75" s="224"/>
      <c r="Q75" s="12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122" t="s">
        <v>0</v>
      </c>
      <c r="C86" s="122" t="s">
        <v>40</v>
      </c>
      <c r="D86" s="122" t="s">
        <v>41</v>
      </c>
      <c r="E86" s="122" t="s">
        <v>116</v>
      </c>
      <c r="F86" s="122" t="s">
        <v>118</v>
      </c>
      <c r="G86" s="122" t="s">
        <v>119</v>
      </c>
      <c r="H86" s="122" t="s">
        <v>120</v>
      </c>
      <c r="I86" s="122" t="s">
        <v>117</v>
      </c>
      <c r="J86" s="219" t="s">
        <v>121</v>
      </c>
      <c r="K86" s="220"/>
      <c r="L86" s="221"/>
      <c r="M86" s="122" t="s">
        <v>125</v>
      </c>
      <c r="N86" s="122" t="s">
        <v>42</v>
      </c>
      <c r="O86" s="122" t="s">
        <v>43</v>
      </c>
      <c r="P86" s="219" t="s">
        <v>3</v>
      </c>
      <c r="Q86" s="221"/>
    </row>
    <row r="87" spans="2:17" ht="60.75" customHeight="1" x14ac:dyDescent="0.25">
      <c r="B87" s="171" t="s">
        <v>44</v>
      </c>
      <c r="C87" s="171"/>
      <c r="D87" s="3"/>
      <c r="E87" s="3"/>
      <c r="F87" s="3"/>
      <c r="G87" s="3"/>
      <c r="H87" s="3"/>
      <c r="I87" s="5"/>
      <c r="J87" s="1" t="s">
        <v>122</v>
      </c>
      <c r="K87" s="99" t="s">
        <v>123</v>
      </c>
      <c r="L87" s="98" t="s">
        <v>124</v>
      </c>
      <c r="M87" s="123"/>
      <c r="N87" s="123"/>
      <c r="O87" s="123"/>
      <c r="P87" s="222" t="s">
        <v>207</v>
      </c>
      <c r="Q87" s="222"/>
    </row>
    <row r="88" spans="2:17" ht="33.6" customHeight="1" x14ac:dyDescent="0.25">
      <c r="B88" s="171" t="s">
        <v>45</v>
      </c>
      <c r="C88" s="171"/>
      <c r="D88" s="3"/>
      <c r="E88" s="3"/>
      <c r="F88" s="3"/>
      <c r="G88" s="3"/>
      <c r="H88" s="3"/>
      <c r="I88" s="5"/>
      <c r="J88" s="1"/>
      <c r="K88" s="98"/>
      <c r="L88" s="98"/>
      <c r="M88" s="123"/>
      <c r="N88" s="123"/>
      <c r="O88" s="123"/>
      <c r="P88" s="222"/>
      <c r="Q88" s="222"/>
    </row>
    <row r="90" spans="2:17" ht="15.75" thickBot="1" x14ac:dyDescent="0.3"/>
    <row r="91" spans="2:17" ht="27" thickBot="1" x14ac:dyDescent="0.3">
      <c r="B91" s="246" t="s">
        <v>47</v>
      </c>
      <c r="C91" s="247"/>
      <c r="D91" s="247"/>
      <c r="E91" s="247"/>
      <c r="F91" s="247"/>
      <c r="G91" s="247"/>
      <c r="H91" s="247"/>
      <c r="I91" s="247"/>
      <c r="J91" s="247"/>
      <c r="K91" s="247"/>
      <c r="L91" s="247"/>
      <c r="M91" s="247"/>
      <c r="N91" s="248"/>
    </row>
    <row r="94" spans="2:17" ht="46.15" customHeight="1" x14ac:dyDescent="0.25">
      <c r="B94" s="68" t="s">
        <v>34</v>
      </c>
      <c r="C94" s="68" t="s">
        <v>48</v>
      </c>
      <c r="D94" s="219" t="s">
        <v>3</v>
      </c>
      <c r="E94" s="221"/>
    </row>
    <row r="95" spans="2:17" ht="46.9" customHeight="1" x14ac:dyDescent="0.25">
      <c r="B95" s="69" t="s">
        <v>126</v>
      </c>
      <c r="C95" s="172" t="s">
        <v>141</v>
      </c>
      <c r="D95" s="252" t="s">
        <v>167</v>
      </c>
      <c r="E95" s="253"/>
    </row>
    <row r="98" spans="1:26" ht="26.25" x14ac:dyDescent="0.25">
      <c r="B98" s="225" t="s">
        <v>65</v>
      </c>
      <c r="C98" s="226"/>
      <c r="D98" s="226"/>
      <c r="E98" s="226"/>
      <c r="F98" s="226"/>
      <c r="G98" s="226"/>
      <c r="H98" s="226"/>
      <c r="I98" s="226"/>
      <c r="J98" s="226"/>
      <c r="K98" s="226"/>
      <c r="L98" s="226"/>
      <c r="M98" s="226"/>
      <c r="N98" s="226"/>
      <c r="O98" s="226"/>
      <c r="P98" s="226"/>
    </row>
    <row r="100" spans="1:26" ht="15.75" thickBot="1" x14ac:dyDescent="0.3"/>
    <row r="101" spans="1:26" ht="27" thickBot="1" x14ac:dyDescent="0.3">
      <c r="B101" s="246" t="s">
        <v>55</v>
      </c>
      <c r="C101" s="247"/>
      <c r="D101" s="247"/>
      <c r="E101" s="247"/>
      <c r="F101" s="247"/>
      <c r="G101" s="247"/>
      <c r="H101" s="247"/>
      <c r="I101" s="247"/>
      <c r="J101" s="247"/>
      <c r="K101" s="247"/>
      <c r="L101" s="247"/>
      <c r="M101" s="247"/>
      <c r="N101" s="248"/>
    </row>
    <row r="103" spans="1:26" ht="15.75" thickBot="1" x14ac:dyDescent="0.3">
      <c r="M103" s="65"/>
      <c r="N103" s="65"/>
    </row>
    <row r="104" spans="1:26" s="109" customFormat="1" ht="109.5" customHeight="1" x14ac:dyDescent="0.25">
      <c r="B104" s="120" t="s">
        <v>149</v>
      </c>
      <c r="C104" s="120" t="s">
        <v>150</v>
      </c>
      <c r="D104" s="120" t="s">
        <v>151</v>
      </c>
      <c r="E104" s="120" t="s">
        <v>46</v>
      </c>
      <c r="F104" s="120" t="s">
        <v>23</v>
      </c>
      <c r="G104" s="120" t="s">
        <v>103</v>
      </c>
      <c r="H104" s="120" t="s">
        <v>18</v>
      </c>
      <c r="I104" s="120" t="s">
        <v>11</v>
      </c>
      <c r="J104" s="120" t="s">
        <v>32</v>
      </c>
      <c r="K104" s="120" t="s">
        <v>62</v>
      </c>
      <c r="L104" s="120" t="s">
        <v>21</v>
      </c>
      <c r="M104" s="105" t="s">
        <v>27</v>
      </c>
      <c r="N104" s="120" t="s">
        <v>152</v>
      </c>
      <c r="O104" s="120" t="s">
        <v>37</v>
      </c>
      <c r="P104" s="121" t="s">
        <v>12</v>
      </c>
      <c r="Q104" s="121" t="s">
        <v>20</v>
      </c>
    </row>
    <row r="105" spans="1:26" s="115" customFormat="1" x14ac:dyDescent="0.25">
      <c r="A105" s="46">
        <v>1</v>
      </c>
      <c r="B105" s="116"/>
      <c r="C105" s="117"/>
      <c r="D105" s="116"/>
      <c r="E105" s="111"/>
      <c r="F105" s="112"/>
      <c r="G105" s="154"/>
      <c r="H105" s="119"/>
      <c r="I105" s="113"/>
      <c r="J105" s="113"/>
      <c r="K105" s="113"/>
      <c r="L105" s="113"/>
      <c r="M105" s="104"/>
      <c r="N105" s="104">
        <f>+M105*G105</f>
        <v>0</v>
      </c>
      <c r="O105" s="26"/>
      <c r="P105" s="26"/>
      <c r="Q105" s="155"/>
      <c r="R105" s="114"/>
      <c r="S105" s="114"/>
      <c r="T105" s="114"/>
      <c r="U105" s="114"/>
      <c r="V105" s="114"/>
      <c r="W105" s="114"/>
      <c r="X105" s="114"/>
      <c r="Y105" s="114"/>
      <c r="Z105" s="114"/>
    </row>
    <row r="106" spans="1:26" s="115" customFormat="1" x14ac:dyDescent="0.25">
      <c r="A106" s="46">
        <f>+A105+1</f>
        <v>2</v>
      </c>
      <c r="B106" s="116"/>
      <c r="C106" s="117"/>
      <c r="D106" s="116"/>
      <c r="E106" s="111"/>
      <c r="F106" s="112"/>
      <c r="G106" s="112"/>
      <c r="H106" s="112"/>
      <c r="I106" s="113"/>
      <c r="J106" s="113"/>
      <c r="K106" s="113"/>
      <c r="L106" s="113"/>
      <c r="M106" s="104"/>
      <c r="N106" s="104"/>
      <c r="O106" s="26"/>
      <c r="P106" s="26"/>
      <c r="Q106" s="155"/>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17</v>
      </c>
      <c r="C113" s="117"/>
      <c r="D113" s="116"/>
      <c r="E113" s="111"/>
      <c r="F113" s="112"/>
      <c r="G113" s="112"/>
      <c r="H113" s="112"/>
      <c r="I113" s="113"/>
      <c r="J113" s="113"/>
      <c r="K113" s="118">
        <f t="shared" ref="K113:N113" si="3">SUM(K105:K112)</f>
        <v>0</v>
      </c>
      <c r="L113" s="118">
        <f t="shared" si="3"/>
        <v>0</v>
      </c>
      <c r="M113" s="153">
        <f t="shared" si="3"/>
        <v>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49">
        <f>+D119+D120+D121</f>
        <v>0</v>
      </c>
    </row>
    <row r="120" spans="1:17" x14ac:dyDescent="0.25">
      <c r="B120" s="67" t="s">
        <v>128</v>
      </c>
      <c r="C120" s="57">
        <v>30</v>
      </c>
      <c r="D120" s="172">
        <v>0</v>
      </c>
      <c r="E120" s="250"/>
    </row>
    <row r="121" spans="1:17" ht="15.75" thickBot="1" x14ac:dyDescent="0.3">
      <c r="B121" s="67" t="s">
        <v>129</v>
      </c>
      <c r="C121" s="72">
        <v>40</v>
      </c>
      <c r="D121" s="72">
        <v>0</v>
      </c>
      <c r="E121" s="251"/>
    </row>
    <row r="123" spans="1:17" ht="15.75" thickBot="1" x14ac:dyDescent="0.3"/>
    <row r="124" spans="1:17" ht="27" thickBot="1" x14ac:dyDescent="0.3">
      <c r="B124" s="246" t="s">
        <v>53</v>
      </c>
      <c r="C124" s="247"/>
      <c r="D124" s="247"/>
      <c r="E124" s="247"/>
      <c r="F124" s="247"/>
      <c r="G124" s="247"/>
      <c r="H124" s="247"/>
      <c r="I124" s="247"/>
      <c r="J124" s="247"/>
      <c r="K124" s="247"/>
      <c r="L124" s="247"/>
      <c r="M124" s="247"/>
      <c r="N124" s="248"/>
    </row>
    <row r="126" spans="1:17" ht="76.5" customHeight="1" x14ac:dyDescent="0.25">
      <c r="B126" s="122" t="s">
        <v>0</v>
      </c>
      <c r="C126" s="122" t="s">
        <v>40</v>
      </c>
      <c r="D126" s="122" t="s">
        <v>41</v>
      </c>
      <c r="E126" s="122" t="s">
        <v>116</v>
      </c>
      <c r="F126" s="122" t="s">
        <v>118</v>
      </c>
      <c r="G126" s="122" t="s">
        <v>119</v>
      </c>
      <c r="H126" s="122" t="s">
        <v>120</v>
      </c>
      <c r="I126" s="122" t="s">
        <v>117</v>
      </c>
      <c r="J126" s="219" t="s">
        <v>121</v>
      </c>
      <c r="K126" s="220"/>
      <c r="L126" s="221"/>
      <c r="M126" s="122" t="s">
        <v>125</v>
      </c>
      <c r="N126" s="122" t="s">
        <v>42</v>
      </c>
      <c r="O126" s="122" t="s">
        <v>43</v>
      </c>
      <c r="P126" s="219" t="s">
        <v>3</v>
      </c>
      <c r="Q126" s="221"/>
    </row>
    <row r="127" spans="1:17" ht="60.75" customHeight="1" x14ac:dyDescent="0.25">
      <c r="B127" s="171" t="s">
        <v>133</v>
      </c>
      <c r="C127" s="171"/>
      <c r="D127" s="3"/>
      <c r="E127" s="3"/>
      <c r="F127" s="3"/>
      <c r="G127" s="3"/>
      <c r="H127" s="3"/>
      <c r="I127" s="5"/>
      <c r="J127" s="1" t="s">
        <v>122</v>
      </c>
      <c r="K127" s="99" t="s">
        <v>123</v>
      </c>
      <c r="L127" s="98" t="s">
        <v>124</v>
      </c>
      <c r="M127" s="123"/>
      <c r="N127" s="123"/>
      <c r="O127" s="123"/>
      <c r="P127" s="222"/>
      <c r="Q127" s="222"/>
    </row>
    <row r="128" spans="1:17" ht="60.75" customHeight="1" x14ac:dyDescent="0.25">
      <c r="B128" s="171" t="s">
        <v>134</v>
      </c>
      <c r="C128" s="171"/>
      <c r="D128" s="3"/>
      <c r="E128" s="3"/>
      <c r="F128" s="3"/>
      <c r="G128" s="3"/>
      <c r="H128" s="3"/>
      <c r="I128" s="5"/>
      <c r="J128" s="1"/>
      <c r="K128" s="99"/>
      <c r="L128" s="98"/>
      <c r="M128" s="123"/>
      <c r="N128" s="123"/>
      <c r="O128" s="123"/>
      <c r="P128" s="172"/>
      <c r="Q128" s="172"/>
    </row>
    <row r="129" spans="2:17" ht="33.6" customHeight="1" x14ac:dyDescent="0.25">
      <c r="B129" s="171" t="s">
        <v>135</v>
      </c>
      <c r="C129" s="171"/>
      <c r="D129" s="3"/>
      <c r="E129" s="3"/>
      <c r="F129" s="3"/>
      <c r="G129" s="3"/>
      <c r="H129" s="3"/>
      <c r="I129" s="5"/>
      <c r="J129" s="1"/>
      <c r="K129" s="98"/>
      <c r="L129" s="98"/>
      <c r="M129" s="123"/>
      <c r="N129" s="123"/>
      <c r="O129" s="123"/>
      <c r="P129" s="222"/>
      <c r="Q129" s="222"/>
    </row>
    <row r="132" spans="2:17" ht="15.75" thickBot="1" x14ac:dyDescent="0.3"/>
    <row r="133" spans="2:17" ht="54" customHeight="1" x14ac:dyDescent="0.25">
      <c r="B133" s="126" t="s">
        <v>34</v>
      </c>
      <c r="C133" s="126" t="s">
        <v>50</v>
      </c>
      <c r="D133" s="122" t="s">
        <v>51</v>
      </c>
      <c r="E133" s="126" t="s">
        <v>52</v>
      </c>
      <c r="F133" s="77" t="s">
        <v>57</v>
      </c>
      <c r="G133" s="95"/>
    </row>
    <row r="134" spans="2:17" ht="120.75" customHeight="1" x14ac:dyDescent="0.2">
      <c r="B134" s="240" t="s">
        <v>54</v>
      </c>
      <c r="C134" s="6" t="s">
        <v>130</v>
      </c>
      <c r="D134" s="172">
        <v>25</v>
      </c>
      <c r="E134" s="172">
        <v>0</v>
      </c>
      <c r="F134" s="241">
        <f>+E134+E135+E136</f>
        <v>0</v>
      </c>
      <c r="G134" s="96"/>
    </row>
    <row r="135" spans="2:17" ht="76.150000000000006" customHeight="1" x14ac:dyDescent="0.2">
      <c r="B135" s="240"/>
      <c r="C135" s="6" t="s">
        <v>131</v>
      </c>
      <c r="D135" s="74">
        <v>25</v>
      </c>
      <c r="E135" s="172">
        <v>0</v>
      </c>
      <c r="F135" s="242"/>
      <c r="G135" s="96"/>
    </row>
    <row r="136" spans="2:17" ht="69" customHeight="1" x14ac:dyDescent="0.2">
      <c r="B136" s="240"/>
      <c r="C136" s="6" t="s">
        <v>132</v>
      </c>
      <c r="D136" s="172">
        <v>10</v>
      </c>
      <c r="E136" s="172">
        <v>0</v>
      </c>
      <c r="F136" s="243"/>
      <c r="G136" s="96"/>
    </row>
    <row r="137" spans="2:17" x14ac:dyDescent="0.25">
      <c r="C137" s="106"/>
    </row>
    <row r="140" spans="2:17" x14ac:dyDescent="0.25">
      <c r="B140" s="124" t="s">
        <v>58</v>
      </c>
    </row>
    <row r="143" spans="2:17" x14ac:dyDescent="0.25">
      <c r="B143" s="127" t="s">
        <v>34</v>
      </c>
      <c r="C143" s="127" t="s">
        <v>59</v>
      </c>
      <c r="D143" s="126" t="s">
        <v>52</v>
      </c>
      <c r="E143" s="126" t="s">
        <v>17</v>
      </c>
    </row>
    <row r="144" spans="2:17" ht="28.5" x14ac:dyDescent="0.25">
      <c r="B144" s="107" t="s">
        <v>60</v>
      </c>
      <c r="C144" s="108">
        <v>40</v>
      </c>
      <c r="D144" s="172">
        <f>+E119</f>
        <v>0</v>
      </c>
      <c r="E144" s="244">
        <f>+D144+D145</f>
        <v>0</v>
      </c>
    </row>
    <row r="145" spans="2:5" ht="42.75" x14ac:dyDescent="0.25">
      <c r="B145" s="107" t="s">
        <v>61</v>
      </c>
      <c r="C145" s="108">
        <v>60</v>
      </c>
      <c r="D145" s="172">
        <f>+F134</f>
        <v>0</v>
      </c>
      <c r="E145" s="24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92" zoomScale="70" zoomScaleNormal="70" workbookViewId="0">
      <selection activeCell="G135" sqref="G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5" t="s">
        <v>64</v>
      </c>
      <c r="C2" s="226"/>
      <c r="D2" s="226"/>
      <c r="E2" s="226"/>
      <c r="F2" s="226"/>
      <c r="G2" s="226"/>
      <c r="H2" s="226"/>
      <c r="I2" s="226"/>
      <c r="J2" s="226"/>
      <c r="K2" s="226"/>
      <c r="L2" s="226"/>
      <c r="M2" s="226"/>
      <c r="N2" s="226"/>
      <c r="O2" s="226"/>
      <c r="P2" s="226"/>
    </row>
    <row r="4" spans="2:16" ht="26.25" x14ac:dyDescent="0.25">
      <c r="B4" s="225" t="s">
        <v>49</v>
      </c>
      <c r="C4" s="226"/>
      <c r="D4" s="226"/>
      <c r="E4" s="226"/>
      <c r="F4" s="226"/>
      <c r="G4" s="226"/>
      <c r="H4" s="226"/>
      <c r="I4" s="226"/>
      <c r="J4" s="226"/>
      <c r="K4" s="226"/>
      <c r="L4" s="226"/>
      <c r="M4" s="226"/>
      <c r="N4" s="226"/>
      <c r="O4" s="226"/>
      <c r="P4" s="226"/>
    </row>
    <row r="5" spans="2:16" ht="15.75" thickBot="1" x14ac:dyDescent="0.3"/>
    <row r="6" spans="2:16" ht="21.75" thickBot="1" x14ac:dyDescent="0.3">
      <c r="B6" s="11" t="s">
        <v>4</v>
      </c>
      <c r="C6" s="229"/>
      <c r="D6" s="229"/>
      <c r="E6" s="229"/>
      <c r="F6" s="229"/>
      <c r="G6" s="229"/>
      <c r="H6" s="229"/>
      <c r="I6" s="229"/>
      <c r="J6" s="229"/>
      <c r="K6" s="229"/>
      <c r="L6" s="229"/>
      <c r="M6" s="229"/>
      <c r="N6" s="230"/>
    </row>
    <row r="7" spans="2:16" ht="16.5" thickBot="1" x14ac:dyDescent="0.3">
      <c r="B7" s="12" t="s">
        <v>5</v>
      </c>
      <c r="C7" s="229"/>
      <c r="D7" s="229"/>
      <c r="E7" s="229"/>
      <c r="F7" s="229"/>
      <c r="G7" s="229"/>
      <c r="H7" s="229"/>
      <c r="I7" s="229"/>
      <c r="J7" s="229"/>
      <c r="K7" s="229"/>
      <c r="L7" s="229"/>
      <c r="M7" s="229"/>
      <c r="N7" s="230"/>
    </row>
    <row r="8" spans="2:16" ht="16.5" thickBot="1" x14ac:dyDescent="0.3">
      <c r="B8" s="12" t="s">
        <v>6</v>
      </c>
      <c r="C8" s="229"/>
      <c r="D8" s="229"/>
      <c r="E8" s="229"/>
      <c r="F8" s="229"/>
      <c r="G8" s="229"/>
      <c r="H8" s="229"/>
      <c r="I8" s="229"/>
      <c r="J8" s="229"/>
      <c r="K8" s="229"/>
      <c r="L8" s="229"/>
      <c r="M8" s="229"/>
      <c r="N8" s="230"/>
    </row>
    <row r="9" spans="2:16" ht="16.5" thickBot="1" x14ac:dyDescent="0.3">
      <c r="B9" s="12" t="s">
        <v>7</v>
      </c>
      <c r="C9" s="229"/>
      <c r="D9" s="229"/>
      <c r="E9" s="229"/>
      <c r="F9" s="229"/>
      <c r="G9" s="229"/>
      <c r="H9" s="229"/>
      <c r="I9" s="229"/>
      <c r="J9" s="229"/>
      <c r="K9" s="229"/>
      <c r="L9" s="229"/>
      <c r="M9" s="229"/>
      <c r="N9" s="230"/>
    </row>
    <row r="10" spans="2:16" ht="16.5" thickBot="1" x14ac:dyDescent="0.3">
      <c r="B10" s="12" t="s">
        <v>8</v>
      </c>
      <c r="C10" s="231"/>
      <c r="D10" s="231"/>
      <c r="E10" s="232"/>
      <c r="F10" s="33"/>
      <c r="G10" s="33"/>
      <c r="H10" s="33"/>
      <c r="I10" s="33"/>
      <c r="J10" s="33"/>
      <c r="K10" s="33"/>
      <c r="L10" s="33"/>
      <c r="M10" s="33"/>
      <c r="N10" s="34"/>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5" t="s">
        <v>101</v>
      </c>
      <c r="C14" s="235"/>
      <c r="D14" s="173" t="s">
        <v>13</v>
      </c>
      <c r="E14" s="173" t="s">
        <v>14</v>
      </c>
      <c r="F14" s="173" t="s">
        <v>30</v>
      </c>
      <c r="G14" s="93"/>
      <c r="I14" s="37"/>
      <c r="J14" s="37"/>
      <c r="K14" s="37"/>
      <c r="L14" s="37"/>
      <c r="M14" s="37"/>
      <c r="N14" s="110"/>
    </row>
    <row r="15" spans="2:16" x14ac:dyDescent="0.25">
      <c r="B15" s="235"/>
      <c r="C15" s="235"/>
      <c r="D15" s="175">
        <v>27</v>
      </c>
      <c r="E15" s="180">
        <v>1876203768</v>
      </c>
      <c r="F15" s="178">
        <v>816</v>
      </c>
      <c r="G15" s="94"/>
      <c r="I15" s="38"/>
      <c r="J15" s="38"/>
      <c r="K15" s="38"/>
      <c r="L15" s="38"/>
      <c r="M15" s="38"/>
      <c r="N15" s="110"/>
    </row>
    <row r="16" spans="2:16" x14ac:dyDescent="0.25">
      <c r="B16" s="235"/>
      <c r="C16" s="235"/>
      <c r="D16" s="175"/>
      <c r="E16" s="181"/>
      <c r="F16" s="178"/>
      <c r="G16" s="94"/>
      <c r="I16" s="38"/>
      <c r="J16" s="38"/>
      <c r="K16" s="38"/>
      <c r="L16" s="38"/>
      <c r="M16" s="38"/>
      <c r="N16" s="110"/>
    </row>
    <row r="17" spans="1:14" x14ac:dyDescent="0.25">
      <c r="B17" s="235"/>
      <c r="C17" s="235"/>
      <c r="D17" s="175"/>
      <c r="E17" s="181"/>
      <c r="F17" s="178"/>
      <c r="G17" s="94"/>
      <c r="I17" s="38"/>
      <c r="J17" s="38"/>
      <c r="K17" s="38"/>
      <c r="L17" s="38"/>
      <c r="M17" s="38"/>
      <c r="N17" s="110"/>
    </row>
    <row r="18" spans="1:14" x14ac:dyDescent="0.25">
      <c r="B18" s="235"/>
      <c r="C18" s="235"/>
      <c r="D18" s="175"/>
      <c r="E18" s="180"/>
      <c r="F18" s="178"/>
      <c r="G18" s="94"/>
      <c r="H18" s="22"/>
      <c r="I18" s="38"/>
      <c r="J18" s="38"/>
      <c r="K18" s="38"/>
      <c r="L18" s="38"/>
      <c r="M18" s="38"/>
      <c r="N18" s="20"/>
    </row>
    <row r="19" spans="1:14" x14ac:dyDescent="0.25">
      <c r="B19" s="235"/>
      <c r="C19" s="235"/>
      <c r="D19" s="175"/>
      <c r="E19" s="180"/>
      <c r="F19" s="178"/>
      <c r="G19" s="94"/>
      <c r="H19" s="22"/>
      <c r="I19" s="40"/>
      <c r="J19" s="40"/>
      <c r="K19" s="40"/>
      <c r="L19" s="40"/>
      <c r="M19" s="40"/>
      <c r="N19" s="20"/>
    </row>
    <row r="20" spans="1:14" x14ac:dyDescent="0.25">
      <c r="B20" s="235"/>
      <c r="C20" s="235"/>
      <c r="D20" s="175"/>
      <c r="E20" s="180"/>
      <c r="F20" s="178"/>
      <c r="G20" s="94"/>
      <c r="H20" s="22"/>
      <c r="I20" s="109"/>
      <c r="J20" s="109"/>
      <c r="K20" s="109"/>
      <c r="L20" s="109"/>
      <c r="M20" s="109"/>
      <c r="N20" s="20"/>
    </row>
    <row r="21" spans="1:14" x14ac:dyDescent="0.25">
      <c r="B21" s="235"/>
      <c r="C21" s="235"/>
      <c r="D21" s="173"/>
      <c r="E21" s="180"/>
      <c r="F21" s="35"/>
      <c r="G21" s="94"/>
      <c r="H21" s="22"/>
      <c r="I21" s="109"/>
      <c r="J21" s="109"/>
      <c r="K21" s="109"/>
      <c r="L21" s="109"/>
      <c r="M21" s="109"/>
      <c r="N21" s="20"/>
    </row>
    <row r="22" spans="1:14" ht="15.75" thickBot="1" x14ac:dyDescent="0.3">
      <c r="B22" s="227" t="s">
        <v>15</v>
      </c>
      <c r="C22" s="228"/>
      <c r="D22" s="173"/>
      <c r="E22" s="64"/>
      <c r="F22" s="35"/>
      <c r="G22" s="94"/>
      <c r="H22" s="22"/>
      <c r="I22" s="109"/>
      <c r="J22" s="109"/>
      <c r="K22" s="109"/>
      <c r="L22" s="109"/>
      <c r="M22" s="109"/>
      <c r="N22" s="20"/>
    </row>
    <row r="23" spans="1:14" ht="45.75" thickBot="1" x14ac:dyDescent="0.3">
      <c r="A23" s="42"/>
      <c r="B23" s="53" t="s">
        <v>16</v>
      </c>
      <c r="C23" s="53" t="s">
        <v>102</v>
      </c>
      <c r="E23" s="37"/>
      <c r="F23" s="37"/>
      <c r="G23" s="37"/>
      <c r="H23" s="37"/>
      <c r="I23" s="10"/>
      <c r="J23" s="10"/>
      <c r="K23" s="10"/>
      <c r="L23" s="10"/>
      <c r="M23" s="10"/>
    </row>
    <row r="24" spans="1:14" ht="15.75" thickBot="1" x14ac:dyDescent="0.3">
      <c r="A24" s="43">
        <v>1</v>
      </c>
      <c r="C24" s="45">
        <f>F15*80%</f>
        <v>652.80000000000007</v>
      </c>
      <c r="D24" s="41"/>
      <c r="E24" s="44">
        <f>E15</f>
        <v>1876203768</v>
      </c>
      <c r="F24" s="39"/>
      <c r="G24" s="39"/>
      <c r="H24" s="39"/>
      <c r="I24" s="23"/>
      <c r="J24" s="23"/>
      <c r="K24" s="23"/>
      <c r="L24" s="23"/>
      <c r="M24" s="23"/>
    </row>
    <row r="25" spans="1:14" x14ac:dyDescent="0.25">
      <c r="A25" s="101"/>
      <c r="C25" s="102"/>
      <c r="D25" s="38"/>
      <c r="E25" s="103"/>
      <c r="F25" s="39"/>
      <c r="G25" s="39"/>
      <c r="H25" s="39"/>
      <c r="I25" s="23"/>
      <c r="J25" s="23"/>
      <c r="K25" s="23"/>
      <c r="L25" s="23"/>
      <c r="M25" s="23"/>
    </row>
    <row r="26" spans="1:14" x14ac:dyDescent="0.25">
      <c r="A26" s="101"/>
      <c r="C26" s="102"/>
      <c r="D26" s="38"/>
      <c r="E26" s="103"/>
      <c r="F26" s="39"/>
      <c r="G26" s="39"/>
      <c r="H26" s="39"/>
      <c r="I26" s="23"/>
      <c r="J26" s="23"/>
      <c r="K26" s="23"/>
      <c r="L26" s="23"/>
      <c r="M26" s="23"/>
    </row>
    <row r="27" spans="1:14" x14ac:dyDescent="0.25">
      <c r="A27" s="101"/>
      <c r="B27" s="124" t="s">
        <v>139</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34</v>
      </c>
      <c r="C29" s="127" t="s">
        <v>140</v>
      </c>
      <c r="D29" s="127" t="s">
        <v>141</v>
      </c>
      <c r="E29" s="106"/>
      <c r="F29" s="106"/>
      <c r="G29" s="106"/>
      <c r="H29" s="106"/>
      <c r="I29" s="109"/>
      <c r="J29" s="109"/>
      <c r="K29" s="109"/>
      <c r="L29" s="109"/>
      <c r="M29" s="109"/>
      <c r="N29" s="110"/>
    </row>
    <row r="30" spans="1:14" x14ac:dyDescent="0.25">
      <c r="A30" s="101"/>
      <c r="B30" s="123" t="s">
        <v>142</v>
      </c>
      <c r="C30" s="123"/>
      <c r="D30" s="176" t="s">
        <v>168</v>
      </c>
      <c r="E30" s="106"/>
      <c r="F30" s="106"/>
      <c r="G30" s="106"/>
      <c r="H30" s="106"/>
      <c r="I30" s="109"/>
      <c r="J30" s="109"/>
      <c r="K30" s="109"/>
      <c r="L30" s="109"/>
      <c r="M30" s="109"/>
      <c r="N30" s="110"/>
    </row>
    <row r="31" spans="1:14" x14ac:dyDescent="0.25">
      <c r="A31" s="101"/>
      <c r="B31" s="123" t="s">
        <v>143</v>
      </c>
      <c r="C31" s="123"/>
      <c r="D31" s="176" t="s">
        <v>168</v>
      </c>
      <c r="E31" s="106"/>
      <c r="F31" s="106"/>
      <c r="G31" s="106"/>
      <c r="H31" s="106"/>
      <c r="I31" s="109"/>
      <c r="J31" s="109"/>
      <c r="K31" s="109"/>
      <c r="L31" s="109"/>
      <c r="M31" s="109"/>
      <c r="N31" s="110"/>
    </row>
    <row r="32" spans="1:14" x14ac:dyDescent="0.25">
      <c r="A32" s="101"/>
      <c r="B32" s="123" t="s">
        <v>144</v>
      </c>
      <c r="C32" s="172"/>
      <c r="D32" s="172" t="s">
        <v>168</v>
      </c>
      <c r="E32" s="106"/>
      <c r="F32" s="106"/>
      <c r="G32" s="106"/>
      <c r="H32" s="106"/>
      <c r="I32" s="109"/>
      <c r="J32" s="109"/>
      <c r="K32" s="109"/>
      <c r="L32" s="109"/>
      <c r="M32" s="109"/>
      <c r="N32" s="110"/>
    </row>
    <row r="33" spans="1:17" x14ac:dyDescent="0.25">
      <c r="A33" s="101"/>
      <c r="B33" s="123" t="s">
        <v>145</v>
      </c>
      <c r="C33" s="123"/>
      <c r="D33" s="189" t="s">
        <v>168</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146</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34</v>
      </c>
      <c r="C39" s="127" t="s">
        <v>59</v>
      </c>
      <c r="D39" s="126" t="s">
        <v>52</v>
      </c>
      <c r="E39" s="126" t="s">
        <v>17</v>
      </c>
      <c r="F39" s="106"/>
      <c r="G39" s="106"/>
      <c r="H39" s="106"/>
      <c r="I39" s="109"/>
      <c r="J39" s="109"/>
      <c r="K39" s="109"/>
      <c r="L39" s="109"/>
      <c r="M39" s="109"/>
      <c r="N39" s="110"/>
    </row>
    <row r="40" spans="1:17" ht="28.5" x14ac:dyDescent="0.25">
      <c r="A40" s="101"/>
      <c r="B40" s="107" t="s">
        <v>147</v>
      </c>
      <c r="C40" s="108">
        <v>40</v>
      </c>
      <c r="D40" s="172">
        <v>0</v>
      </c>
      <c r="E40" s="244">
        <f>+D40+D41</f>
        <v>0</v>
      </c>
      <c r="F40" s="106"/>
      <c r="G40" s="106"/>
      <c r="H40" s="106"/>
      <c r="I40" s="109"/>
      <c r="J40" s="109"/>
      <c r="K40" s="109"/>
      <c r="L40" s="109"/>
      <c r="M40" s="109"/>
      <c r="N40" s="110"/>
    </row>
    <row r="41" spans="1:17" ht="42.75" x14ac:dyDescent="0.25">
      <c r="A41" s="101"/>
      <c r="B41" s="107" t="s">
        <v>148</v>
      </c>
      <c r="C41" s="108">
        <v>60</v>
      </c>
      <c r="D41" s="172">
        <f>+F144</f>
        <v>0</v>
      </c>
      <c r="E41" s="245"/>
      <c r="F41" s="106"/>
      <c r="G41" s="106"/>
      <c r="H41" s="106"/>
      <c r="I41" s="109"/>
      <c r="J41" s="109"/>
      <c r="K41" s="109"/>
      <c r="L41" s="109"/>
      <c r="M41" s="109"/>
      <c r="N41" s="110"/>
    </row>
    <row r="42" spans="1:17" x14ac:dyDescent="0.25">
      <c r="A42" s="101"/>
      <c r="C42" s="102"/>
      <c r="D42" s="38"/>
      <c r="E42" s="103"/>
      <c r="F42" s="39"/>
      <c r="G42" s="39"/>
      <c r="H42" s="39"/>
      <c r="I42" s="23"/>
      <c r="J42" s="23"/>
      <c r="K42" s="23"/>
      <c r="L42" s="23"/>
      <c r="M42" s="23"/>
    </row>
    <row r="43" spans="1:17" x14ac:dyDescent="0.25">
      <c r="A43" s="101"/>
      <c r="C43" s="102"/>
      <c r="D43" s="38"/>
      <c r="E43" s="103"/>
      <c r="F43" s="39"/>
      <c r="G43" s="39"/>
      <c r="H43" s="39"/>
      <c r="I43" s="23"/>
      <c r="J43" s="23"/>
      <c r="K43" s="23"/>
      <c r="L43" s="23"/>
      <c r="M43" s="23"/>
    </row>
    <row r="44" spans="1:17" x14ac:dyDescent="0.25">
      <c r="A44" s="101"/>
      <c r="C44" s="102"/>
      <c r="D44" s="38"/>
      <c r="E44" s="103"/>
      <c r="F44" s="39"/>
      <c r="G44" s="39"/>
      <c r="H44" s="39"/>
      <c r="I44" s="23"/>
      <c r="J44" s="23"/>
      <c r="K44" s="23"/>
      <c r="L44" s="23"/>
      <c r="M44" s="23"/>
    </row>
    <row r="45" spans="1:17" ht="15.75" thickBot="1" x14ac:dyDescent="0.3">
      <c r="M45" s="237" t="s">
        <v>36</v>
      </c>
      <c r="N45" s="237"/>
    </row>
    <row r="46" spans="1:17" x14ac:dyDescent="0.25">
      <c r="B46" s="124" t="s">
        <v>31</v>
      </c>
      <c r="M46" s="65"/>
      <c r="N46" s="65"/>
    </row>
    <row r="47" spans="1:17" ht="15.75" thickBot="1" x14ac:dyDescent="0.3">
      <c r="M47" s="65"/>
      <c r="N47" s="65"/>
    </row>
    <row r="48" spans="1:17" s="109" customFormat="1" ht="109.5" customHeight="1" x14ac:dyDescent="0.25">
      <c r="B48" s="120" t="s">
        <v>149</v>
      </c>
      <c r="C48" s="120" t="s">
        <v>150</v>
      </c>
      <c r="D48" s="120" t="s">
        <v>151</v>
      </c>
      <c r="E48" s="120" t="s">
        <v>46</v>
      </c>
      <c r="F48" s="120" t="s">
        <v>23</v>
      </c>
      <c r="G48" s="120" t="s">
        <v>103</v>
      </c>
      <c r="H48" s="120" t="s">
        <v>18</v>
      </c>
      <c r="I48" s="120" t="s">
        <v>11</v>
      </c>
      <c r="J48" s="120" t="s">
        <v>32</v>
      </c>
      <c r="K48" s="120" t="s">
        <v>62</v>
      </c>
      <c r="L48" s="120" t="s">
        <v>21</v>
      </c>
      <c r="M48" s="105" t="s">
        <v>27</v>
      </c>
      <c r="N48" s="120" t="s">
        <v>152</v>
      </c>
      <c r="O48" s="120" t="s">
        <v>37</v>
      </c>
      <c r="P48" s="121" t="s">
        <v>12</v>
      </c>
      <c r="Q48" s="121" t="s">
        <v>20</v>
      </c>
    </row>
    <row r="49" spans="1:26" s="115" customFormat="1" ht="30" x14ac:dyDescent="0.25">
      <c r="A49" s="46">
        <v>1</v>
      </c>
      <c r="B49" s="116" t="s">
        <v>171</v>
      </c>
      <c r="C49" s="116" t="s">
        <v>171</v>
      </c>
      <c r="D49" s="116" t="s">
        <v>170</v>
      </c>
      <c r="E49" s="177" t="s">
        <v>169</v>
      </c>
      <c r="F49" s="112" t="s">
        <v>140</v>
      </c>
      <c r="G49" s="154">
        <v>0.1</v>
      </c>
      <c r="H49" s="119">
        <v>41512</v>
      </c>
      <c r="I49" s="113">
        <v>41943</v>
      </c>
      <c r="J49" s="113"/>
      <c r="K49" s="113" t="s">
        <v>172</v>
      </c>
      <c r="L49" s="113"/>
      <c r="M49" s="104">
        <v>850</v>
      </c>
      <c r="N49" s="104">
        <f>+M49*G49</f>
        <v>85</v>
      </c>
      <c r="O49" s="26">
        <v>2101221843</v>
      </c>
      <c r="P49" s="26" t="s">
        <v>176</v>
      </c>
      <c r="Q49" s="155"/>
      <c r="R49" s="114"/>
      <c r="S49" s="114"/>
      <c r="T49" s="114"/>
      <c r="U49" s="114"/>
      <c r="V49" s="114"/>
      <c r="W49" s="114"/>
      <c r="X49" s="114"/>
      <c r="Y49" s="114"/>
      <c r="Z49" s="114"/>
    </row>
    <row r="50" spans="1:26" s="115" customFormat="1" ht="30" x14ac:dyDescent="0.25">
      <c r="A50" s="46">
        <f>+A49+1</f>
        <v>2</v>
      </c>
      <c r="B50" s="116" t="s">
        <v>171</v>
      </c>
      <c r="C50" s="116" t="s">
        <v>171</v>
      </c>
      <c r="D50" s="116" t="s">
        <v>170</v>
      </c>
      <c r="E50" s="119" t="s">
        <v>173</v>
      </c>
      <c r="F50" s="112" t="s">
        <v>140</v>
      </c>
      <c r="G50" s="111">
        <v>0.1</v>
      </c>
      <c r="H50" s="119">
        <v>41513</v>
      </c>
      <c r="I50" s="113">
        <v>41943</v>
      </c>
      <c r="J50" s="113"/>
      <c r="K50" s="113" t="s">
        <v>174</v>
      </c>
      <c r="L50" s="113" t="s">
        <v>175</v>
      </c>
      <c r="M50" s="104">
        <v>1150</v>
      </c>
      <c r="N50" s="104">
        <f>+M50*G50</f>
        <v>115</v>
      </c>
      <c r="O50" s="26">
        <v>2826049968</v>
      </c>
      <c r="P50" s="26" t="s">
        <v>177</v>
      </c>
      <c r="Q50" s="155"/>
      <c r="R50" s="114"/>
      <c r="S50" s="114"/>
      <c r="T50" s="114"/>
      <c r="U50" s="114"/>
      <c r="V50" s="114"/>
      <c r="W50" s="114"/>
      <c r="X50" s="114"/>
      <c r="Y50" s="114"/>
      <c r="Z50" s="114"/>
    </row>
    <row r="51" spans="1:26" s="115" customFormat="1" x14ac:dyDescent="0.25">
      <c r="A51" s="46">
        <f t="shared" ref="A51:A56" si="0">+A50+1</f>
        <v>3</v>
      </c>
      <c r="B51" s="116"/>
      <c r="C51" s="117"/>
      <c r="D51" s="116"/>
      <c r="E51" s="111"/>
      <c r="F51" s="112"/>
      <c r="G51" s="112"/>
      <c r="H51" s="112"/>
      <c r="I51" s="113"/>
      <c r="J51" s="113"/>
      <c r="K51" s="113"/>
      <c r="L51" s="113"/>
      <c r="M51" s="104"/>
      <c r="N51" s="104"/>
      <c r="O51" s="26"/>
      <c r="P51" s="26"/>
      <c r="Q51" s="155"/>
      <c r="R51" s="114"/>
      <c r="S51" s="114"/>
      <c r="T51" s="114"/>
      <c r="U51" s="114"/>
      <c r="V51" s="114"/>
      <c r="W51" s="114"/>
      <c r="X51" s="114"/>
      <c r="Y51" s="114"/>
      <c r="Z51" s="114"/>
    </row>
    <row r="52" spans="1:26" s="115" customFormat="1" x14ac:dyDescent="0.25">
      <c r="A52" s="46">
        <f t="shared" si="0"/>
        <v>4</v>
      </c>
      <c r="B52" s="116"/>
      <c r="C52" s="117"/>
      <c r="D52" s="116"/>
      <c r="E52" s="111"/>
      <c r="F52" s="112"/>
      <c r="G52" s="112"/>
      <c r="H52" s="112"/>
      <c r="I52" s="113"/>
      <c r="J52" s="113"/>
      <c r="K52" s="113"/>
      <c r="L52" s="113"/>
      <c r="M52" s="104"/>
      <c r="N52" s="104"/>
      <c r="O52" s="26"/>
      <c r="P52" s="26"/>
      <c r="Q52" s="155"/>
      <c r="R52" s="114"/>
      <c r="S52" s="114"/>
      <c r="T52" s="114"/>
      <c r="U52" s="114"/>
      <c r="V52" s="114"/>
      <c r="W52" s="114"/>
      <c r="X52" s="114"/>
      <c r="Y52" s="114"/>
      <c r="Z52" s="114"/>
    </row>
    <row r="53" spans="1:26" s="115" customFormat="1" x14ac:dyDescent="0.25">
      <c r="A53" s="46">
        <f t="shared" si="0"/>
        <v>5</v>
      </c>
      <c r="B53" s="116"/>
      <c r="C53" s="117"/>
      <c r="D53" s="116"/>
      <c r="E53" s="111"/>
      <c r="F53" s="112"/>
      <c r="G53" s="112"/>
      <c r="H53" s="112"/>
      <c r="I53" s="113"/>
      <c r="J53" s="113"/>
      <c r="K53" s="113"/>
      <c r="L53" s="113"/>
      <c r="M53" s="104"/>
      <c r="N53" s="104"/>
      <c r="O53" s="26"/>
      <c r="P53" s="26"/>
      <c r="Q53" s="155"/>
      <c r="R53" s="114"/>
      <c r="S53" s="114"/>
      <c r="T53" s="114"/>
      <c r="U53" s="114"/>
      <c r="V53" s="114"/>
      <c r="W53" s="114"/>
      <c r="X53" s="114"/>
      <c r="Y53" s="114"/>
      <c r="Z53" s="114"/>
    </row>
    <row r="54" spans="1:26" s="115" customFormat="1" x14ac:dyDescent="0.25">
      <c r="A54" s="46">
        <f t="shared" si="0"/>
        <v>6</v>
      </c>
      <c r="B54" s="116"/>
      <c r="C54" s="117"/>
      <c r="D54" s="116"/>
      <c r="E54" s="111"/>
      <c r="F54" s="112"/>
      <c r="G54" s="112"/>
      <c r="H54" s="112"/>
      <c r="I54" s="113"/>
      <c r="J54" s="113"/>
      <c r="K54" s="113"/>
      <c r="L54" s="113"/>
      <c r="M54" s="104"/>
      <c r="N54" s="104"/>
      <c r="O54" s="26"/>
      <c r="P54" s="26"/>
      <c r="Q54" s="155"/>
      <c r="R54" s="114"/>
      <c r="S54" s="114"/>
      <c r="T54" s="114"/>
      <c r="U54" s="114"/>
      <c r="V54" s="114"/>
      <c r="W54" s="114"/>
      <c r="X54" s="114"/>
      <c r="Y54" s="114"/>
      <c r="Z54" s="114"/>
    </row>
    <row r="55" spans="1:26" s="115" customFormat="1" x14ac:dyDescent="0.25">
      <c r="A55" s="46">
        <f t="shared" si="0"/>
        <v>7</v>
      </c>
      <c r="B55" s="116"/>
      <c r="C55" s="117"/>
      <c r="D55" s="116"/>
      <c r="E55" s="111"/>
      <c r="F55" s="112"/>
      <c r="G55" s="112"/>
      <c r="H55" s="112"/>
      <c r="I55" s="113"/>
      <c r="J55" s="113"/>
      <c r="K55" s="113"/>
      <c r="L55" s="113"/>
      <c r="M55" s="104"/>
      <c r="N55" s="104"/>
      <c r="O55" s="26"/>
      <c r="P55" s="26"/>
      <c r="Q55" s="155"/>
      <c r="R55" s="114"/>
      <c r="S55" s="114"/>
      <c r="T55" s="114"/>
      <c r="U55" s="114"/>
      <c r="V55" s="114"/>
      <c r="W55" s="114"/>
      <c r="X55" s="114"/>
      <c r="Y55" s="114"/>
      <c r="Z55" s="114"/>
    </row>
    <row r="56" spans="1:26" s="115" customFormat="1" x14ac:dyDescent="0.25">
      <c r="A56" s="46">
        <f t="shared" si="0"/>
        <v>8</v>
      </c>
      <c r="B56" s="116"/>
      <c r="C56" s="117"/>
      <c r="D56" s="116"/>
      <c r="E56" s="111"/>
      <c r="F56" s="112"/>
      <c r="G56" s="112"/>
      <c r="H56" s="112"/>
      <c r="I56" s="113"/>
      <c r="J56" s="113"/>
      <c r="K56" s="113"/>
      <c r="L56" s="113"/>
      <c r="M56" s="104"/>
      <c r="N56" s="104"/>
      <c r="O56" s="26"/>
      <c r="P56" s="26"/>
      <c r="Q56" s="155"/>
      <c r="R56" s="114"/>
      <c r="S56" s="114"/>
      <c r="T56" s="114"/>
      <c r="U56" s="114"/>
      <c r="V56" s="114"/>
      <c r="W56" s="114"/>
      <c r="X56" s="114"/>
      <c r="Y56" s="114"/>
      <c r="Z56" s="114"/>
    </row>
    <row r="57" spans="1:26" s="115" customFormat="1" ht="32.25" customHeight="1" x14ac:dyDescent="0.25">
      <c r="A57" s="46"/>
      <c r="B57" s="49" t="s">
        <v>17</v>
      </c>
      <c r="C57" s="117"/>
      <c r="D57" s="116"/>
      <c r="E57" s="111"/>
      <c r="F57" s="112"/>
      <c r="G57" s="112"/>
      <c r="H57" s="112"/>
      <c r="I57" s="113"/>
      <c r="J57" s="113"/>
      <c r="K57" s="118" t="s">
        <v>208</v>
      </c>
      <c r="L57" s="118">
        <f t="shared" ref="L57:N57" si="1">SUM(L49:L56)</f>
        <v>0</v>
      </c>
      <c r="M57" s="153">
        <f t="shared" si="1"/>
        <v>2000</v>
      </c>
      <c r="N57" s="118">
        <f t="shared" si="1"/>
        <v>200</v>
      </c>
      <c r="O57" s="26"/>
      <c r="P57" s="26"/>
      <c r="Q57" s="156"/>
    </row>
    <row r="58" spans="1:26" s="29" customFormat="1" x14ac:dyDescent="0.25">
      <c r="E58" s="30"/>
    </row>
    <row r="59" spans="1:26" s="29" customFormat="1" x14ac:dyDescent="0.25">
      <c r="B59" s="238" t="s">
        <v>29</v>
      </c>
      <c r="C59" s="238" t="s">
        <v>28</v>
      </c>
      <c r="D59" s="236" t="s">
        <v>35</v>
      </c>
      <c r="E59" s="236"/>
    </row>
    <row r="60" spans="1:26" s="29" customFormat="1" x14ac:dyDescent="0.25">
      <c r="B60" s="239"/>
      <c r="C60" s="239"/>
      <c r="D60" s="174" t="s">
        <v>24</v>
      </c>
      <c r="E60" s="62" t="s">
        <v>25</v>
      </c>
    </row>
    <row r="61" spans="1:26" s="29" customFormat="1" ht="30.6" customHeight="1" x14ac:dyDescent="0.25">
      <c r="B61" s="59" t="s">
        <v>22</v>
      </c>
      <c r="C61" s="60" t="s">
        <v>178</v>
      </c>
      <c r="D61" s="58"/>
      <c r="E61" s="57" t="s">
        <v>168</v>
      </c>
      <c r="F61" s="31"/>
      <c r="G61" s="31"/>
      <c r="H61" s="31"/>
      <c r="I61" s="31"/>
      <c r="J61" s="31"/>
      <c r="K61" s="31"/>
      <c r="L61" s="31"/>
      <c r="M61" s="31"/>
    </row>
    <row r="62" spans="1:26" s="29" customFormat="1" ht="30" customHeight="1" x14ac:dyDescent="0.25">
      <c r="B62" s="59" t="s">
        <v>26</v>
      </c>
      <c r="C62" s="60" t="s">
        <v>179</v>
      </c>
      <c r="D62" s="58"/>
      <c r="E62" s="57" t="s">
        <v>168</v>
      </c>
    </row>
    <row r="63" spans="1:26" s="29" customFormat="1" x14ac:dyDescent="0.25">
      <c r="B63" s="32"/>
      <c r="C63" s="234"/>
      <c r="D63" s="234"/>
      <c r="E63" s="234"/>
      <c r="F63" s="234"/>
      <c r="G63" s="234"/>
      <c r="H63" s="234"/>
      <c r="I63" s="234"/>
      <c r="J63" s="234"/>
      <c r="K63" s="234"/>
      <c r="L63" s="234"/>
      <c r="M63" s="234"/>
      <c r="N63" s="234"/>
    </row>
    <row r="64" spans="1:26" ht="28.15" customHeight="1" thickBot="1" x14ac:dyDescent="0.3"/>
    <row r="65" spans="2:17" ht="27" thickBot="1" x14ac:dyDescent="0.3">
      <c r="B65" s="233" t="s">
        <v>104</v>
      </c>
      <c r="C65" s="233"/>
      <c r="D65" s="233"/>
      <c r="E65" s="233"/>
      <c r="F65" s="233"/>
      <c r="G65" s="233"/>
      <c r="H65" s="233"/>
      <c r="I65" s="233"/>
      <c r="J65" s="233"/>
      <c r="K65" s="233"/>
      <c r="L65" s="233"/>
      <c r="M65" s="233"/>
      <c r="N65" s="233"/>
    </row>
    <row r="68" spans="2:17" ht="109.5" customHeight="1" x14ac:dyDescent="0.25">
      <c r="B68" s="122" t="s">
        <v>153</v>
      </c>
      <c r="C68" s="68" t="s">
        <v>2</v>
      </c>
      <c r="D68" s="68" t="s">
        <v>106</v>
      </c>
      <c r="E68" s="68" t="s">
        <v>105</v>
      </c>
      <c r="F68" s="68" t="s">
        <v>107</v>
      </c>
      <c r="G68" s="68" t="s">
        <v>108</v>
      </c>
      <c r="H68" s="68" t="s">
        <v>109</v>
      </c>
      <c r="I68" s="68" t="s">
        <v>110</v>
      </c>
      <c r="J68" s="68" t="s">
        <v>111</v>
      </c>
      <c r="K68" s="68" t="s">
        <v>112</v>
      </c>
      <c r="L68" s="68" t="s">
        <v>113</v>
      </c>
      <c r="M68" s="97" t="s">
        <v>114</v>
      </c>
      <c r="N68" s="97" t="s">
        <v>115</v>
      </c>
      <c r="O68" s="219" t="s">
        <v>3</v>
      </c>
      <c r="P68" s="221"/>
      <c r="Q68" s="68" t="s">
        <v>19</v>
      </c>
    </row>
    <row r="69" spans="2:17" x14ac:dyDescent="0.25">
      <c r="B69" s="3"/>
      <c r="C69" s="3"/>
      <c r="D69" s="5"/>
      <c r="E69" s="5"/>
      <c r="F69" s="4"/>
      <c r="G69" s="4"/>
      <c r="H69" s="4"/>
      <c r="I69" s="98"/>
      <c r="J69" s="98"/>
      <c r="K69" s="123"/>
      <c r="L69" s="123"/>
      <c r="M69" s="123"/>
      <c r="N69" s="123"/>
      <c r="O69" s="223"/>
      <c r="P69" s="224"/>
      <c r="Q69" s="123"/>
    </row>
    <row r="70" spans="2:17" x14ac:dyDescent="0.25">
      <c r="B70" s="3"/>
      <c r="C70" s="3"/>
      <c r="D70" s="5"/>
      <c r="E70" s="5"/>
      <c r="F70" s="4"/>
      <c r="G70" s="4"/>
      <c r="H70" s="4"/>
      <c r="I70" s="98"/>
      <c r="J70" s="98"/>
      <c r="K70" s="123"/>
      <c r="L70" s="123"/>
      <c r="M70" s="123"/>
      <c r="N70" s="123"/>
      <c r="O70" s="223"/>
      <c r="P70" s="224"/>
      <c r="Q70" s="123"/>
    </row>
    <row r="71" spans="2:17" x14ac:dyDescent="0.25">
      <c r="B71" s="3"/>
      <c r="C71" s="3"/>
      <c r="D71" s="5"/>
      <c r="E71" s="5"/>
      <c r="F71" s="4"/>
      <c r="G71" s="4"/>
      <c r="H71" s="4"/>
      <c r="I71" s="98"/>
      <c r="J71" s="98"/>
      <c r="K71" s="123"/>
      <c r="L71" s="123"/>
      <c r="M71" s="123"/>
      <c r="N71" s="123"/>
      <c r="O71" s="223"/>
      <c r="P71" s="224"/>
      <c r="Q71" s="123"/>
    </row>
    <row r="72" spans="2:17" x14ac:dyDescent="0.25">
      <c r="B72" s="3"/>
      <c r="C72" s="3"/>
      <c r="D72" s="5"/>
      <c r="E72" s="5"/>
      <c r="F72" s="4"/>
      <c r="G72" s="4"/>
      <c r="H72" s="4"/>
      <c r="I72" s="98"/>
      <c r="J72" s="98"/>
      <c r="K72" s="123"/>
      <c r="L72" s="123"/>
      <c r="M72" s="123"/>
      <c r="N72" s="123"/>
      <c r="O72" s="223"/>
      <c r="P72" s="224"/>
      <c r="Q72" s="123"/>
    </row>
    <row r="73" spans="2:17" x14ac:dyDescent="0.25">
      <c r="B73" s="3"/>
      <c r="C73" s="3"/>
      <c r="D73" s="5"/>
      <c r="E73" s="5"/>
      <c r="F73" s="4"/>
      <c r="G73" s="4"/>
      <c r="H73" s="4"/>
      <c r="I73" s="98"/>
      <c r="J73" s="98"/>
      <c r="K73" s="123"/>
      <c r="L73" s="123"/>
      <c r="M73" s="123"/>
      <c r="N73" s="123"/>
      <c r="O73" s="223"/>
      <c r="P73" s="224"/>
      <c r="Q73" s="123"/>
    </row>
    <row r="74" spans="2:17" x14ac:dyDescent="0.25">
      <c r="B74" s="3"/>
      <c r="C74" s="3"/>
      <c r="D74" s="5"/>
      <c r="E74" s="5"/>
      <c r="F74" s="4"/>
      <c r="G74" s="4"/>
      <c r="H74" s="4"/>
      <c r="I74" s="98"/>
      <c r="J74" s="98"/>
      <c r="K74" s="123"/>
      <c r="L74" s="123"/>
      <c r="M74" s="123"/>
      <c r="N74" s="123"/>
      <c r="O74" s="223"/>
      <c r="P74" s="224"/>
      <c r="Q74" s="123"/>
    </row>
    <row r="75" spans="2:17" x14ac:dyDescent="0.25">
      <c r="B75" s="123"/>
      <c r="C75" s="123"/>
      <c r="D75" s="123"/>
      <c r="E75" s="123"/>
      <c r="F75" s="123"/>
      <c r="G75" s="123"/>
      <c r="H75" s="123"/>
      <c r="I75" s="123"/>
      <c r="J75" s="123"/>
      <c r="K75" s="123"/>
      <c r="L75" s="123"/>
      <c r="M75" s="123"/>
      <c r="N75" s="123"/>
      <c r="O75" s="223"/>
      <c r="P75" s="224"/>
      <c r="Q75" s="123"/>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46" t="s">
        <v>39</v>
      </c>
      <c r="C81" s="247"/>
      <c r="D81" s="247"/>
      <c r="E81" s="247"/>
      <c r="F81" s="247"/>
      <c r="G81" s="247"/>
      <c r="H81" s="247"/>
      <c r="I81" s="247"/>
      <c r="J81" s="247"/>
      <c r="K81" s="247"/>
      <c r="L81" s="247"/>
      <c r="M81" s="247"/>
      <c r="N81" s="248"/>
    </row>
    <row r="86" spans="2:17" ht="76.5" customHeight="1" x14ac:dyDescent="0.25">
      <c r="B86" s="122" t="s">
        <v>0</v>
      </c>
      <c r="C86" s="122" t="s">
        <v>40</v>
      </c>
      <c r="D86" s="122" t="s">
        <v>41</v>
      </c>
      <c r="E86" s="122" t="s">
        <v>116</v>
      </c>
      <c r="F86" s="122" t="s">
        <v>118</v>
      </c>
      <c r="G86" s="122" t="s">
        <v>119</v>
      </c>
      <c r="H86" s="122" t="s">
        <v>120</v>
      </c>
      <c r="I86" s="122" t="s">
        <v>117</v>
      </c>
      <c r="J86" s="219" t="s">
        <v>121</v>
      </c>
      <c r="K86" s="220"/>
      <c r="L86" s="221"/>
      <c r="M86" s="122" t="s">
        <v>125</v>
      </c>
      <c r="N86" s="122" t="s">
        <v>42</v>
      </c>
      <c r="O86" s="122" t="s">
        <v>43</v>
      </c>
      <c r="P86" s="219" t="s">
        <v>3</v>
      </c>
      <c r="Q86" s="221"/>
    </row>
    <row r="87" spans="2:17" ht="60.75" customHeight="1" x14ac:dyDescent="0.25">
      <c r="B87" s="171" t="s">
        <v>44</v>
      </c>
      <c r="C87" s="171"/>
      <c r="D87" s="3"/>
      <c r="E87" s="3"/>
      <c r="F87" s="3"/>
      <c r="G87" s="3"/>
      <c r="H87" s="3"/>
      <c r="I87" s="5"/>
      <c r="J87" s="1" t="s">
        <v>122</v>
      </c>
      <c r="K87" s="99" t="s">
        <v>123</v>
      </c>
      <c r="L87" s="98" t="s">
        <v>124</v>
      </c>
      <c r="M87" s="123"/>
      <c r="N87" s="123"/>
      <c r="O87" s="123"/>
      <c r="P87" s="222" t="s">
        <v>207</v>
      </c>
      <c r="Q87" s="222"/>
    </row>
    <row r="88" spans="2:17" ht="33.6" customHeight="1" x14ac:dyDescent="0.25">
      <c r="B88" s="171" t="s">
        <v>45</v>
      </c>
      <c r="C88" s="171"/>
      <c r="D88" s="3"/>
      <c r="E88" s="3"/>
      <c r="F88" s="3"/>
      <c r="G88" s="3"/>
      <c r="H88" s="3"/>
      <c r="I88" s="5"/>
      <c r="J88" s="1"/>
      <c r="K88" s="98"/>
      <c r="L88" s="98"/>
      <c r="M88" s="123"/>
      <c r="N88" s="123"/>
      <c r="O88" s="123"/>
      <c r="P88" s="222"/>
      <c r="Q88" s="222"/>
    </row>
    <row r="90" spans="2:17" ht="15.75" thickBot="1" x14ac:dyDescent="0.3"/>
    <row r="91" spans="2:17" ht="27" thickBot="1" x14ac:dyDescent="0.3">
      <c r="B91" s="246" t="s">
        <v>47</v>
      </c>
      <c r="C91" s="247"/>
      <c r="D91" s="247"/>
      <c r="E91" s="247"/>
      <c r="F91" s="247"/>
      <c r="G91" s="247"/>
      <c r="H91" s="247"/>
      <c r="I91" s="247"/>
      <c r="J91" s="247"/>
      <c r="K91" s="247"/>
      <c r="L91" s="247"/>
      <c r="M91" s="247"/>
      <c r="N91" s="248"/>
    </row>
    <row r="94" spans="2:17" ht="46.15" customHeight="1" x14ac:dyDescent="0.25">
      <c r="B94" s="68" t="s">
        <v>34</v>
      </c>
      <c r="C94" s="68" t="s">
        <v>48</v>
      </c>
      <c r="D94" s="219" t="s">
        <v>3</v>
      </c>
      <c r="E94" s="221"/>
    </row>
    <row r="95" spans="2:17" ht="46.9" customHeight="1" x14ac:dyDescent="0.25">
      <c r="B95" s="69" t="s">
        <v>126</v>
      </c>
      <c r="C95" s="172" t="s">
        <v>141</v>
      </c>
      <c r="D95" s="252" t="s">
        <v>167</v>
      </c>
      <c r="E95" s="253"/>
    </row>
    <row r="98" spans="1:26" ht="26.25" x14ac:dyDescent="0.25">
      <c r="B98" s="225" t="s">
        <v>65</v>
      </c>
      <c r="C98" s="226"/>
      <c r="D98" s="226"/>
      <c r="E98" s="226"/>
      <c r="F98" s="226"/>
      <c r="G98" s="226"/>
      <c r="H98" s="226"/>
      <c r="I98" s="226"/>
      <c r="J98" s="226"/>
      <c r="K98" s="226"/>
      <c r="L98" s="226"/>
      <c r="M98" s="226"/>
      <c r="N98" s="226"/>
      <c r="O98" s="226"/>
      <c r="P98" s="226"/>
    </row>
    <row r="100" spans="1:26" ht="15.75" thickBot="1" x14ac:dyDescent="0.3"/>
    <row r="101" spans="1:26" ht="27" thickBot="1" x14ac:dyDescent="0.3">
      <c r="B101" s="246" t="s">
        <v>55</v>
      </c>
      <c r="C101" s="247"/>
      <c r="D101" s="247"/>
      <c r="E101" s="247"/>
      <c r="F101" s="247"/>
      <c r="G101" s="247"/>
      <c r="H101" s="247"/>
      <c r="I101" s="247"/>
      <c r="J101" s="247"/>
      <c r="K101" s="247"/>
      <c r="L101" s="247"/>
      <c r="M101" s="247"/>
      <c r="N101" s="248"/>
    </row>
    <row r="103" spans="1:26" ht="15.75" thickBot="1" x14ac:dyDescent="0.3">
      <c r="M103" s="65"/>
      <c r="N103" s="65"/>
    </row>
    <row r="104" spans="1:26" s="109" customFormat="1" ht="109.5" customHeight="1" x14ac:dyDescent="0.25">
      <c r="B104" s="120" t="s">
        <v>149</v>
      </c>
      <c r="C104" s="120" t="s">
        <v>150</v>
      </c>
      <c r="D104" s="120" t="s">
        <v>151</v>
      </c>
      <c r="E104" s="120" t="s">
        <v>46</v>
      </c>
      <c r="F104" s="120" t="s">
        <v>23</v>
      </c>
      <c r="G104" s="120" t="s">
        <v>103</v>
      </c>
      <c r="H104" s="120" t="s">
        <v>18</v>
      </c>
      <c r="I104" s="120" t="s">
        <v>11</v>
      </c>
      <c r="J104" s="120" t="s">
        <v>32</v>
      </c>
      <c r="K104" s="120" t="s">
        <v>62</v>
      </c>
      <c r="L104" s="120" t="s">
        <v>21</v>
      </c>
      <c r="M104" s="105" t="s">
        <v>27</v>
      </c>
      <c r="N104" s="120" t="s">
        <v>152</v>
      </c>
      <c r="O104" s="120" t="s">
        <v>37</v>
      </c>
      <c r="P104" s="121" t="s">
        <v>12</v>
      </c>
      <c r="Q104" s="121" t="s">
        <v>20</v>
      </c>
    </row>
    <row r="105" spans="1:26" s="115" customFormat="1" x14ac:dyDescent="0.25">
      <c r="A105" s="46">
        <v>1</v>
      </c>
      <c r="B105" s="116"/>
      <c r="C105" s="117"/>
      <c r="D105" s="116"/>
      <c r="E105" s="111"/>
      <c r="F105" s="112"/>
      <c r="G105" s="154"/>
      <c r="H105" s="119"/>
      <c r="I105" s="113"/>
      <c r="J105" s="113"/>
      <c r="K105" s="113"/>
      <c r="L105" s="113"/>
      <c r="M105" s="104"/>
      <c r="N105" s="104">
        <f>+M105*G105</f>
        <v>0</v>
      </c>
      <c r="O105" s="26"/>
      <c r="P105" s="26"/>
      <c r="Q105" s="155"/>
      <c r="R105" s="114"/>
      <c r="S105" s="114"/>
      <c r="T105" s="114"/>
      <c r="U105" s="114"/>
      <c r="V105" s="114"/>
      <c r="W105" s="114"/>
      <c r="X105" s="114"/>
      <c r="Y105" s="114"/>
      <c r="Z105" s="114"/>
    </row>
    <row r="106" spans="1:26" s="115" customFormat="1" x14ac:dyDescent="0.25">
      <c r="A106" s="46">
        <f>+A105+1</f>
        <v>2</v>
      </c>
      <c r="B106" s="116"/>
      <c r="C106" s="117"/>
      <c r="D106" s="116"/>
      <c r="E106" s="111"/>
      <c r="F106" s="112"/>
      <c r="G106" s="112"/>
      <c r="H106" s="112"/>
      <c r="I106" s="113"/>
      <c r="J106" s="113"/>
      <c r="K106" s="113"/>
      <c r="L106" s="113"/>
      <c r="M106" s="104"/>
      <c r="N106" s="104"/>
      <c r="O106" s="26"/>
      <c r="P106" s="26"/>
      <c r="Q106" s="155"/>
      <c r="R106" s="114"/>
      <c r="S106" s="114"/>
      <c r="T106" s="114"/>
      <c r="U106" s="114"/>
      <c r="V106" s="114"/>
      <c r="W106" s="114"/>
      <c r="X106" s="114"/>
      <c r="Y106" s="114"/>
      <c r="Z106" s="114"/>
    </row>
    <row r="107" spans="1:26" s="115" customFormat="1" x14ac:dyDescent="0.25">
      <c r="A107" s="46">
        <f t="shared" ref="A107:A112" si="2">+A106+1</f>
        <v>3</v>
      </c>
      <c r="B107" s="116"/>
      <c r="C107" s="117"/>
      <c r="D107" s="116"/>
      <c r="E107" s="111"/>
      <c r="F107" s="112"/>
      <c r="G107" s="112"/>
      <c r="H107" s="112"/>
      <c r="I107" s="113"/>
      <c r="J107" s="113"/>
      <c r="K107" s="113"/>
      <c r="L107" s="113"/>
      <c r="M107" s="104"/>
      <c r="N107" s="104"/>
      <c r="O107" s="26"/>
      <c r="P107" s="26"/>
      <c r="Q107" s="155"/>
      <c r="R107" s="114"/>
      <c r="S107" s="114"/>
      <c r="T107" s="114"/>
      <c r="U107" s="114"/>
      <c r="V107" s="114"/>
      <c r="W107" s="114"/>
      <c r="X107" s="114"/>
      <c r="Y107" s="114"/>
      <c r="Z107" s="114"/>
    </row>
    <row r="108" spans="1:26" s="115" customFormat="1" x14ac:dyDescent="0.25">
      <c r="A108" s="46">
        <f t="shared" si="2"/>
        <v>4</v>
      </c>
      <c r="B108" s="116"/>
      <c r="C108" s="117"/>
      <c r="D108" s="116"/>
      <c r="E108" s="111"/>
      <c r="F108" s="112"/>
      <c r="G108" s="112"/>
      <c r="H108" s="112"/>
      <c r="I108" s="113"/>
      <c r="J108" s="113"/>
      <c r="K108" s="113"/>
      <c r="L108" s="113"/>
      <c r="M108" s="104"/>
      <c r="N108" s="104"/>
      <c r="O108" s="26"/>
      <c r="P108" s="26"/>
      <c r="Q108" s="155"/>
      <c r="R108" s="114"/>
      <c r="S108" s="114"/>
      <c r="T108" s="114"/>
      <c r="U108" s="114"/>
      <c r="V108" s="114"/>
      <c r="W108" s="114"/>
      <c r="X108" s="114"/>
      <c r="Y108" s="114"/>
      <c r="Z108" s="114"/>
    </row>
    <row r="109" spans="1:26" s="115" customFormat="1" x14ac:dyDescent="0.25">
      <c r="A109" s="46">
        <f t="shared" si="2"/>
        <v>5</v>
      </c>
      <c r="B109" s="116"/>
      <c r="C109" s="117"/>
      <c r="D109" s="116"/>
      <c r="E109" s="111"/>
      <c r="F109" s="112"/>
      <c r="G109" s="112"/>
      <c r="H109" s="112"/>
      <c r="I109" s="113"/>
      <c r="J109" s="113"/>
      <c r="K109" s="113"/>
      <c r="L109" s="113"/>
      <c r="M109" s="104"/>
      <c r="N109" s="104"/>
      <c r="O109" s="26"/>
      <c r="P109" s="26"/>
      <c r="Q109" s="155"/>
      <c r="R109" s="114"/>
      <c r="S109" s="114"/>
      <c r="T109" s="114"/>
      <c r="U109" s="114"/>
      <c r="V109" s="114"/>
      <c r="W109" s="114"/>
      <c r="X109" s="114"/>
      <c r="Y109" s="114"/>
      <c r="Z109" s="114"/>
    </row>
    <row r="110" spans="1:26" s="115" customFormat="1" x14ac:dyDescent="0.25">
      <c r="A110" s="46">
        <f t="shared" si="2"/>
        <v>6</v>
      </c>
      <c r="B110" s="116"/>
      <c r="C110" s="117"/>
      <c r="D110" s="116"/>
      <c r="E110" s="111"/>
      <c r="F110" s="112"/>
      <c r="G110" s="112"/>
      <c r="H110" s="112"/>
      <c r="I110" s="113"/>
      <c r="J110" s="113"/>
      <c r="K110" s="113"/>
      <c r="L110" s="113"/>
      <c r="M110" s="104"/>
      <c r="N110" s="104"/>
      <c r="O110" s="26"/>
      <c r="P110" s="26"/>
      <c r="Q110" s="155"/>
      <c r="R110" s="114"/>
      <c r="S110" s="114"/>
      <c r="T110" s="114"/>
      <c r="U110" s="114"/>
      <c r="V110" s="114"/>
      <c r="W110" s="114"/>
      <c r="X110" s="114"/>
      <c r="Y110" s="114"/>
      <c r="Z110" s="114"/>
    </row>
    <row r="111" spans="1:26" s="115" customFormat="1" x14ac:dyDescent="0.25">
      <c r="A111" s="46">
        <f t="shared" si="2"/>
        <v>7</v>
      </c>
      <c r="B111" s="116"/>
      <c r="C111" s="117"/>
      <c r="D111" s="116"/>
      <c r="E111" s="111"/>
      <c r="F111" s="112"/>
      <c r="G111" s="112"/>
      <c r="H111" s="112"/>
      <c r="I111" s="113"/>
      <c r="J111" s="113"/>
      <c r="K111" s="113"/>
      <c r="L111" s="113"/>
      <c r="M111" s="104"/>
      <c r="N111" s="104"/>
      <c r="O111" s="26"/>
      <c r="P111" s="26"/>
      <c r="Q111" s="155"/>
      <c r="R111" s="114"/>
      <c r="S111" s="114"/>
      <c r="T111" s="114"/>
      <c r="U111" s="114"/>
      <c r="V111" s="114"/>
      <c r="W111" s="114"/>
      <c r="X111" s="114"/>
      <c r="Y111" s="114"/>
      <c r="Z111" s="114"/>
    </row>
    <row r="112" spans="1:26" s="115" customFormat="1" x14ac:dyDescent="0.25">
      <c r="A112" s="46">
        <f t="shared" si="2"/>
        <v>8</v>
      </c>
      <c r="B112" s="116"/>
      <c r="C112" s="117"/>
      <c r="D112" s="116"/>
      <c r="E112" s="111"/>
      <c r="F112" s="112"/>
      <c r="G112" s="112"/>
      <c r="H112" s="112"/>
      <c r="I112" s="113"/>
      <c r="J112" s="113"/>
      <c r="K112" s="113"/>
      <c r="L112" s="113"/>
      <c r="M112" s="104"/>
      <c r="N112" s="104"/>
      <c r="O112" s="26"/>
      <c r="P112" s="26"/>
      <c r="Q112" s="155"/>
      <c r="R112" s="114"/>
      <c r="S112" s="114"/>
      <c r="T112" s="114"/>
      <c r="U112" s="114"/>
      <c r="V112" s="114"/>
      <c r="W112" s="114"/>
      <c r="X112" s="114"/>
      <c r="Y112" s="114"/>
      <c r="Z112" s="114"/>
    </row>
    <row r="113" spans="1:17" s="115" customFormat="1" x14ac:dyDescent="0.25">
      <c r="A113" s="46"/>
      <c r="B113" s="49" t="s">
        <v>17</v>
      </c>
      <c r="C113" s="117"/>
      <c r="D113" s="116"/>
      <c r="E113" s="111"/>
      <c r="F113" s="112"/>
      <c r="G113" s="112"/>
      <c r="H113" s="112"/>
      <c r="I113" s="113"/>
      <c r="J113" s="113"/>
      <c r="K113" s="118">
        <f t="shared" ref="K113:N113" si="3">SUM(K105:K112)</f>
        <v>0</v>
      </c>
      <c r="L113" s="118">
        <f t="shared" si="3"/>
        <v>0</v>
      </c>
      <c r="M113" s="153">
        <f t="shared" si="3"/>
        <v>0</v>
      </c>
      <c r="N113" s="118">
        <f t="shared" si="3"/>
        <v>0</v>
      </c>
      <c r="O113" s="26"/>
      <c r="P113" s="26"/>
      <c r="Q113" s="156"/>
    </row>
    <row r="114" spans="1:17" x14ac:dyDescent="0.25">
      <c r="B114" s="29"/>
      <c r="C114" s="29"/>
      <c r="D114" s="29"/>
      <c r="E114" s="30"/>
      <c r="F114" s="29"/>
      <c r="G114" s="29"/>
      <c r="H114" s="29"/>
      <c r="I114" s="29"/>
      <c r="J114" s="29"/>
      <c r="K114" s="29"/>
      <c r="L114" s="29"/>
      <c r="M114" s="29"/>
      <c r="N114" s="29"/>
      <c r="O114" s="29"/>
      <c r="P114" s="29"/>
    </row>
    <row r="115" spans="1:17" ht="18.75" x14ac:dyDescent="0.25">
      <c r="B115" s="59" t="s">
        <v>33</v>
      </c>
      <c r="C115" s="73">
        <f>+K113</f>
        <v>0</v>
      </c>
      <c r="H115" s="31"/>
      <c r="I115" s="31"/>
      <c r="J115" s="31"/>
      <c r="K115" s="31"/>
      <c r="L115" s="31"/>
      <c r="M115" s="31"/>
      <c r="N115" s="29"/>
      <c r="O115" s="29"/>
      <c r="P115" s="29"/>
    </row>
    <row r="117" spans="1:17" ht="15.75" thickBot="1" x14ac:dyDescent="0.3"/>
    <row r="118" spans="1:17" ht="37.15" customHeight="1" thickBot="1" x14ac:dyDescent="0.3">
      <c r="B118" s="76" t="s">
        <v>50</v>
      </c>
      <c r="C118" s="77" t="s">
        <v>51</v>
      </c>
      <c r="D118" s="76" t="s">
        <v>52</v>
      </c>
      <c r="E118" s="77" t="s">
        <v>56</v>
      </c>
    </row>
    <row r="119" spans="1:17" ht="41.45" customHeight="1" x14ac:dyDescent="0.25">
      <c r="B119" s="67" t="s">
        <v>127</v>
      </c>
      <c r="C119" s="70">
        <v>20</v>
      </c>
      <c r="D119" s="70"/>
      <c r="E119" s="249">
        <f>+D119+D120+D121</f>
        <v>0</v>
      </c>
    </row>
    <row r="120" spans="1:17" x14ac:dyDescent="0.25">
      <c r="B120" s="67" t="s">
        <v>128</v>
      </c>
      <c r="C120" s="57">
        <v>30</v>
      </c>
      <c r="D120" s="172">
        <v>0</v>
      </c>
      <c r="E120" s="250"/>
    </row>
    <row r="121" spans="1:17" ht="15.75" thickBot="1" x14ac:dyDescent="0.3">
      <c r="B121" s="67" t="s">
        <v>129</v>
      </c>
      <c r="C121" s="72">
        <v>40</v>
      </c>
      <c r="D121" s="72">
        <v>0</v>
      </c>
      <c r="E121" s="251"/>
    </row>
    <row r="123" spans="1:17" ht="15.75" thickBot="1" x14ac:dyDescent="0.3"/>
    <row r="124" spans="1:17" ht="27" thickBot="1" x14ac:dyDescent="0.3">
      <c r="B124" s="246" t="s">
        <v>53</v>
      </c>
      <c r="C124" s="247"/>
      <c r="D124" s="247"/>
      <c r="E124" s="247"/>
      <c r="F124" s="247"/>
      <c r="G124" s="247"/>
      <c r="H124" s="247"/>
      <c r="I124" s="247"/>
      <c r="J124" s="247"/>
      <c r="K124" s="247"/>
      <c r="L124" s="247"/>
      <c r="M124" s="247"/>
      <c r="N124" s="248"/>
    </row>
    <row r="126" spans="1:17" ht="76.5" customHeight="1" x14ac:dyDescent="0.25">
      <c r="B126" s="122" t="s">
        <v>0</v>
      </c>
      <c r="C126" s="122" t="s">
        <v>40</v>
      </c>
      <c r="D126" s="122" t="s">
        <v>41</v>
      </c>
      <c r="E126" s="122" t="s">
        <v>116</v>
      </c>
      <c r="F126" s="122" t="s">
        <v>118</v>
      </c>
      <c r="G126" s="122" t="s">
        <v>119</v>
      </c>
      <c r="H126" s="122" t="s">
        <v>120</v>
      </c>
      <c r="I126" s="122" t="s">
        <v>117</v>
      </c>
      <c r="J126" s="219" t="s">
        <v>121</v>
      </c>
      <c r="K126" s="220"/>
      <c r="L126" s="221"/>
      <c r="M126" s="122" t="s">
        <v>125</v>
      </c>
      <c r="N126" s="122" t="s">
        <v>42</v>
      </c>
      <c r="O126" s="122" t="s">
        <v>43</v>
      </c>
      <c r="P126" s="219" t="s">
        <v>3</v>
      </c>
      <c r="Q126" s="221"/>
    </row>
    <row r="127" spans="1:17" ht="60.75" customHeight="1" x14ac:dyDescent="0.25">
      <c r="B127" s="171" t="s">
        <v>133</v>
      </c>
      <c r="C127" s="171"/>
      <c r="D127" s="3"/>
      <c r="E127" s="3"/>
      <c r="F127" s="3"/>
      <c r="G127" s="3"/>
      <c r="H127" s="3"/>
      <c r="I127" s="5"/>
      <c r="J127" s="1" t="s">
        <v>122</v>
      </c>
      <c r="K127" s="99" t="s">
        <v>123</v>
      </c>
      <c r="L127" s="98" t="s">
        <v>124</v>
      </c>
      <c r="M127" s="123"/>
      <c r="N127" s="123"/>
      <c r="O127" s="123"/>
      <c r="P127" s="222"/>
      <c r="Q127" s="222"/>
    </row>
    <row r="128" spans="1:17" ht="60.75" customHeight="1" x14ac:dyDescent="0.25">
      <c r="B128" s="171" t="s">
        <v>134</v>
      </c>
      <c r="C128" s="171"/>
      <c r="D128" s="3"/>
      <c r="E128" s="3"/>
      <c r="F128" s="3"/>
      <c r="G128" s="3"/>
      <c r="H128" s="3"/>
      <c r="I128" s="5"/>
      <c r="J128" s="1"/>
      <c r="K128" s="99"/>
      <c r="L128" s="98"/>
      <c r="M128" s="123"/>
      <c r="N128" s="123"/>
      <c r="O128" s="123"/>
      <c r="P128" s="172"/>
      <c r="Q128" s="172"/>
    </row>
    <row r="129" spans="2:17" ht="33.6" customHeight="1" x14ac:dyDescent="0.25">
      <c r="B129" s="171" t="s">
        <v>135</v>
      </c>
      <c r="C129" s="171"/>
      <c r="D129" s="3"/>
      <c r="E129" s="3"/>
      <c r="F129" s="3"/>
      <c r="G129" s="3"/>
      <c r="H129" s="3"/>
      <c r="I129" s="5"/>
      <c r="J129" s="1"/>
      <c r="K129" s="98"/>
      <c r="L129" s="98"/>
      <c r="M129" s="123"/>
      <c r="N129" s="123"/>
      <c r="O129" s="123"/>
      <c r="P129" s="222"/>
      <c r="Q129" s="222"/>
    </row>
    <row r="132" spans="2:17" ht="15.75" thickBot="1" x14ac:dyDescent="0.3"/>
    <row r="133" spans="2:17" ht="54" customHeight="1" x14ac:dyDescent="0.25">
      <c r="B133" s="126" t="s">
        <v>34</v>
      </c>
      <c r="C133" s="126" t="s">
        <v>50</v>
      </c>
      <c r="D133" s="122" t="s">
        <v>51</v>
      </c>
      <c r="E133" s="126" t="s">
        <v>52</v>
      </c>
      <c r="F133" s="77" t="s">
        <v>57</v>
      </c>
      <c r="G133" s="95"/>
    </row>
    <row r="134" spans="2:17" ht="120.75" customHeight="1" x14ac:dyDescent="0.2">
      <c r="B134" s="240" t="s">
        <v>54</v>
      </c>
      <c r="C134" s="6" t="s">
        <v>130</v>
      </c>
      <c r="D134" s="172">
        <v>25</v>
      </c>
      <c r="E134" s="172">
        <v>0</v>
      </c>
      <c r="F134" s="241">
        <f>+E134+E135+E136</f>
        <v>0</v>
      </c>
      <c r="G134" s="96"/>
    </row>
    <row r="135" spans="2:17" ht="76.150000000000006" customHeight="1" x14ac:dyDescent="0.2">
      <c r="B135" s="240"/>
      <c r="C135" s="6" t="s">
        <v>131</v>
      </c>
      <c r="D135" s="74">
        <v>25</v>
      </c>
      <c r="E135" s="172">
        <v>0</v>
      </c>
      <c r="F135" s="242"/>
      <c r="G135" s="96"/>
    </row>
    <row r="136" spans="2:17" ht="69" customHeight="1" x14ac:dyDescent="0.2">
      <c r="B136" s="240"/>
      <c r="C136" s="6" t="s">
        <v>132</v>
      </c>
      <c r="D136" s="172">
        <v>10</v>
      </c>
      <c r="E136" s="172">
        <v>0</v>
      </c>
      <c r="F136" s="243"/>
      <c r="G136" s="96"/>
    </row>
    <row r="137" spans="2:17" x14ac:dyDescent="0.25">
      <c r="C137" s="106"/>
    </row>
    <row r="140" spans="2:17" x14ac:dyDescent="0.25">
      <c r="B140" s="124" t="s">
        <v>58</v>
      </c>
    </row>
    <row r="143" spans="2:17" x14ac:dyDescent="0.25">
      <c r="B143" s="127" t="s">
        <v>34</v>
      </c>
      <c r="C143" s="127" t="s">
        <v>59</v>
      </c>
      <c r="D143" s="126" t="s">
        <v>52</v>
      </c>
      <c r="E143" s="126" t="s">
        <v>17</v>
      </c>
    </row>
    <row r="144" spans="2:17" ht="28.5" x14ac:dyDescent="0.25">
      <c r="B144" s="107" t="s">
        <v>60</v>
      </c>
      <c r="C144" s="108">
        <v>40</v>
      </c>
      <c r="D144" s="172">
        <f>+E119</f>
        <v>0</v>
      </c>
      <c r="E144" s="244">
        <f>+D144+D145</f>
        <v>0</v>
      </c>
    </row>
    <row r="145" spans="2:5" ht="42.75" x14ac:dyDescent="0.25">
      <c r="B145" s="107" t="s">
        <v>61</v>
      </c>
      <c r="C145" s="108">
        <v>60</v>
      </c>
      <c r="D145" s="172">
        <f>+F134</f>
        <v>0</v>
      </c>
      <c r="E145" s="24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workbookViewId="0">
      <selection activeCell="G17" sqref="G17"/>
    </sheetView>
  </sheetViews>
  <sheetFormatPr baseColWidth="10" defaultRowHeight="15.75" x14ac:dyDescent="0.25"/>
  <cols>
    <col min="1" max="1" width="24.8554687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261" t="s">
        <v>92</v>
      </c>
      <c r="B1" s="262"/>
      <c r="C1" s="262"/>
      <c r="D1" s="262"/>
      <c r="E1" s="129"/>
    </row>
    <row r="2" spans="1:5" ht="27.75" customHeight="1" x14ac:dyDescent="0.25">
      <c r="A2" s="130"/>
      <c r="B2" s="263" t="s">
        <v>78</v>
      </c>
      <c r="C2" s="263"/>
      <c r="D2" s="263"/>
      <c r="E2" s="131"/>
    </row>
    <row r="3" spans="1:5" ht="21" customHeight="1" x14ac:dyDescent="0.25">
      <c r="A3" s="132"/>
      <c r="B3" s="263" t="s">
        <v>154</v>
      </c>
      <c r="C3" s="263"/>
      <c r="D3" s="263"/>
      <c r="E3" s="133"/>
    </row>
    <row r="4" spans="1:5" thickBot="1" x14ac:dyDescent="0.3">
      <c r="A4" s="134"/>
      <c r="B4" s="135"/>
      <c r="C4" s="135"/>
      <c r="D4" s="135"/>
      <c r="E4" s="136"/>
    </row>
    <row r="5" spans="1:5" ht="26.25" customHeight="1" thickBot="1" x14ac:dyDescent="0.3">
      <c r="A5" s="134"/>
      <c r="B5" s="137" t="s">
        <v>79</v>
      </c>
      <c r="C5" s="264" t="s">
        <v>162</v>
      </c>
      <c r="D5" s="264"/>
      <c r="E5" s="170" t="s">
        <v>3</v>
      </c>
    </row>
    <row r="6" spans="1:5" ht="27.75" customHeight="1" thickBot="1" x14ac:dyDescent="0.3">
      <c r="A6" s="134"/>
      <c r="B6" s="157" t="s">
        <v>80</v>
      </c>
      <c r="C6" s="265" t="s">
        <v>163</v>
      </c>
      <c r="D6" s="265"/>
      <c r="E6" s="256" t="s">
        <v>166</v>
      </c>
    </row>
    <row r="7" spans="1:5" ht="29.25" customHeight="1" thickBot="1" x14ac:dyDescent="0.3">
      <c r="A7" s="134"/>
      <c r="B7" s="157" t="s">
        <v>155</v>
      </c>
      <c r="C7" s="260" t="s">
        <v>156</v>
      </c>
      <c r="D7" s="260"/>
      <c r="E7" s="254"/>
    </row>
    <row r="8" spans="1:5" ht="16.5" thickBot="1" x14ac:dyDescent="0.3">
      <c r="A8" s="134"/>
      <c r="B8" s="158">
        <v>2</v>
      </c>
      <c r="C8" s="257">
        <v>1044140500</v>
      </c>
      <c r="D8" s="257"/>
      <c r="E8" s="254"/>
    </row>
    <row r="9" spans="1:5" ht="23.25" customHeight="1" thickBot="1" x14ac:dyDescent="0.3">
      <c r="A9" s="134"/>
      <c r="B9" s="158">
        <v>4</v>
      </c>
      <c r="C9" s="257">
        <v>908402235</v>
      </c>
      <c r="D9" s="257"/>
      <c r="E9" s="254"/>
    </row>
    <row r="10" spans="1:5" ht="26.25" customHeight="1" thickBot="1" x14ac:dyDescent="0.3">
      <c r="A10" s="134"/>
      <c r="B10" s="158">
        <v>5</v>
      </c>
      <c r="C10" s="257">
        <v>1866829382</v>
      </c>
      <c r="D10" s="257"/>
      <c r="E10" s="100"/>
    </row>
    <row r="11" spans="1:5" ht="26.25" customHeight="1" thickBot="1" x14ac:dyDescent="0.3">
      <c r="A11" s="134"/>
      <c r="B11" s="158">
        <v>25</v>
      </c>
      <c r="C11" s="257">
        <v>1762951852</v>
      </c>
      <c r="D11" s="257"/>
      <c r="E11" s="100"/>
    </row>
    <row r="12" spans="1:5" ht="26.25" customHeight="1" thickBot="1" x14ac:dyDescent="0.3">
      <c r="A12" s="134"/>
      <c r="B12" s="158">
        <v>26</v>
      </c>
      <c r="C12" s="257">
        <v>1551109698</v>
      </c>
      <c r="D12" s="257"/>
      <c r="E12" s="100"/>
    </row>
    <row r="13" spans="1:5" ht="21.75" customHeight="1" thickBot="1" x14ac:dyDescent="0.3">
      <c r="A13" s="134"/>
      <c r="B13" s="158">
        <v>27</v>
      </c>
      <c r="C13" s="257">
        <v>1876203768</v>
      </c>
      <c r="D13" s="257"/>
      <c r="E13" s="100"/>
    </row>
    <row r="14" spans="1:5" ht="32.25" thickBot="1" x14ac:dyDescent="0.3">
      <c r="A14" s="134"/>
      <c r="B14" s="159" t="s">
        <v>157</v>
      </c>
      <c r="C14" s="257">
        <f>SUM(C8:D13)</f>
        <v>9009637435</v>
      </c>
      <c r="D14" s="257"/>
      <c r="E14" s="100"/>
    </row>
    <row r="15" spans="1:5" ht="26.25" customHeight="1" thickBot="1" x14ac:dyDescent="0.3">
      <c r="A15" s="134"/>
      <c r="B15" s="159" t="s">
        <v>158</v>
      </c>
      <c r="C15" s="257">
        <f>+C14/616000</f>
        <v>14626.034797077922</v>
      </c>
      <c r="D15" s="257"/>
      <c r="E15" s="254" t="s">
        <v>164</v>
      </c>
    </row>
    <row r="16" spans="1:5" ht="24.75" customHeight="1" x14ac:dyDescent="0.25">
      <c r="A16" s="134"/>
      <c r="B16" s="135"/>
      <c r="C16" s="139"/>
      <c r="D16" s="163"/>
      <c r="E16" s="254"/>
    </row>
    <row r="17" spans="1:6" ht="28.5" customHeight="1" thickBot="1" x14ac:dyDescent="0.3">
      <c r="A17" s="134"/>
      <c r="B17" s="135" t="s">
        <v>159</v>
      </c>
      <c r="C17" s="139"/>
      <c r="D17" s="163"/>
      <c r="E17" s="255"/>
    </row>
    <row r="18" spans="1:6" ht="27" customHeight="1" x14ac:dyDescent="0.25">
      <c r="A18" s="134"/>
      <c r="B18" s="140" t="s">
        <v>81</v>
      </c>
      <c r="C18" s="161">
        <v>3000000</v>
      </c>
      <c r="D18" s="164"/>
      <c r="E18" s="100"/>
    </row>
    <row r="19" spans="1:6" ht="28.5" customHeight="1" x14ac:dyDescent="0.25">
      <c r="A19" s="134"/>
      <c r="B19" s="134" t="s">
        <v>82</v>
      </c>
      <c r="C19" s="162">
        <v>3000000</v>
      </c>
      <c r="D19" s="165"/>
      <c r="E19" s="100"/>
    </row>
    <row r="20" spans="1:6" ht="15" x14ac:dyDescent="0.25">
      <c r="A20" s="134"/>
      <c r="B20" s="134" t="s">
        <v>83</v>
      </c>
      <c r="C20" s="141">
        <v>0</v>
      </c>
      <c r="D20" s="165"/>
      <c r="E20" s="100"/>
    </row>
    <row r="21" spans="1:6" ht="27" customHeight="1" thickBot="1" x14ac:dyDescent="0.3">
      <c r="A21" s="134"/>
      <c r="B21" s="142" t="s">
        <v>84</v>
      </c>
      <c r="C21" s="143">
        <v>0</v>
      </c>
      <c r="D21" s="166"/>
      <c r="E21" s="100"/>
    </row>
    <row r="22" spans="1:6" ht="27" customHeight="1" thickBot="1" x14ac:dyDescent="0.3">
      <c r="A22" s="134"/>
      <c r="B22" s="258" t="s">
        <v>85</v>
      </c>
      <c r="C22" s="259"/>
      <c r="D22" s="259"/>
      <c r="E22" s="100"/>
    </row>
    <row r="23" spans="1:6" ht="16.5" thickBot="1" x14ac:dyDescent="0.3">
      <c r="A23" s="134"/>
      <c r="B23" s="258" t="s">
        <v>86</v>
      </c>
      <c r="C23" s="259"/>
      <c r="D23" s="259"/>
      <c r="E23" s="100"/>
    </row>
    <row r="24" spans="1:6" x14ac:dyDescent="0.25">
      <c r="A24" s="134"/>
      <c r="B24" s="145" t="s">
        <v>160</v>
      </c>
      <c r="C24" s="146" t="e">
        <f>+C18/C20</f>
        <v>#DIV/0!</v>
      </c>
      <c r="D24" s="163" t="s">
        <v>70</v>
      </c>
      <c r="E24" s="100"/>
    </row>
    <row r="25" spans="1:6" ht="16.5" thickBot="1" x14ac:dyDescent="0.3">
      <c r="A25" s="134"/>
      <c r="B25" s="138" t="s">
        <v>87</v>
      </c>
      <c r="C25" s="169">
        <f>+C21/C19</f>
        <v>0</v>
      </c>
      <c r="D25" s="167" t="s">
        <v>70</v>
      </c>
      <c r="E25" s="168"/>
    </row>
    <row r="26" spans="1:6" ht="16.5" thickBot="1" x14ac:dyDescent="0.3">
      <c r="A26" s="134"/>
      <c r="B26" s="147"/>
      <c r="C26" s="148"/>
      <c r="D26" s="135"/>
      <c r="E26" s="149"/>
    </row>
    <row r="27" spans="1:6" x14ac:dyDescent="0.25">
      <c r="A27" s="269"/>
      <c r="B27" s="270" t="s">
        <v>88</v>
      </c>
      <c r="C27" s="272" t="s">
        <v>165</v>
      </c>
      <c r="D27" s="273"/>
      <c r="E27" s="274"/>
      <c r="F27" s="266"/>
    </row>
    <row r="28" spans="1:6" ht="16.5" thickBot="1" x14ac:dyDescent="0.3">
      <c r="A28" s="269"/>
      <c r="B28" s="271"/>
      <c r="C28" s="267" t="s">
        <v>89</v>
      </c>
      <c r="D28" s="268"/>
      <c r="E28" s="274"/>
      <c r="F28" s="266"/>
    </row>
    <row r="29" spans="1:6" thickBot="1" x14ac:dyDescent="0.3">
      <c r="A29" s="142"/>
      <c r="B29" s="150"/>
      <c r="C29" s="150"/>
      <c r="D29" s="150"/>
      <c r="E29" s="144"/>
      <c r="F29" s="128"/>
    </row>
    <row r="30" spans="1:6" x14ac:dyDescent="0.25">
      <c r="B30" s="152" t="s">
        <v>161</v>
      </c>
    </row>
  </sheetData>
  <mergeCells count="24">
    <mergeCell ref="F27:F28"/>
    <mergeCell ref="C28:D28"/>
    <mergeCell ref="B23:D23"/>
    <mergeCell ref="A27:A28"/>
    <mergeCell ref="B27:B28"/>
    <mergeCell ref="C27:D27"/>
    <mergeCell ref="E27:E28"/>
    <mergeCell ref="A1:D1"/>
    <mergeCell ref="B2:D2"/>
    <mergeCell ref="B3:D3"/>
    <mergeCell ref="C5:D5"/>
    <mergeCell ref="C6:D6"/>
    <mergeCell ref="E15:E17"/>
    <mergeCell ref="E6:E9"/>
    <mergeCell ref="C15:D15"/>
    <mergeCell ref="B22:D22"/>
    <mergeCell ref="C8:D8"/>
    <mergeCell ref="C11:D11"/>
    <mergeCell ref="C12:D12"/>
    <mergeCell ref="C7:D7"/>
    <mergeCell ref="C9:D9"/>
    <mergeCell ref="C10:D10"/>
    <mergeCell ref="C13:D13"/>
    <mergeCell ref="C14:D14"/>
  </mergeCells>
  <pageMargins left="0.70866141732283472" right="0.70866141732283472" top="0.74803149606299213" bottom="0.74803149606299213" header="0.31496062992125984" footer="0.31496062992125984"/>
  <pageSetup scale="4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2</vt:lpstr>
      <vt:lpstr>TECNICA 4</vt:lpstr>
      <vt:lpstr>TECNICA 5</vt:lpstr>
      <vt:lpstr>TECNICA 25</vt:lpstr>
      <vt:lpstr>TECNICA 26</vt:lpstr>
      <vt:lpstr>TECNICA 27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2014-12-03T23:14:55Z</cp:lastPrinted>
  <dcterms:created xsi:type="dcterms:W3CDTF">2014-10-22T15:49:24Z</dcterms:created>
  <dcterms:modified xsi:type="dcterms:W3CDTF">2014-12-05T01:02:18Z</dcterms:modified>
</cp:coreProperties>
</file>