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Propuesta_09_FUNSONRISA\"/>
    </mc:Choice>
  </mc:AlternateContent>
  <bookViews>
    <workbookView xWindow="0" yWindow="0" windowWidth="15360" windowHeight="7755" tabRatio="598"/>
  </bookViews>
  <sheets>
    <sheet name="JURIDICA" sheetId="9" r:id="rId1"/>
    <sheet name="TECNICA (10)" sheetId="11" r:id="rId2"/>
    <sheet name="TECNICA (13)" sheetId="8" r:id="rId3"/>
    <sheet name="FINANCIERA" sheetId="10" r:id="rId4"/>
  </sheets>
  <calcPr calcId="152511"/>
</workbook>
</file>

<file path=xl/calcChain.xml><?xml version="1.0" encoding="utf-8"?>
<calcChain xmlns="http://schemas.openxmlformats.org/spreadsheetml/2006/main">
  <c r="C24" i="8" l="1"/>
  <c r="E24" i="8"/>
  <c r="F15" i="8"/>
  <c r="C24" i="11" l="1"/>
  <c r="E24" i="11"/>
  <c r="F15" i="11"/>
  <c r="C25" i="10" l="1"/>
  <c r="C24" i="10"/>
  <c r="C100" i="11" l="1"/>
  <c r="C87" i="11"/>
  <c r="F167" i="11"/>
  <c r="D178" i="11" s="1"/>
  <c r="E152" i="11"/>
  <c r="D177" i="11" s="1"/>
  <c r="M146" i="11"/>
  <c r="L146" i="11"/>
  <c r="K146" i="11"/>
  <c r="C148" i="11" s="1"/>
  <c r="A139" i="11"/>
  <c r="A140" i="11" s="1"/>
  <c r="A141" i="11" s="1"/>
  <c r="A142" i="11" s="1"/>
  <c r="A143" i="11" s="1"/>
  <c r="A144" i="11" s="1"/>
  <c r="A145" i="11" s="1"/>
  <c r="N138" i="11"/>
  <c r="N146" i="11" s="1"/>
  <c r="N57" i="11"/>
  <c r="C62" i="11"/>
  <c r="L57" i="11"/>
  <c r="K57" i="11"/>
  <c r="C61" i="11" s="1"/>
  <c r="A50" i="11"/>
  <c r="A51" i="11" s="1"/>
  <c r="A52" i="11" s="1"/>
  <c r="A53" i="11" s="1"/>
  <c r="A54" i="11" s="1"/>
  <c r="A55" i="11" s="1"/>
  <c r="A56" i="11" s="1"/>
  <c r="N49" i="11"/>
  <c r="D41" i="11"/>
  <c r="E40" i="11" s="1"/>
  <c r="E177" i="11" l="1"/>
  <c r="C14" i="10"/>
  <c r="C15" i="10" s="1"/>
  <c r="N113" i="8"/>
  <c r="M113" i="8"/>
  <c r="L113" i="8"/>
  <c r="K113" i="8"/>
  <c r="A107" i="8"/>
  <c r="A108" i="8" s="1"/>
  <c r="A109" i="8" s="1"/>
  <c r="A110" i="8" s="1"/>
  <c r="A111" i="8" s="1"/>
  <c r="A112" i="8" s="1"/>
  <c r="A106" i="8"/>
  <c r="N105" i="8"/>
  <c r="N49" i="8"/>
  <c r="N57" i="8" s="1"/>
  <c r="D41" i="8"/>
  <c r="E40" i="8" s="1"/>
  <c r="E119" i="8" l="1"/>
  <c r="D144" i="8" s="1"/>
  <c r="F134" i="8"/>
  <c r="D145" i="8" s="1"/>
  <c r="E144" i="8" l="1"/>
  <c r="C115" i="8" l="1"/>
  <c r="C62" i="8"/>
  <c r="L57" i="8"/>
  <c r="K57" i="8"/>
  <c r="C61" i="8" s="1"/>
  <c r="A50" i="8"/>
  <c r="A51" i="8" s="1"/>
  <c r="A52" i="8" s="1"/>
  <c r="A53" i="8" s="1"/>
  <c r="A54" i="8" s="1"/>
  <c r="A55" i="8" s="1"/>
  <c r="A56" i="8" s="1"/>
</calcChain>
</file>

<file path=xl/sharedStrings.xml><?xml version="1.0" encoding="utf-8"?>
<sst xmlns="http://schemas.openxmlformats.org/spreadsheetml/2006/main" count="885" uniqueCount="323">
  <si>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</si>
  <si>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</si>
  <si>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</si>
  <si>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</si>
  <si>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</si>
  <si>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</si>
  <si>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</si>
  <si>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</si>
  <si>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</si>
  <si>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</si>
  <si>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</si>
  <si>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</si>
  <si>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</si>
  <si>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</si>
  <si>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</si>
  <si>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</si>
  <si>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</si>
  <si>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</si>
  <si>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</si>
  <si>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</si>
  <si>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</si>
  <si>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</si>
  <si>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</si>
  <si>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</si>
  <si>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</si>
  <si>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</si>
  <si>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</si>
  <si>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</si>
  <si>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</si>
  <si>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</si>
  <si>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</si>
  <si>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</si>
  <si>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</si>
  <si>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</si>
  <si>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</si>
  <si>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</si>
  <si>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</si>
  <si>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</si>
  <si>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</si>
  <si>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</si>
  <si>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</si>
  <si>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</si>
  <si>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</si>
  <si>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</si>
  <si>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</si>
  <si>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</si>
  <si>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</si>
  <si>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</si>
  <si>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</si>
  <si>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</si>
  <si>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</si>
  <si>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</si>
  <si>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</si>
  <si>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</si>
  <si>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</si>
  <si>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</si>
  <si>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</si>
  <si>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</si>
  <si>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</si>
  <si>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</si>
  <si>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</si>
  <si>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</si>
  <si>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</si>
  <si>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</si>
  <si>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</si>
  <si>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</si>
  <si>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</si>
  <si>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</si>
  <si>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</si>
  <si>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</si>
  <si>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</si>
  <si>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</si>
  <si>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</si>
  <si>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</si>
  <si>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</si>
  <si>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</si>
  <si>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</si>
  <si>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</si>
  <si>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</si>
  <si>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</si>
  <si>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</si>
  <si>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</si>
  <si>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</si>
  <si>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</si>
  <si>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</si>
  <si>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</si>
  <si>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</si>
  <si>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</si>
  <si>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</si>
  <si>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</si>
  <si>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</si>
  <si>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</si>
  <si>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</si>
  <si>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</si>
  <si>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</si>
  <si>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</si>
  <si>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</si>
  <si>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</si>
  <si>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</si>
  <si>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</si>
  <si>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</si>
  <si>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</si>
  <si>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</si>
  <si>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</si>
  <si>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</si>
  <si>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</si>
  <si>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</si>
  <si>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</si>
  <si>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</si>
  <si>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</si>
  <si>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</si>
  <si>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</si>
  <si>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</si>
  <si>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</si>
  <si>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</si>
  <si>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</si>
  <si>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</si>
  <si>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</si>
  <si>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</si>
  <si>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</si>
  <si>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</si>
  <si>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</si>
  <si>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</si>
  <si>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</si>
  <si>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</si>
  <si>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</si>
  <si>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</si>
  <si>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</si>
  <si>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</si>
  <si>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</si>
  <si>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</si>
  <si>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</si>
  <si>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</si>
  <si>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</si>
  <si>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</si>
  <si>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</si>
  <si>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</si>
  <si>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</si>
  <si>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</si>
  <si>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</si>
  <si>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</si>
  <si>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</si>
  <si>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</si>
  <si>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</si>
  <si>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</si>
  <si>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</si>
  <si>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</si>
  <si>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</si>
  <si>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</si>
  <si>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</si>
  <si>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</si>
  <si>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</si>
  <si>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</si>
  <si>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</si>
  <si>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</si>
  <si>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</si>
  <si>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</si>
  <si>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</si>
  <si>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</si>
  <si>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</si>
  <si>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FUNDACION DARLE UNA SONRISA A UN NIÑO</t>
  </si>
  <si>
    <t>900246839-3</t>
  </si>
  <si>
    <t>Es responsabilidad del Revisor Fiscal dictaminar Estados Financieros en este caso se esta obligado a tenerlo.</t>
  </si>
  <si>
    <t>Los Estados Financieros y el Balance General estan sin firma del Representante Legal, esto hace que no tengan validez.</t>
  </si>
  <si>
    <t>La verificacion de la informacion Financiera no se la realizo el Balance General a 31 de Diciembre de 2013 y los Estados Financieros de 01 de Enero a 31 de Diciembre de 2013 no cumplen con la ecuacion patrimonial</t>
  </si>
  <si>
    <t>EL PROPONENTE CUMPLE ______ NO CUMPLE ___x____</t>
  </si>
  <si>
    <r>
      <t xml:space="preserve">SUBSANAR
</t>
    </r>
    <r>
      <rPr>
        <b/>
        <sz val="11"/>
        <color theme="1"/>
        <rFont val="Calibri"/>
        <family val="2"/>
        <scheme val="minor"/>
      </rPr>
      <t>MODALIDAD FAMILIAR</t>
    </r>
    <r>
      <rPr>
        <sz val="11"/>
        <color theme="1"/>
        <rFont val="Calibri"/>
        <family val="2"/>
        <scheme val="minor"/>
      </rPr>
      <t xml:space="preserve">
COMPONENTE SALUD Y NUTRICION. Dentro de la propuesta no menciona que elementos contendria el Manual de Buenas Practicas de Manufactura en el territorio.
No describe como ofrecera el servicio de alimentacion, teniendo en cuenta las caracteristicas socioculturales y el contexto territorial de la poblacion a atender.
COMPONENTE AMBIENTES EDUCATIVOS Y PROTECTORES. No se encuentra propuesta para este componente
COMPONENTE TALENTO HUMANO. No se encuentra propuesta para este componente
</t>
    </r>
    <r>
      <rPr>
        <b/>
        <sz val="11"/>
        <color theme="1"/>
        <rFont val="Calibri"/>
        <family val="2"/>
        <scheme val="minor"/>
      </rPr>
      <t>NO PRESENTA FORMATO 12 PROPUESTA TECNICA HABILITANTE PARA MODALIDAD INSTITUCIONAL.</t>
    </r>
  </si>
  <si>
    <t>X</t>
  </si>
  <si>
    <t>CABILDO LA BRAVA</t>
  </si>
  <si>
    <t>-</t>
  </si>
  <si>
    <t>12 meses</t>
  </si>
  <si>
    <t xml:space="preserve">SE REQUIERE COPIA DEL CONTRATO PARA DETERMINAR EL OBJETO DEL CONTRATO, POBLACION, VALOR Y ACTIVIDADES DESARROLLADAS </t>
  </si>
  <si>
    <t>ASOCIACION DE PADRES DE FAMILIA Y VECINOS HOGAR INFANTIL LA CORDIALIDAD</t>
  </si>
  <si>
    <t>45 meses</t>
  </si>
  <si>
    <t>EL OBJETO NO CORRESPONDE AL PROCESO DE CONVOCATORIA PUBLICA</t>
  </si>
  <si>
    <t>CONSEJO COMUNITARIO ESFUERZO PESCADOR</t>
  </si>
  <si>
    <t>33 meses</t>
  </si>
  <si>
    <t>RESGUARDO INDIGENA NUEVA FLORESTA</t>
  </si>
  <si>
    <t>LIBIA YURANI NEGRET GARCES</t>
  </si>
  <si>
    <t xml:space="preserve">LICENCIADA EN BASICA PRIMARIA </t>
  </si>
  <si>
    <t>UNIVERSIDAD DE NARIÑO</t>
  </si>
  <si>
    <t>ALDEAS INFANTILES SOS COLOMBIA</t>
  </si>
  <si>
    <t>01/11/2007  31/10/2010</t>
  </si>
  <si>
    <t>EDUCADORA</t>
  </si>
  <si>
    <t xml:space="preserve">NO CUENTA CON EXPERIENCIA EN COORDINACIÓN CON PRIMERA INAFNCIA </t>
  </si>
  <si>
    <t xml:space="preserve">NEYDA SUGEY GRUESO RUIZ </t>
  </si>
  <si>
    <t xml:space="preserve">UNIVERSIDAD MARIANA </t>
  </si>
  <si>
    <t>20/08/20213</t>
  </si>
  <si>
    <t>LICENCIADA EN EDUCACIÓN PREESCOLAR</t>
  </si>
  <si>
    <t>FUNDACIÓN COEMPRENDER</t>
  </si>
  <si>
    <t>01/082014  31/10/2014</t>
  </si>
  <si>
    <t>COORDINADORA PEDAGOGICA</t>
  </si>
  <si>
    <t>ALBA MARINA PEREA DE GARCIA</t>
  </si>
  <si>
    <t>23/082013</t>
  </si>
  <si>
    <t>COOEPRATIVA MULTIACTIVA LA NUEVA ESPERANZA</t>
  </si>
  <si>
    <t>01/03/2014  31/07/2014</t>
  </si>
  <si>
    <t xml:space="preserve">FALTA ACREDITAR EXPERIENCIA EN COORDINACCIÓN </t>
  </si>
  <si>
    <t>ALBERT ORTIZ QUIÑONES</t>
  </si>
  <si>
    <t>LICENCIADO EN ETNOEDUCACION</t>
  </si>
  <si>
    <t>BIBIANA GONGORA CUENU</t>
  </si>
  <si>
    <t xml:space="preserve">TECNICO LABORAL EN EDUCACIÓN PREESCOLAR EN PSICOLOGIA INFANTIL </t>
  </si>
  <si>
    <t>INSTITUTO TECNICO SALOMON</t>
  </si>
  <si>
    <t>ILEGIBLE</t>
  </si>
  <si>
    <t>NO CUENTA CON EXPERIENCIA EN COORDINACIÓN CON PRIMERA INAFNCIA, NO CUENTA CON TITULO PROFESIONAL</t>
  </si>
  <si>
    <t>PAULA PRECIADO GUERRERO</t>
  </si>
  <si>
    <t>LICENCIATURA EN BASICA PRIMARIA</t>
  </si>
  <si>
    <t>LILIANA CABEZAS CORTES</t>
  </si>
  <si>
    <t>DIOCESIS DE TUMACO</t>
  </si>
  <si>
    <t>17/11/2012  31/12/2012</t>
  </si>
  <si>
    <t>14/01/2013  30/01/2013</t>
  </si>
  <si>
    <t>01/02/2013  30/12/2013</t>
  </si>
  <si>
    <t>22/01/2014  30/03/2014</t>
  </si>
  <si>
    <t>01/04/2014  30/07/2014</t>
  </si>
  <si>
    <t>C OORDINADORA</t>
  </si>
  <si>
    <t>ADDA DEIBY OBANDO ANGULO</t>
  </si>
  <si>
    <t>UNIÓN TEMPORAL COEMPRENDER</t>
  </si>
  <si>
    <t>01/08/2014  31/10/2014</t>
  </si>
  <si>
    <t>DIEGO YEPES PEÑA</t>
  </si>
  <si>
    <t>LICENCIATURA EN EDUCACIÓN RURAL</t>
  </si>
  <si>
    <t>FUNDACIÓN CENTRO UNIVERSITARIO DE BIENESTAR RURAL</t>
  </si>
  <si>
    <t>ELSY MERCEDES TORRES NAZARENO</t>
  </si>
  <si>
    <t>INSTITUTO POLITECNICO UNIVERSAL EUROAMERICANO</t>
  </si>
  <si>
    <t>NO TIENE TITULO PROFESIONAL, NO CUENTA CON EXPERIENCIA</t>
  </si>
  <si>
    <t>LUZ EIDY SOLIS BIOJO</t>
  </si>
  <si>
    <t>TECNICO LABORAL EN SERVICIO SOCIAL Y COMUNITARIO</t>
  </si>
  <si>
    <t>LEIDY YAKAIRA GRUESO ANGULO</t>
  </si>
  <si>
    <t>TRABAJADORA SOCIAL</t>
  </si>
  <si>
    <t>FUNDAFECTO</t>
  </si>
  <si>
    <t>APOYO PSICOSOCIAL</t>
  </si>
  <si>
    <t>15/01/2014  31/07/2014</t>
  </si>
  <si>
    <t>APROAGRO</t>
  </si>
  <si>
    <t>01/02/2013  30/10/2013</t>
  </si>
  <si>
    <t>CLAUDIA LORENA ORTIZ QUIÑONES</t>
  </si>
  <si>
    <t>LICENCIADA EN TRABAJO SOCIAL</t>
  </si>
  <si>
    <t>UNIVERSIDAD TECNICA LUIS BARGAS TORRES DE ESMERALDAS ECUADOR</t>
  </si>
  <si>
    <t>01/01/2010  28/02/2011</t>
  </si>
  <si>
    <t>ALCALDIA MUNICIPAL DE FRANCISCO PIZARRO</t>
  </si>
  <si>
    <t>SOCIOLOGA</t>
  </si>
  <si>
    <t>PAOLA ANDREA CORREA CARVAJAL</t>
  </si>
  <si>
    <t>ALCALDIA MUNICIPAL DE TUMACO</t>
  </si>
  <si>
    <t>ACESORA COMUNITARIA EN LOS PROYECTOS PRODUCTIVOS PARA LA SEGURIDAD ALIMANTARIA</t>
  </si>
  <si>
    <t>01/08/10  30/07/2011</t>
  </si>
  <si>
    <t xml:space="preserve">RITA ELENA PRADO MORENO </t>
  </si>
  <si>
    <t>TECICO EN SERVICIO SOCIAL Y COMUNITARIO</t>
  </si>
  <si>
    <t>CENTRO ECUCATIVO COLORADO</t>
  </si>
  <si>
    <t>AUXILIAR ADMINISTRATIVO</t>
  </si>
  <si>
    <t>NO CUENTA CON EXPERIENCIA, NO CUENTA CON TITULO PROFESIONAL</t>
  </si>
  <si>
    <t>LUISA FERNANDA ORTIZ ANGULO</t>
  </si>
  <si>
    <t>UNIÓN TEMPORAL TUMACO POR LA PRIMERA INFANCIA</t>
  </si>
  <si>
    <t>15/09/2011  11/12/2012</t>
  </si>
  <si>
    <t>MARINA TENORIO HURTADO</t>
  </si>
  <si>
    <t>TECNICO EN PROMOSIÓN SOCIAL</t>
  </si>
  <si>
    <t>FUNDACIÓN PLAN</t>
  </si>
  <si>
    <t>AGENTE BCOMUNITARIA EN SALUD</t>
  </si>
  <si>
    <t>2011   30/12/2013</t>
  </si>
  <si>
    <t>NO CUENTA CON TITULO PROFESIONAL</t>
  </si>
  <si>
    <t>MONICA MINOTTA</t>
  </si>
  <si>
    <t>PSICOLOGA</t>
  </si>
  <si>
    <t>UNIVERSIDAD DE MANISALES</t>
  </si>
  <si>
    <t>CENTRO DE SALUD SEÑOR DEL MAR</t>
  </si>
  <si>
    <t>COORDINADOR DE SALUD MENTAL</t>
  </si>
  <si>
    <t>01/09/2009  31/12/2009</t>
  </si>
  <si>
    <t>JOHANA ELIZABETH TOBAR TORRES</t>
  </si>
  <si>
    <t>CORPORACIÓN UNIVERSITARIA REMINGTON</t>
  </si>
  <si>
    <t>DOCENTE ITSEM</t>
  </si>
  <si>
    <t>ITSEM</t>
  </si>
  <si>
    <t>01/011/2012   09/01/2013</t>
  </si>
  <si>
    <t>PROINCO</t>
  </si>
  <si>
    <t>01/01/2014  30/11/2014</t>
  </si>
  <si>
    <t>ANA MILENA BUESAQUILLO ESTRADA</t>
  </si>
  <si>
    <t>CONFAMILIAR DE NARIÑO</t>
  </si>
  <si>
    <t>PSICOLOGA PRACTICANTE</t>
  </si>
  <si>
    <t>01/08/211  30/06/2012</t>
  </si>
  <si>
    <t xml:space="preserve">CENTRO DE REHABILITACIÓN SONRISAS DEL GUAVIARE </t>
  </si>
  <si>
    <t>07/09/2012  06/12/2012</t>
  </si>
  <si>
    <t>MARIA PIEDAD DIAZ OBANDO</t>
  </si>
  <si>
    <t>CENTRO MUNICIPAL DE EDUCACIÓN NO FORMAL SOREL SILVA VALLESILLA</t>
  </si>
  <si>
    <t>SANDRA YANIRA QUIÑONES</t>
  </si>
  <si>
    <t>TECNICO EN TRABAJO Y PROMOSIÓN SOCIAL</t>
  </si>
  <si>
    <t>UNIVERSIDAD DEL PACIFICO</t>
  </si>
  <si>
    <t>DAYANA BURGOS VILLOTA</t>
  </si>
  <si>
    <t>CENTRO DE SALUD SAPUYES</t>
  </si>
  <si>
    <t>COORDINADORA DE SALUD MENTAL</t>
  </si>
  <si>
    <t>01/01/2012  30/03/2012</t>
  </si>
  <si>
    <t>LEYDY CARINA VERGARA GRUESO</t>
  </si>
  <si>
    <t>15/07/2013  30/12/2013</t>
  </si>
  <si>
    <t>NO CUENTA CON TARJETA PROFESIONAL</t>
  </si>
  <si>
    <t>SANDRA VICTORIA LOPEZ SALTAREN</t>
  </si>
  <si>
    <t>NO CUENTA CON TARJETA PROFESIONAL, NO CUENTA CON EXPERIANCIA CERTIFICADA</t>
  </si>
  <si>
    <t>GABI VANESSA LANDAZURI GONGORA</t>
  </si>
  <si>
    <t>UNIVERSIDAD DEL VALLE</t>
  </si>
  <si>
    <t>MONICA CUERO CLEVEL</t>
  </si>
  <si>
    <t>TECNICO EN SERVICIO SOCIAL Y COMUNITARIO</t>
  </si>
  <si>
    <t>CENTRO DE EDUCACIÓN MUNICIPAL NO FORMAL SOREL SILVIA  VALLECILLA</t>
  </si>
  <si>
    <t>DE ACUERDO CON LA PROPUESTA PRESENTADA ES NECESARIO DEFINIR LAS HOJAS DE VIDA PARA CADA UNO DE LOS GRUPOS.</t>
  </si>
  <si>
    <t>CONVOCATORIA PÚBLICA DE APORTE No 003 DE 2014</t>
  </si>
  <si>
    <t>1 al 4</t>
  </si>
  <si>
    <t>PROPONENTE No. 9. FUNDACION DARLE UNA SONRISA A UN NIÑO - FUNDASONRISA  (NO HABILITADO)</t>
  </si>
  <si>
    <t>67 y 32</t>
  </si>
  <si>
    <t>N/A</t>
  </si>
  <si>
    <t xml:space="preserve">Resolucion No. 1891 del 7 de octubre de 2008 por ICBF </t>
  </si>
  <si>
    <t>32 al 35</t>
  </si>
  <si>
    <t>39 a 42</t>
  </si>
  <si>
    <t>33  a 60</t>
  </si>
  <si>
    <t>NO CUMPLE</t>
  </si>
  <si>
    <t xml:space="preserve">El ICBF procedio a vetificar los antecedentes fiscales, disciplinarios  de la persona natural C.C No. 98.428.551 y persona juridica Nit. 9000246839 y la verificacion de los antecedentes judiciales del representante legal C.C 98.428.551 por cuanto no los anexo  con la propuesta  </t>
  </si>
  <si>
    <t>EL ICBF procedio a vetificar los antecedentes fiscales, disciplinarios  de la persona natural C.C No. 98.428.551 y persona juridica Nit. 9000246839 y la verificacion de los antecedentes judiciales del representante legal C.C 98.428.551 por cuanto no los a</t>
  </si>
  <si>
    <t>El ICBF procedio a vetificar los antecedentes fiscales, disciplinarios  de la persona natural C.C No. 98.428.551 y persona juridica Nit. 9000246839 y la verificacion de los antecedentes judiciales del representante legal C.C 98.428.551 por cuanto no los a</t>
  </si>
  <si>
    <t>El proponente en el  formato 3 no hace mencion expresa del titulo del formato.</t>
  </si>
  <si>
    <t>NO CUENTA CON EXPERIENCIA EN COORDINACIÓN CON PRIMERA INAFNCIA, SE CRUZA EN LA PROPUESTA DE  FUNDACIÓN COMPARTIR</t>
  </si>
  <si>
    <t>FALTA ACREDITAR EXPERIENCIA EN COORDINACCIÓN, SE CRUZA CON ASOCIACION MUJER Y GENERO</t>
  </si>
  <si>
    <t>SE CRUZA CON ASOCIACION MUJER Y GENERO</t>
  </si>
  <si>
    <t>NO CUENTA CON EXPERIENCIA EN COORDINACIÓN CON PRIMERA INAFNCIA , SE CRUZA CON CRUZ ROJA COLOMBIANA</t>
  </si>
  <si>
    <t>SE CRUZA CON FUNDACION COMPARTIR Y FUNDAFECTO</t>
  </si>
  <si>
    <t>SE CRUZA CON FUNDACION COMPARTIR Y CRUZ ROJA</t>
  </si>
  <si>
    <t xml:space="preserve">SE CRUZA CON FUNDACION COMPARTIR </t>
  </si>
  <si>
    <t>SE CRUZA CON PROSERVCO</t>
  </si>
  <si>
    <t>NO CUENTA CON TARJETA PROFESIONAL, SE CRUZA CON COOPERATIVA MULTIACTIVA LA NUEVA ESPERANZA Y FUNDACION COMPARTIR</t>
  </si>
  <si>
    <t>FALTA CERTIFICACION DEL SUPERVISOR DEL CONTRATO HASTA EL 30 DE SEPTIEMBRE DE 2014, DONDE SE IDENTIFIQUE EL NUMERO DE CUPOS EJECUTADOS.</t>
  </si>
  <si>
    <t xml:space="preserve"> FUNDACION DARLE UNA SONRISA A UN NIÑO - FUNDASONRISA</t>
  </si>
  <si>
    <t xml:space="preserve"> El proponente debe presentar la carta de presentacion de la propuesta en la que se verifique de manera correcta  el literal g )de la misma. Y Adicionalmente deber  expresar los grupos a los cuales se presenta </t>
  </si>
  <si>
    <t xml:space="preserve"> El propenente debera anexar el certificado de  existencia y representacion legal de la camara de comercio con vigencia no superio a 30 dias antes del cierre del proceso  </t>
  </si>
  <si>
    <t xml:space="preserve"> El proponente no presenta  la garantia  de seriedad por cada grupo al que se presenta.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</si>
</sst>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quot;$&quot;\ #,##0_);[Red]\(&quot;$&quot;\ #,##0\)"/>
    <numFmt numFmtId="165" formatCode="_-&quot;$&quot;* #,##0.00_-;\-&quot;$&quot;* #,##0.00_-;_-&quot;$&quot;* &quot;-&quot;??_-;_-@_-"/>
    <numFmt numFmtId="166" formatCode="_-* #,##0.00_-;\-* #,##0.00_-;_-* &quot;-&quot;??_-;_-@_-"/>
    <numFmt numFmtId="167" formatCode="[$$-240A]\ #,##0"/>
    <numFmt numFmtId="168" formatCode="[$$-2C0A]\ #,##0"/>
    <numFmt numFmtId="169" formatCode="[$$-240A]\ #,##0.00"/>
    <numFmt numFmtId="170" formatCode="_-* #,##0\ _€_-;\-* #,##0\ _€_-;_-* &quot;-&quot;??\ _€_-;_-@_-"/>
    <numFmt numFmtId="171" formatCode="[$$-2C0A]\ #,##0.00"/>
  </numFmts>
  <fonts count="42"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sz val="11"/>
      <color rgb="FFFF0000"/>
      <name val="Calibri"/>
      <family val="2"/>
      <scheme val="minor"/>
    </font>
    <font>
      <sz val="9"/>
      <color rgb="FFFF0000"/>
      <name val="Arial Narrow"/>
      <family val="2"/>
    </font>
    <font>
      <sz val="10"/>
      <color rgb="FF000000"/>
      <name val="Arial"/>
      <family val="2"/>
    </font>
    <font>
      <sz val="9"/>
      <name val="Arial Narrow"/>
      <family val="2"/>
    </font>
    <font>
      <b/>
      <sz val="11"/>
      <name val="Calibri"/>
      <family val="2"/>
      <scheme val="minor"/>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7">
    <xf numFmtId="0" fontId="0" fillId="0" borderId="0"/>
    <xf numFmtId="166" fontId="5" fillId="0" borderId="0" applyFont="0" applyFill="0" applyBorder="0" applyAlignment="0" applyProtection="0"/>
    <xf numFmtId="0" fontId="5" fillId="0" borderId="0"/>
    <xf numFmtId="165" fontId="5" fillId="0" borderId="0" applyFont="0" applyFill="0" applyBorder="0" applyAlignment="0" applyProtection="0"/>
    <xf numFmtId="9" fontId="5" fillId="0" borderId="0" applyFont="0" applyFill="0" applyBorder="0" applyAlignment="0" applyProtection="0"/>
    <xf numFmtId="166" fontId="5" fillId="0" borderId="0" applyFont="0" applyFill="0" applyBorder="0" applyAlignment="0" applyProtection="0"/>
    <xf numFmtId="165" fontId="5" fillId="0" borderId="0" applyFont="0" applyFill="0" applyBorder="0" applyAlignment="0" applyProtection="0"/>
  </cellStyleXfs>
  <cellXfs count="278">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8" fontId="0" fillId="0" borderId="0" xfId="0" applyNumberFormat="1" applyFill="1" applyBorder="1" applyAlignment="1">
      <alignment horizontal="center" vertical="center"/>
    </xf>
    <xf numFmtId="167"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70"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9"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8"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9"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9"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8"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71" fontId="1" fillId="0" borderId="1" xfId="0" applyNumberFormat="1" applyFont="1" applyFill="1" applyBorder="1" applyAlignment="1">
      <alignment horizontal="center" vertical="center"/>
    </xf>
    <xf numFmtId="0" fontId="0" fillId="0" borderId="1" xfId="0" applyBorder="1" applyAlignment="1">
      <alignment vertical="center"/>
    </xf>
    <xf numFmtId="168"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8"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8"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2" xfId="0" applyFont="1" applyFill="1" applyBorder="1" applyAlignment="1">
      <alignment vertical="center"/>
    </xf>
    <xf numFmtId="0" fontId="28" fillId="7" borderId="0" xfId="0" applyFont="1" applyFill="1" applyAlignment="1">
      <alignment horizontal="center" vertical="center"/>
    </xf>
    <xf numFmtId="0" fontId="29" fillId="7" borderId="25" xfId="0" applyFont="1" applyFill="1" applyBorder="1" applyAlignment="1">
      <alignment vertical="center"/>
    </xf>
    <xf numFmtId="0" fontId="29" fillId="8" borderId="26" xfId="0" applyFont="1" applyFill="1" applyBorder="1" applyAlignment="1">
      <alignment vertical="center"/>
    </xf>
    <xf numFmtId="0" fontId="29" fillId="8" borderId="0" xfId="0" applyFont="1" applyFill="1" applyAlignment="1">
      <alignment vertical="center"/>
    </xf>
    <xf numFmtId="0" fontId="29" fillId="7" borderId="32" xfId="0" applyFont="1" applyFill="1" applyBorder="1" applyAlignment="1">
      <alignment vertical="center"/>
    </xf>
    <xf numFmtId="0" fontId="29" fillId="7" borderId="35" xfId="0" applyFont="1" applyFill="1" applyBorder="1" applyAlignment="1">
      <alignment vertical="center"/>
    </xf>
    <xf numFmtId="0" fontId="28" fillId="7" borderId="28" xfId="0" applyFont="1" applyFill="1" applyBorder="1" applyAlignment="1">
      <alignment vertical="center"/>
    </xf>
    <xf numFmtId="0" fontId="29" fillId="8" borderId="0" xfId="0" applyFont="1" applyFill="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7" borderId="34"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2" xfId="0" applyFont="1" applyFill="1" applyBorder="1" applyAlignment="1">
      <alignment vertical="center"/>
    </xf>
    <xf numFmtId="0" fontId="35" fillId="7" borderId="32" xfId="0" applyFont="1" applyFill="1" applyBorder="1" applyAlignment="1">
      <alignment horizontal="center" vertical="center"/>
    </xf>
    <xf numFmtId="0" fontId="35" fillId="7" borderId="32" xfId="0" applyFont="1" applyFill="1" applyBorder="1" applyAlignment="1">
      <alignment vertical="center" wrapText="1"/>
    </xf>
    <xf numFmtId="0" fontId="28" fillId="7" borderId="0" xfId="0" applyFont="1" applyFill="1" applyBorder="1" applyAlignment="1">
      <alignment horizontal="center" vertical="center"/>
    </xf>
    <xf numFmtId="0" fontId="29" fillId="7" borderId="26" xfId="0" applyFont="1" applyFill="1" applyBorder="1" applyAlignment="1">
      <alignment vertical="center"/>
    </xf>
    <xf numFmtId="0" fontId="29" fillId="7" borderId="0" xfId="0" applyFont="1" applyFill="1" applyBorder="1" applyAlignment="1">
      <alignment vertical="center"/>
    </xf>
    <xf numFmtId="0" fontId="29" fillId="7" borderId="34" xfId="0" applyFont="1" applyFill="1" applyBorder="1" applyAlignment="1">
      <alignment vertical="center"/>
    </xf>
    <xf numFmtId="0" fontId="28" fillId="7" borderId="34" xfId="0" applyFont="1" applyFill="1" applyBorder="1" applyAlignment="1">
      <alignment horizontal="center" vertical="center"/>
    </xf>
    <xf numFmtId="0" fontId="28" fillId="7" borderId="39" xfId="0" applyFont="1"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xf>
    <xf numFmtId="14" fontId="0" fillId="0" borderId="1" xfId="0" applyNumberFormat="1" applyBorder="1" applyAlignment="1"/>
    <xf numFmtId="0" fontId="37" fillId="0" borderId="1" xfId="0" applyFont="1" applyBorder="1" applyAlignment="1">
      <alignment horizontal="center"/>
    </xf>
    <xf numFmtId="0" fontId="26" fillId="0" borderId="0" xfId="0" applyFont="1"/>
    <xf numFmtId="0" fontId="39" fillId="7" borderId="37" xfId="0" applyFont="1" applyFill="1" applyBorder="1" applyAlignment="1">
      <alignment vertical="center"/>
    </xf>
    <xf numFmtId="4" fontId="29" fillId="8" borderId="0" xfId="0" applyNumberFormat="1" applyFont="1" applyFill="1" applyAlignment="1">
      <alignment vertical="center"/>
    </xf>
    <xf numFmtId="3" fontId="29" fillId="8" borderId="34" xfId="0" applyNumberFormat="1" applyFont="1" applyFill="1" applyBorder="1" applyAlignment="1">
      <alignment vertical="center"/>
    </xf>
    <xf numFmtId="9" fontId="29" fillId="8" borderId="34" xfId="4" applyFont="1" applyFill="1" applyBorder="1" applyAlignment="1">
      <alignment horizontal="center" vertical="center"/>
    </xf>
    <xf numFmtId="0" fontId="0" fillId="0" borderId="1" xfId="0" applyBorder="1" applyAlignment="1">
      <alignment horizontal="center"/>
    </xf>
    <xf numFmtId="0" fontId="0" fillId="0" borderId="1" xfId="0" applyBorder="1" applyAlignment="1">
      <alignment wrapText="1"/>
    </xf>
    <xf numFmtId="0" fontId="0" fillId="0" borderId="1" xfId="0" applyBorder="1" applyAlignment="1">
      <alignment horizontal="center" vertical="center"/>
    </xf>
    <xf numFmtId="0" fontId="0" fillId="4" borderId="1" xfId="0" applyFill="1" applyBorder="1" applyAlignment="1">
      <alignment vertical="center"/>
    </xf>
    <xf numFmtId="3" fontId="11" fillId="0" borderId="1" xfId="0" applyNumberFormat="1" applyFont="1" applyFill="1" applyBorder="1" applyAlignment="1">
      <alignment horizontal="right" vertical="center" wrapText="1"/>
    </xf>
    <xf numFmtId="168" fontId="0" fillId="0" borderId="1" xfId="0" applyNumberFormat="1" applyFill="1" applyBorder="1" applyAlignment="1" applyProtection="1">
      <alignment vertical="center"/>
      <protection locked="0"/>
    </xf>
    <xf numFmtId="3" fontId="0" fillId="3" borderId="1" xfId="0" applyNumberFormat="1" applyFill="1" applyBorder="1" applyAlignment="1">
      <alignment horizontal="right" vertical="center"/>
    </xf>
    <xf numFmtId="0" fontId="0" fillId="11" borderId="1" xfId="0" applyFill="1" applyBorder="1" applyAlignment="1">
      <alignment vertical="center"/>
    </xf>
    <xf numFmtId="0" fontId="0" fillId="11" borderId="1" xfId="0" applyFill="1" applyBorder="1" applyAlignment="1">
      <alignment horizontal="center" vertical="center"/>
    </xf>
    <xf numFmtId="0" fontId="0" fillId="3" borderId="1" xfId="0" applyNumberFormat="1" applyFill="1" applyBorder="1" applyAlignment="1">
      <alignment horizontal="right" vertical="center"/>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26" fillId="0" borderId="5" xfId="0" applyFont="1" applyBorder="1" applyAlignment="1">
      <alignment horizontal="center"/>
    </xf>
    <xf numFmtId="0" fontId="26" fillId="0" borderId="38" xfId="0" applyFont="1" applyBorder="1" applyAlignment="1">
      <alignment horizontal="center"/>
    </xf>
    <xf numFmtId="0" fontId="26" fillId="0" borderId="14" xfId="0" applyFont="1"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25" fillId="0" borderId="1" xfId="0" applyFont="1" applyBorder="1" applyAlignment="1">
      <alignment horizontal="left" vertical="center" wrapText="1"/>
    </xf>
    <xf numFmtId="0" fontId="26" fillId="0" borderId="1" xfId="0" applyFont="1" applyBorder="1" applyAlignment="1">
      <alignment horizontal="center"/>
    </xf>
    <xf numFmtId="0" fontId="33" fillId="10" borderId="0" xfId="0" applyFont="1" applyFill="1" applyAlignment="1">
      <alignment horizontal="center" wrapText="1"/>
    </xf>
    <xf numFmtId="0" fontId="32" fillId="0" borderId="0" xfId="0" applyFont="1" applyAlignment="1">
      <alignment horizontal="center" vertical="center"/>
    </xf>
    <xf numFmtId="0" fontId="25" fillId="6" borderId="1" xfId="0" applyFont="1" applyFill="1" applyBorder="1" applyAlignment="1">
      <alignment horizontal="center" vertical="center" wrapText="1"/>
    </xf>
    <xf numFmtId="0" fontId="40" fillId="0" borderId="1" xfId="0" applyFont="1" applyBorder="1" applyAlignment="1">
      <alignment horizontal="center"/>
    </xf>
    <xf numFmtId="0" fontId="38" fillId="0" borderId="1" xfId="0" applyFont="1" applyBorder="1" applyAlignment="1">
      <alignment horizontal="center"/>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Fill="1" applyBorder="1" applyAlignment="1">
      <alignment horizontal="center" vertical="center"/>
    </xf>
    <xf numFmtId="0" fontId="0" fillId="0" borderId="4" xfId="0" applyFill="1" applyBorder="1" applyAlignment="1">
      <alignment horizontal="center" vertical="center"/>
    </xf>
    <xf numFmtId="0" fontId="19" fillId="0" borderId="15" xfId="0" applyFont="1" applyBorder="1" applyAlignment="1">
      <alignment horizontal="center" vertical="center" wrapText="1"/>
    </xf>
    <xf numFmtId="0" fontId="1" fillId="2" borderId="5" xfId="0" applyFont="1" applyFill="1" applyBorder="1" applyAlignment="1">
      <alignment horizontal="center" vertical="center" wrapText="1"/>
    </xf>
    <xf numFmtId="0" fontId="1" fillId="2" borderId="38"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165" fontId="36" fillId="7" borderId="31" xfId="3" applyFont="1" applyFill="1" applyBorder="1" applyAlignment="1">
      <alignment horizontal="center" vertical="center" wrapText="1"/>
    </xf>
    <xf numFmtId="0" fontId="28" fillId="9" borderId="30" xfId="0" applyFont="1" applyFill="1" applyBorder="1" applyAlignment="1">
      <alignment horizontal="center" vertical="center"/>
    </xf>
    <xf numFmtId="0" fontId="28" fillId="9" borderId="31" xfId="0" applyFont="1" applyFill="1" applyBorder="1" applyAlignment="1">
      <alignment horizontal="center" vertical="center"/>
    </xf>
    <xf numFmtId="0" fontId="39" fillId="7" borderId="40" xfId="0" applyFont="1" applyFill="1" applyBorder="1" applyAlignment="1">
      <alignment horizontal="left" vertical="center" wrapText="1"/>
    </xf>
    <xf numFmtId="0" fontId="39" fillId="7" borderId="37" xfId="0" applyFont="1" applyFill="1" applyBorder="1" applyAlignment="1">
      <alignment horizontal="left" vertical="center" wrapText="1"/>
    </xf>
    <xf numFmtId="0" fontId="39" fillId="7" borderId="41" xfId="0" applyFont="1" applyFill="1" applyBorder="1" applyAlignment="1">
      <alignment horizontal="left" vertical="center" wrapText="1"/>
    </xf>
    <xf numFmtId="0" fontId="35" fillId="7" borderId="31" xfId="0" applyFont="1" applyFill="1" applyBorder="1" applyAlignment="1">
      <alignment horizontal="center" vertical="center" wrapText="1"/>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1"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0" fillId="0" borderId="28" xfId="0" applyBorder="1"/>
    <xf numFmtId="0" fontId="28" fillId="7" borderId="34" xfId="0" applyFont="1" applyFill="1" applyBorder="1" applyAlignment="1">
      <alignment vertical="center" wrapText="1"/>
    </xf>
    <xf numFmtId="0" fontId="28" fillId="7" borderId="33" xfId="0" applyFont="1" applyFill="1" applyBorder="1" applyAlignment="1">
      <alignment vertical="center" wrapText="1"/>
    </xf>
    <xf numFmtId="0" fontId="29" fillId="7" borderId="37" xfId="0" applyFont="1" applyFill="1" applyBorder="1" applyAlignment="1">
      <alignment vertical="center"/>
    </xf>
    <xf numFmtId="0" fontId="28" fillId="7" borderId="25" xfId="0" applyFont="1" applyFill="1" applyBorder="1" applyAlignment="1">
      <alignment vertical="center"/>
    </xf>
    <xf numFmtId="0" fontId="28" fillId="7" borderId="32" xfId="0" applyFont="1" applyFill="1" applyBorder="1" applyAlignment="1">
      <alignment vertical="center"/>
    </xf>
    <xf numFmtId="0" fontId="28" fillId="7" borderId="26" xfId="0" applyFont="1" applyFill="1" applyBorder="1" applyAlignment="1">
      <alignment vertical="center" wrapText="1"/>
    </xf>
    <xf numFmtId="0" fontId="28" fillId="7" borderId="36" xfId="0" applyFont="1" applyFill="1" applyBorder="1" applyAlignment="1">
      <alignment vertical="center" wrapText="1"/>
    </xf>
    <xf numFmtId="0" fontId="29" fillId="0" borderId="27" xfId="0" applyFont="1" applyBorder="1" applyAlignment="1">
      <alignment horizontal="center" vertical="center" wrapText="1"/>
    </xf>
    <xf numFmtId="0" fontId="29" fillId="0" borderId="29" xfId="0" applyFont="1" applyBorder="1" applyAlignment="1">
      <alignment horizontal="center" vertical="center" wrapText="1"/>
    </xf>
    <xf numFmtId="0" fontId="41" fillId="0" borderId="1" xfId="0" applyFont="1" applyBorder="1" applyAlignment="1">
      <alignment horizont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35"/>
  <sheetViews>
    <sheetView tabSelected="1" topLeftCell="A10" workbookViewId="0">
      <selection activeCell="G23" sqref="G23"/>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03" t="s">
        <v>89</v>
      </c>
      <c r="B2" s="203"/>
      <c r="C2" s="203"/>
      <c r="D2" s="203"/>
      <c r="E2" s="203"/>
      <c r="F2" s="203"/>
      <c r="G2" s="203"/>
      <c r="H2" s="203"/>
      <c r="I2" s="203"/>
      <c r="J2" s="203"/>
      <c r="K2" s="203"/>
      <c r="L2" s="203"/>
    </row>
    <row r="4" spans="1:12" ht="16.5" x14ac:dyDescent="0.25">
      <c r="A4" s="211" t="s">
        <v>64</v>
      </c>
      <c r="B4" s="211"/>
      <c r="C4" s="211"/>
      <c r="D4" s="211"/>
      <c r="E4" s="211"/>
      <c r="F4" s="211"/>
      <c r="G4" s="211"/>
      <c r="H4" s="211"/>
      <c r="I4" s="211"/>
      <c r="J4" s="211"/>
      <c r="K4" s="211"/>
      <c r="L4" s="211"/>
    </row>
    <row r="5" spans="1:12" ht="16.5" x14ac:dyDescent="0.25">
      <c r="A5" s="80"/>
    </row>
    <row r="6" spans="1:12" ht="16.5" x14ac:dyDescent="0.25">
      <c r="A6" s="211" t="s">
        <v>295</v>
      </c>
      <c r="B6" s="211"/>
      <c r="C6" s="211"/>
      <c r="D6" s="211"/>
      <c r="E6" s="211"/>
      <c r="F6" s="211"/>
      <c r="G6" s="211"/>
      <c r="H6" s="211"/>
      <c r="I6" s="211"/>
      <c r="J6" s="211"/>
      <c r="K6" s="211"/>
      <c r="L6" s="211"/>
    </row>
    <row r="7" spans="1:12" ht="16.5" x14ac:dyDescent="0.25">
      <c r="A7" s="81"/>
    </row>
    <row r="8" spans="1:12" ht="109.5" customHeight="1" x14ac:dyDescent="0.25">
      <c r="A8" s="212" t="s">
        <v>134</v>
      </c>
      <c r="B8" s="212"/>
      <c r="C8" s="212"/>
      <c r="D8" s="212"/>
      <c r="E8" s="212"/>
      <c r="F8" s="212"/>
      <c r="G8" s="212"/>
      <c r="H8" s="212"/>
      <c r="I8" s="212"/>
      <c r="J8" s="212"/>
      <c r="K8" s="212"/>
      <c r="L8" s="212"/>
    </row>
    <row r="9" spans="1:12" ht="45.75" customHeight="1" x14ac:dyDescent="0.25">
      <c r="A9" s="212"/>
      <c r="B9" s="212"/>
      <c r="C9" s="212"/>
      <c r="D9" s="212"/>
      <c r="E9" s="212"/>
      <c r="F9" s="212"/>
      <c r="G9" s="212"/>
      <c r="H9" s="212"/>
      <c r="I9" s="212"/>
      <c r="J9" s="212"/>
      <c r="K9" s="212"/>
      <c r="L9" s="212"/>
    </row>
    <row r="10" spans="1:12" ht="28.5" customHeight="1" x14ac:dyDescent="0.25">
      <c r="A10" s="212" t="s">
        <v>92</v>
      </c>
      <c r="B10" s="212"/>
      <c r="C10" s="212"/>
      <c r="D10" s="212"/>
      <c r="E10" s="212"/>
      <c r="F10" s="212"/>
      <c r="G10" s="212"/>
      <c r="H10" s="212"/>
      <c r="I10" s="212"/>
      <c r="J10" s="212"/>
      <c r="K10" s="212"/>
      <c r="L10" s="212"/>
    </row>
    <row r="11" spans="1:12" ht="28.5" customHeight="1" x14ac:dyDescent="0.25">
      <c r="A11" s="212"/>
      <c r="B11" s="212"/>
      <c r="C11" s="212"/>
      <c r="D11" s="212"/>
      <c r="E11" s="212"/>
      <c r="F11" s="212"/>
      <c r="G11" s="212"/>
      <c r="H11" s="212"/>
      <c r="I11" s="212"/>
      <c r="J11" s="212"/>
      <c r="K11" s="212"/>
      <c r="L11" s="212"/>
    </row>
    <row r="12" spans="1:12" ht="15.75" thickBot="1" x14ac:dyDescent="0.3"/>
    <row r="13" spans="1:12" ht="15.75" thickBot="1" x14ac:dyDescent="0.3">
      <c r="A13" s="82" t="s">
        <v>65</v>
      </c>
      <c r="B13" s="213" t="s">
        <v>88</v>
      </c>
      <c r="C13" s="214"/>
      <c r="D13" s="214"/>
      <c r="E13" s="214"/>
      <c r="F13" s="214"/>
      <c r="G13" s="214"/>
      <c r="H13" s="214"/>
      <c r="I13" s="214"/>
      <c r="J13" s="214"/>
      <c r="K13" s="214"/>
      <c r="L13" s="214"/>
    </row>
    <row r="14" spans="1:12" ht="15.75" thickBot="1" x14ac:dyDescent="0.3">
      <c r="A14" s="83">
        <v>9</v>
      </c>
      <c r="B14" s="201" t="s">
        <v>319</v>
      </c>
      <c r="C14" s="201"/>
      <c r="D14" s="201"/>
      <c r="E14" s="201"/>
      <c r="F14" s="201"/>
      <c r="G14" s="201"/>
      <c r="H14" s="201"/>
      <c r="I14" s="201"/>
      <c r="J14" s="201"/>
      <c r="K14" s="201"/>
      <c r="L14" s="201"/>
    </row>
    <row r="15" spans="1:12" x14ac:dyDescent="0.25">
      <c r="A15" s="90"/>
      <c r="B15" s="90"/>
      <c r="C15" s="90"/>
      <c r="D15" s="90"/>
      <c r="E15" s="90"/>
      <c r="F15" s="90"/>
      <c r="G15" s="90"/>
      <c r="H15" s="90"/>
      <c r="I15" s="90"/>
      <c r="J15" s="90"/>
      <c r="K15" s="90"/>
      <c r="L15" s="90"/>
    </row>
    <row r="16" spans="1:12" x14ac:dyDescent="0.25">
      <c r="A16" s="91"/>
      <c r="B16" s="90"/>
      <c r="C16" s="90"/>
      <c r="D16" s="90"/>
      <c r="E16" s="90"/>
      <c r="F16" s="90"/>
      <c r="G16" s="90"/>
      <c r="H16" s="90"/>
      <c r="I16" s="90"/>
      <c r="J16" s="90"/>
      <c r="K16" s="90"/>
      <c r="L16" s="90"/>
    </row>
    <row r="17" spans="1:12" x14ac:dyDescent="0.25">
      <c r="A17" s="204" t="s">
        <v>297</v>
      </c>
      <c r="B17" s="204"/>
      <c r="C17" s="204"/>
      <c r="D17" s="204"/>
      <c r="E17" s="204"/>
      <c r="F17" s="204"/>
      <c r="G17" s="204"/>
      <c r="H17" s="204"/>
      <c r="I17" s="204"/>
      <c r="J17" s="204"/>
      <c r="K17" s="204"/>
      <c r="L17" s="204"/>
    </row>
    <row r="19" spans="1:12" ht="27" customHeight="1" x14ac:dyDescent="0.25">
      <c r="A19" s="205" t="s">
        <v>66</v>
      </c>
      <c r="B19" s="205"/>
      <c r="C19" s="205"/>
      <c r="D19" s="205"/>
      <c r="E19" s="85" t="s">
        <v>67</v>
      </c>
      <c r="F19" s="84" t="s">
        <v>68</v>
      </c>
      <c r="G19" s="84" t="s">
        <v>69</v>
      </c>
      <c r="H19" s="205" t="s">
        <v>3</v>
      </c>
      <c r="I19" s="205"/>
      <c r="J19" s="205"/>
      <c r="K19" s="205"/>
      <c r="L19" s="205"/>
    </row>
    <row r="20" spans="1:12" ht="30.75" customHeight="1" x14ac:dyDescent="0.25">
      <c r="A20" s="208" t="s">
        <v>95</v>
      </c>
      <c r="B20" s="209"/>
      <c r="C20" s="209"/>
      <c r="D20" s="210"/>
      <c r="E20" s="86" t="s">
        <v>296</v>
      </c>
      <c r="F20" s="1"/>
      <c r="G20" s="1"/>
      <c r="H20" s="202" t="s">
        <v>320</v>
      </c>
      <c r="I20" s="202"/>
      <c r="J20" s="202"/>
      <c r="K20" s="202"/>
      <c r="L20" s="202"/>
    </row>
    <row r="21" spans="1:12" ht="35.25" customHeight="1" x14ac:dyDescent="0.25">
      <c r="A21" s="198" t="s">
        <v>96</v>
      </c>
      <c r="B21" s="199"/>
      <c r="C21" s="199"/>
      <c r="D21" s="200"/>
      <c r="E21" s="87">
        <v>43.44</v>
      </c>
      <c r="F21" s="171" t="s">
        <v>167</v>
      </c>
      <c r="G21" s="1"/>
      <c r="H21" s="202"/>
      <c r="I21" s="202"/>
      <c r="J21" s="202"/>
      <c r="K21" s="202"/>
      <c r="L21" s="202"/>
    </row>
    <row r="22" spans="1:12" ht="24.75" customHeight="1" x14ac:dyDescent="0.25">
      <c r="A22" s="198" t="s">
        <v>135</v>
      </c>
      <c r="B22" s="199"/>
      <c r="C22" s="199"/>
      <c r="D22" s="200"/>
      <c r="E22" s="87"/>
      <c r="F22" s="1"/>
      <c r="G22" s="277" t="s">
        <v>167</v>
      </c>
      <c r="H22" s="206" t="s">
        <v>322</v>
      </c>
      <c r="I22" s="202"/>
      <c r="J22" s="202"/>
      <c r="K22" s="202"/>
      <c r="L22" s="202"/>
    </row>
    <row r="23" spans="1:12" ht="27" customHeight="1" x14ac:dyDescent="0.25">
      <c r="A23" s="189" t="s">
        <v>70</v>
      </c>
      <c r="B23" s="190"/>
      <c r="C23" s="190"/>
      <c r="D23" s="191"/>
      <c r="E23" s="88" t="s">
        <v>298</v>
      </c>
      <c r="F23" s="1"/>
      <c r="G23" s="173"/>
      <c r="H23" s="206" t="s">
        <v>321</v>
      </c>
      <c r="I23" s="207"/>
      <c r="J23" s="207"/>
      <c r="K23" s="207"/>
      <c r="L23" s="207"/>
    </row>
    <row r="24" spans="1:12" ht="20.25" customHeight="1" x14ac:dyDescent="0.25">
      <c r="A24" s="189" t="s">
        <v>91</v>
      </c>
      <c r="B24" s="190"/>
      <c r="C24" s="190"/>
      <c r="D24" s="191"/>
      <c r="E24" s="88"/>
      <c r="F24" s="1"/>
      <c r="G24" s="1"/>
      <c r="H24" s="192" t="s">
        <v>299</v>
      </c>
      <c r="I24" s="193"/>
      <c r="J24" s="193"/>
      <c r="K24" s="193"/>
      <c r="L24" s="194"/>
    </row>
    <row r="25" spans="1:12" ht="28.5" customHeight="1" x14ac:dyDescent="0.25">
      <c r="A25" s="189" t="s">
        <v>136</v>
      </c>
      <c r="B25" s="190"/>
      <c r="C25" s="190"/>
      <c r="D25" s="191"/>
      <c r="E25" s="88"/>
      <c r="F25" s="1"/>
      <c r="G25" s="1"/>
      <c r="H25" s="202" t="s">
        <v>299</v>
      </c>
      <c r="I25" s="202"/>
      <c r="J25" s="202"/>
      <c r="K25" s="202"/>
      <c r="L25" s="202"/>
    </row>
    <row r="26" spans="1:12" ht="28.5" customHeight="1" x14ac:dyDescent="0.25">
      <c r="A26" s="189" t="s">
        <v>94</v>
      </c>
      <c r="B26" s="190"/>
      <c r="C26" s="190"/>
      <c r="D26" s="191"/>
      <c r="E26" s="88"/>
      <c r="F26" s="1"/>
      <c r="G26" s="1"/>
      <c r="H26" s="192" t="s">
        <v>299</v>
      </c>
      <c r="I26" s="193"/>
      <c r="J26" s="193"/>
      <c r="K26" s="193"/>
      <c r="L26" s="194"/>
    </row>
    <row r="27" spans="1:12" ht="15.75" customHeight="1" x14ac:dyDescent="0.25">
      <c r="A27" s="198" t="s">
        <v>71</v>
      </c>
      <c r="B27" s="199"/>
      <c r="C27" s="199"/>
      <c r="D27" s="200"/>
      <c r="E27" s="87" t="s">
        <v>302</v>
      </c>
      <c r="F27" s="179" t="s">
        <v>167</v>
      </c>
      <c r="G27" s="1"/>
      <c r="H27" s="202"/>
      <c r="I27" s="202"/>
      <c r="J27" s="202"/>
      <c r="K27" s="202"/>
      <c r="L27" s="202"/>
    </row>
    <row r="28" spans="1:12" ht="19.5" customHeight="1" x14ac:dyDescent="0.25">
      <c r="A28" s="198" t="s">
        <v>72</v>
      </c>
      <c r="B28" s="199"/>
      <c r="C28" s="199"/>
      <c r="D28" s="200"/>
      <c r="E28" s="87" t="s">
        <v>303</v>
      </c>
      <c r="F28" s="179" t="s">
        <v>167</v>
      </c>
      <c r="G28" s="1"/>
      <c r="H28" s="202"/>
      <c r="I28" s="202"/>
      <c r="J28" s="202"/>
      <c r="K28" s="202"/>
      <c r="L28" s="202"/>
    </row>
    <row r="29" spans="1:12" ht="27.75" customHeight="1" x14ac:dyDescent="0.25">
      <c r="A29" s="198" t="s">
        <v>73</v>
      </c>
      <c r="B29" s="199"/>
      <c r="C29" s="199"/>
      <c r="D29" s="200"/>
      <c r="E29" s="87"/>
      <c r="F29" s="179" t="s">
        <v>167</v>
      </c>
      <c r="G29" s="1"/>
      <c r="H29" s="202" t="s">
        <v>305</v>
      </c>
      <c r="I29" s="202"/>
      <c r="J29" s="202"/>
      <c r="K29" s="202"/>
      <c r="L29" s="202"/>
    </row>
    <row r="30" spans="1:12" ht="61.5" customHeight="1" x14ac:dyDescent="0.25">
      <c r="A30" s="198" t="s">
        <v>74</v>
      </c>
      <c r="B30" s="199"/>
      <c r="C30" s="199"/>
      <c r="D30" s="200"/>
      <c r="E30" s="87"/>
      <c r="F30" s="179" t="s">
        <v>167</v>
      </c>
      <c r="G30" s="1"/>
      <c r="H30" s="202" t="s">
        <v>306</v>
      </c>
      <c r="I30" s="202"/>
      <c r="J30" s="202"/>
      <c r="K30" s="202"/>
      <c r="L30" s="202"/>
    </row>
    <row r="31" spans="1:12" ht="17.25" customHeight="1" x14ac:dyDescent="0.25">
      <c r="A31" s="198" t="s">
        <v>75</v>
      </c>
      <c r="B31" s="199"/>
      <c r="C31" s="199"/>
      <c r="D31" s="200"/>
      <c r="E31" s="87"/>
      <c r="F31" s="179" t="s">
        <v>167</v>
      </c>
      <c r="G31" s="1"/>
      <c r="H31" s="202" t="s">
        <v>307</v>
      </c>
      <c r="I31" s="202"/>
      <c r="J31" s="202"/>
      <c r="K31" s="202"/>
      <c r="L31" s="202"/>
    </row>
    <row r="32" spans="1:12" ht="24" customHeight="1" x14ac:dyDescent="0.25">
      <c r="A32" s="195" t="s">
        <v>93</v>
      </c>
      <c r="B32" s="196"/>
      <c r="C32" s="196"/>
      <c r="D32" s="197"/>
      <c r="E32" s="87" t="s">
        <v>301</v>
      </c>
      <c r="F32" s="179" t="s">
        <v>167</v>
      </c>
      <c r="G32" s="1"/>
      <c r="H32" s="192" t="s">
        <v>300</v>
      </c>
      <c r="I32" s="193"/>
      <c r="J32" s="193"/>
      <c r="K32" s="193"/>
      <c r="L32" s="194"/>
    </row>
    <row r="33" spans="1:12" ht="24" customHeight="1" x14ac:dyDescent="0.25">
      <c r="A33" s="198" t="s">
        <v>97</v>
      </c>
      <c r="B33" s="199"/>
      <c r="C33" s="199"/>
      <c r="D33" s="200"/>
      <c r="E33" s="87"/>
      <c r="F33" s="179" t="s">
        <v>167</v>
      </c>
      <c r="G33" s="1"/>
      <c r="H33" s="192" t="s">
        <v>308</v>
      </c>
      <c r="I33" s="193"/>
      <c r="J33" s="193"/>
      <c r="K33" s="193"/>
      <c r="L33" s="194"/>
    </row>
    <row r="34" spans="1:12" ht="28.5" customHeight="1" x14ac:dyDescent="0.25">
      <c r="A34" s="198" t="s">
        <v>98</v>
      </c>
      <c r="B34" s="199"/>
      <c r="C34" s="199"/>
      <c r="D34" s="200"/>
      <c r="E34" s="89"/>
      <c r="F34" s="179"/>
      <c r="G34" s="1"/>
      <c r="H34" s="202" t="s">
        <v>299</v>
      </c>
      <c r="I34" s="202"/>
      <c r="J34" s="202"/>
      <c r="K34" s="202"/>
      <c r="L34" s="202"/>
    </row>
    <row r="35" spans="1:12" x14ac:dyDescent="0.25">
      <c r="H35" s="174"/>
      <c r="I35" s="174"/>
      <c r="J35" s="174"/>
      <c r="K35" s="174"/>
      <c r="L35" s="174"/>
    </row>
  </sheetData>
  <mergeCells count="40">
    <mergeCell ref="A4:L4"/>
    <mergeCell ref="A6:L6"/>
    <mergeCell ref="A8:L9"/>
    <mergeCell ref="A10:L11"/>
    <mergeCell ref="B13:L13"/>
    <mergeCell ref="A19:D19"/>
    <mergeCell ref="A24:D24"/>
    <mergeCell ref="H24:L24"/>
    <mergeCell ref="H21:L21"/>
    <mergeCell ref="H22:L22"/>
    <mergeCell ref="H23:L23"/>
    <mergeCell ref="A20:D20"/>
    <mergeCell ref="A21:D21"/>
    <mergeCell ref="A22:D22"/>
    <mergeCell ref="H20:L20"/>
    <mergeCell ref="A23:D23"/>
    <mergeCell ref="B14:L14"/>
    <mergeCell ref="H34:L34"/>
    <mergeCell ref="A2:L2"/>
    <mergeCell ref="A17:L17"/>
    <mergeCell ref="H25:L25"/>
    <mergeCell ref="H27:L27"/>
    <mergeCell ref="H28:L28"/>
    <mergeCell ref="H29:L29"/>
    <mergeCell ref="H30:L30"/>
    <mergeCell ref="H31:L31"/>
    <mergeCell ref="A28:D28"/>
    <mergeCell ref="A29:D29"/>
    <mergeCell ref="A30:D30"/>
    <mergeCell ref="A31:D31"/>
    <mergeCell ref="A34:D34"/>
    <mergeCell ref="H19:L19"/>
    <mergeCell ref="A25:D25"/>
    <mergeCell ref="H32:L32"/>
    <mergeCell ref="A32:D32"/>
    <mergeCell ref="A33:D33"/>
    <mergeCell ref="A26:D26"/>
    <mergeCell ref="H26:L26"/>
    <mergeCell ref="A27:D27"/>
    <mergeCell ref="H33:L3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78"/>
  <sheetViews>
    <sheetView topLeftCell="A151" zoomScale="70" zoomScaleNormal="70" workbookViewId="0">
      <selection activeCell="H168" sqref="H168"/>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73"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20" t="s">
        <v>62</v>
      </c>
      <c r="C2" s="221"/>
      <c r="D2" s="221"/>
      <c r="E2" s="221"/>
      <c r="F2" s="221"/>
      <c r="G2" s="221"/>
      <c r="H2" s="221"/>
      <c r="I2" s="221"/>
      <c r="J2" s="221"/>
      <c r="K2" s="221"/>
      <c r="L2" s="221"/>
      <c r="M2" s="221"/>
      <c r="N2" s="221"/>
      <c r="O2" s="221"/>
      <c r="P2" s="221"/>
    </row>
    <row r="4" spans="2:16" ht="26.25" x14ac:dyDescent="0.25">
      <c r="B4" s="220" t="s">
        <v>47</v>
      </c>
      <c r="C4" s="221"/>
      <c r="D4" s="221"/>
      <c r="E4" s="221"/>
      <c r="F4" s="221"/>
      <c r="G4" s="221"/>
      <c r="H4" s="221"/>
      <c r="I4" s="221"/>
      <c r="J4" s="221"/>
      <c r="K4" s="221"/>
      <c r="L4" s="221"/>
      <c r="M4" s="221"/>
      <c r="N4" s="221"/>
      <c r="O4" s="221"/>
      <c r="P4" s="221"/>
    </row>
    <row r="5" spans="2:16" ht="15.75" thickBot="1" x14ac:dyDescent="0.3"/>
    <row r="6" spans="2:16" ht="21.75" thickBot="1" x14ac:dyDescent="0.3">
      <c r="B6" s="11" t="s">
        <v>4</v>
      </c>
      <c r="C6" s="222" t="s">
        <v>160</v>
      </c>
      <c r="D6" s="222"/>
      <c r="E6" s="222"/>
      <c r="F6" s="222"/>
      <c r="G6" s="222"/>
      <c r="H6" s="222"/>
      <c r="I6" s="222"/>
      <c r="J6" s="222"/>
      <c r="K6" s="222"/>
      <c r="L6" s="222"/>
      <c r="M6" s="222"/>
      <c r="N6" s="223"/>
    </row>
    <row r="7" spans="2:16" ht="16.5" thickBot="1" x14ac:dyDescent="0.3">
      <c r="B7" s="12" t="s">
        <v>5</v>
      </c>
      <c r="C7" s="222"/>
      <c r="D7" s="222"/>
      <c r="E7" s="222"/>
      <c r="F7" s="222"/>
      <c r="G7" s="222"/>
      <c r="H7" s="222"/>
      <c r="I7" s="222"/>
      <c r="J7" s="222"/>
      <c r="K7" s="222"/>
      <c r="L7" s="222"/>
      <c r="M7" s="222"/>
      <c r="N7" s="223"/>
    </row>
    <row r="8" spans="2:16" ht="16.5" thickBot="1" x14ac:dyDescent="0.3">
      <c r="B8" s="12" t="s">
        <v>6</v>
      </c>
      <c r="C8" s="222"/>
      <c r="D8" s="222"/>
      <c r="E8" s="222"/>
      <c r="F8" s="222"/>
      <c r="G8" s="222"/>
      <c r="H8" s="222"/>
      <c r="I8" s="222"/>
      <c r="J8" s="222"/>
      <c r="K8" s="222"/>
      <c r="L8" s="222"/>
      <c r="M8" s="222"/>
      <c r="N8" s="223"/>
    </row>
    <row r="9" spans="2:16" ht="16.5" thickBot="1" x14ac:dyDescent="0.3">
      <c r="B9" s="12" t="s">
        <v>7</v>
      </c>
      <c r="C9" s="222"/>
      <c r="D9" s="222"/>
      <c r="E9" s="222"/>
      <c r="F9" s="222"/>
      <c r="G9" s="222"/>
      <c r="H9" s="222"/>
      <c r="I9" s="222"/>
      <c r="J9" s="222"/>
      <c r="K9" s="222"/>
      <c r="L9" s="222"/>
      <c r="M9" s="222"/>
      <c r="N9" s="223"/>
    </row>
    <row r="10" spans="2:16" ht="16.5" thickBot="1" x14ac:dyDescent="0.3">
      <c r="B10" s="12" t="s">
        <v>8</v>
      </c>
      <c r="C10" s="224"/>
      <c r="D10" s="224"/>
      <c r="E10" s="225"/>
      <c r="F10" s="34"/>
      <c r="G10" s="34"/>
      <c r="H10" s="34"/>
      <c r="I10" s="34"/>
      <c r="J10" s="34"/>
      <c r="K10" s="34"/>
      <c r="L10" s="34"/>
      <c r="M10" s="34"/>
      <c r="N10" s="35"/>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ht="45.75" customHeight="1" x14ac:dyDescent="0.25">
      <c r="B14" s="226" t="s">
        <v>99</v>
      </c>
      <c r="C14" s="226"/>
      <c r="D14" s="168" t="s">
        <v>12</v>
      </c>
      <c r="E14" s="168" t="s">
        <v>13</v>
      </c>
      <c r="F14" s="168" t="s">
        <v>28</v>
      </c>
      <c r="G14" s="94"/>
      <c r="I14" s="38"/>
      <c r="J14" s="38"/>
      <c r="K14" s="38"/>
      <c r="L14" s="38"/>
      <c r="M14" s="38"/>
      <c r="N14" s="110"/>
    </row>
    <row r="15" spans="2:16" x14ac:dyDescent="0.25">
      <c r="B15" s="226"/>
      <c r="C15" s="226"/>
      <c r="D15" s="168">
        <v>10</v>
      </c>
      <c r="E15" s="36">
        <v>3341249600</v>
      </c>
      <c r="F15" s="185">
        <f>1600</f>
        <v>1600</v>
      </c>
      <c r="G15" s="95"/>
      <c r="I15" s="39"/>
      <c r="J15" s="39"/>
      <c r="K15" s="39"/>
      <c r="L15" s="39"/>
      <c r="M15" s="39"/>
      <c r="N15" s="110"/>
    </row>
    <row r="16" spans="2:16" x14ac:dyDescent="0.25">
      <c r="B16" s="226"/>
      <c r="C16" s="226"/>
      <c r="D16" s="168"/>
      <c r="E16" s="36"/>
      <c r="F16" s="36"/>
      <c r="G16" s="95"/>
      <c r="I16" s="39"/>
      <c r="J16" s="39"/>
      <c r="K16" s="39"/>
      <c r="L16" s="39"/>
      <c r="M16" s="39"/>
      <c r="N16" s="110"/>
    </row>
    <row r="17" spans="1:14" x14ac:dyDescent="0.25">
      <c r="B17" s="226"/>
      <c r="C17" s="226"/>
      <c r="D17" s="168"/>
      <c r="E17" s="36"/>
      <c r="F17" s="36"/>
      <c r="G17" s="95"/>
      <c r="I17" s="39"/>
      <c r="J17" s="39"/>
      <c r="K17" s="39"/>
      <c r="L17" s="39"/>
      <c r="M17" s="39"/>
      <c r="N17" s="110"/>
    </row>
    <row r="18" spans="1:14" x14ac:dyDescent="0.25">
      <c r="B18" s="226"/>
      <c r="C18" s="226"/>
      <c r="D18" s="168"/>
      <c r="E18" s="37"/>
      <c r="F18" s="36"/>
      <c r="G18" s="95"/>
      <c r="H18" s="22"/>
      <c r="I18" s="39"/>
      <c r="J18" s="39"/>
      <c r="K18" s="39"/>
      <c r="L18" s="39"/>
      <c r="M18" s="39"/>
      <c r="N18" s="20"/>
    </row>
    <row r="19" spans="1:14" x14ac:dyDescent="0.25">
      <c r="B19" s="226"/>
      <c r="C19" s="226"/>
      <c r="D19" s="168"/>
      <c r="E19" s="37"/>
      <c r="F19" s="36"/>
      <c r="G19" s="95"/>
      <c r="H19" s="22"/>
      <c r="I19" s="41"/>
      <c r="J19" s="41"/>
      <c r="K19" s="41"/>
      <c r="L19" s="41"/>
      <c r="M19" s="41"/>
      <c r="N19" s="20"/>
    </row>
    <row r="20" spans="1:14" x14ac:dyDescent="0.25">
      <c r="B20" s="226"/>
      <c r="C20" s="226"/>
      <c r="D20" s="168"/>
      <c r="E20" s="37"/>
      <c r="F20" s="36"/>
      <c r="G20" s="95"/>
      <c r="H20" s="22"/>
      <c r="I20" s="109"/>
      <c r="J20" s="109"/>
      <c r="K20" s="109"/>
      <c r="L20" s="109"/>
      <c r="M20" s="109"/>
      <c r="N20" s="20"/>
    </row>
    <row r="21" spans="1:14" x14ac:dyDescent="0.25">
      <c r="B21" s="226"/>
      <c r="C21" s="226"/>
      <c r="D21" s="168"/>
      <c r="E21" s="37"/>
      <c r="F21" s="36"/>
      <c r="G21" s="95"/>
      <c r="H21" s="22"/>
      <c r="I21" s="109"/>
      <c r="J21" s="109"/>
      <c r="K21" s="109"/>
      <c r="L21" s="109"/>
      <c r="M21" s="109"/>
      <c r="N21" s="20"/>
    </row>
    <row r="22" spans="1:14" ht="15.75" thickBot="1" x14ac:dyDescent="0.3">
      <c r="B22" s="227" t="s">
        <v>14</v>
      </c>
      <c r="C22" s="228"/>
      <c r="D22" s="168"/>
      <c r="E22" s="65"/>
      <c r="F22" s="36"/>
      <c r="G22" s="95"/>
      <c r="H22" s="22"/>
      <c r="I22" s="109"/>
      <c r="J22" s="109"/>
      <c r="K22" s="109"/>
      <c r="L22" s="109"/>
      <c r="M22" s="109"/>
      <c r="N22" s="20"/>
    </row>
    <row r="23" spans="1:14" ht="45.75" thickBot="1" x14ac:dyDescent="0.3">
      <c r="A23" s="43"/>
      <c r="B23" s="54" t="s">
        <v>15</v>
      </c>
      <c r="C23" s="54" t="s">
        <v>100</v>
      </c>
      <c r="E23" s="38"/>
      <c r="F23" s="38"/>
      <c r="G23" s="38"/>
      <c r="H23" s="38"/>
      <c r="I23" s="10"/>
      <c r="J23" s="10"/>
      <c r="K23" s="10"/>
      <c r="L23" s="10"/>
      <c r="M23" s="10"/>
    </row>
    <row r="24" spans="1:14" ht="15.75" thickBot="1" x14ac:dyDescent="0.3">
      <c r="A24" s="44">
        <v>1</v>
      </c>
      <c r="C24" s="183">
        <f>F15*80%</f>
        <v>1280</v>
      </c>
      <c r="D24" s="39"/>
      <c r="E24" s="184">
        <f>E15</f>
        <v>3341249600</v>
      </c>
      <c r="F24" s="40"/>
      <c r="G24" s="40"/>
      <c r="H24" s="40"/>
      <c r="I24" s="23"/>
      <c r="J24" s="23"/>
      <c r="K24" s="23"/>
      <c r="L24" s="23"/>
      <c r="M24" s="23"/>
    </row>
    <row r="25" spans="1:14" x14ac:dyDescent="0.25">
      <c r="A25" s="101"/>
      <c r="C25" s="102"/>
      <c r="D25" s="39"/>
      <c r="E25" s="103"/>
      <c r="F25" s="40"/>
      <c r="G25" s="40"/>
      <c r="H25" s="40"/>
      <c r="I25" s="23"/>
      <c r="J25" s="23"/>
      <c r="K25" s="23"/>
      <c r="L25" s="23"/>
      <c r="M25" s="23"/>
    </row>
    <row r="26" spans="1:14" x14ac:dyDescent="0.25">
      <c r="A26" s="101"/>
      <c r="C26" s="102"/>
      <c r="D26" s="39"/>
      <c r="E26" s="103"/>
      <c r="F26" s="40"/>
      <c r="G26" s="40"/>
      <c r="H26" s="40"/>
      <c r="I26" s="23"/>
      <c r="J26" s="23"/>
      <c r="K26" s="23"/>
      <c r="L26" s="23"/>
      <c r="M26" s="23"/>
    </row>
    <row r="27" spans="1:14" x14ac:dyDescent="0.25">
      <c r="A27" s="101"/>
      <c r="B27" s="124" t="s">
        <v>137</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32</v>
      </c>
      <c r="C29" s="127" t="s">
        <v>138</v>
      </c>
      <c r="D29" s="127" t="s">
        <v>139</v>
      </c>
      <c r="E29" s="106"/>
      <c r="F29" s="106"/>
      <c r="G29" s="106"/>
      <c r="H29" s="106"/>
      <c r="I29" s="109"/>
      <c r="J29" s="109"/>
      <c r="K29" s="109"/>
      <c r="L29" s="109"/>
      <c r="M29" s="109"/>
      <c r="N29" s="110"/>
    </row>
    <row r="30" spans="1:14" x14ac:dyDescent="0.25">
      <c r="A30" s="101"/>
      <c r="B30" s="186" t="s">
        <v>140</v>
      </c>
      <c r="C30" s="187"/>
      <c r="D30" s="187" t="s">
        <v>167</v>
      </c>
      <c r="E30" s="106"/>
      <c r="F30" s="106"/>
      <c r="G30" s="106"/>
      <c r="H30" s="106"/>
      <c r="I30" s="109"/>
      <c r="J30" s="109"/>
      <c r="K30" s="109"/>
      <c r="L30" s="109"/>
      <c r="M30" s="109"/>
      <c r="N30" s="110"/>
    </row>
    <row r="31" spans="1:14" x14ac:dyDescent="0.25">
      <c r="A31" s="101"/>
      <c r="B31" s="186" t="s">
        <v>141</v>
      </c>
      <c r="C31" s="187"/>
      <c r="D31" s="187" t="s">
        <v>167</v>
      </c>
      <c r="E31" s="106"/>
      <c r="F31" s="106"/>
      <c r="G31" s="106"/>
      <c r="H31" s="106"/>
      <c r="I31" s="109"/>
      <c r="J31" s="109"/>
      <c r="K31" s="109"/>
      <c r="L31" s="109"/>
      <c r="M31" s="109"/>
      <c r="N31" s="110"/>
    </row>
    <row r="32" spans="1:14" x14ac:dyDescent="0.25">
      <c r="A32" s="101"/>
      <c r="B32" s="123" t="s">
        <v>142</v>
      </c>
      <c r="C32" s="181"/>
      <c r="D32" s="181" t="s">
        <v>167</v>
      </c>
      <c r="E32" s="106"/>
      <c r="F32" s="106"/>
      <c r="G32" s="106"/>
      <c r="H32" s="106"/>
      <c r="I32" s="109"/>
      <c r="J32" s="109"/>
      <c r="K32" s="109"/>
      <c r="L32" s="109"/>
      <c r="M32" s="109"/>
      <c r="N32" s="110"/>
    </row>
    <row r="33" spans="1:17" x14ac:dyDescent="0.25">
      <c r="A33" s="101"/>
      <c r="B33" s="123" t="s">
        <v>143</v>
      </c>
      <c r="C33" s="181"/>
      <c r="D33" s="181" t="s">
        <v>167</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144</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32</v>
      </c>
      <c r="C39" s="127" t="s">
        <v>57</v>
      </c>
      <c r="D39" s="126" t="s">
        <v>50</v>
      </c>
      <c r="E39" s="126" t="s">
        <v>16</v>
      </c>
      <c r="F39" s="106"/>
      <c r="G39" s="106"/>
      <c r="H39" s="106"/>
      <c r="I39" s="109"/>
      <c r="J39" s="109"/>
      <c r="K39" s="109"/>
      <c r="L39" s="109"/>
      <c r="M39" s="109"/>
      <c r="N39" s="110"/>
    </row>
    <row r="40" spans="1:17" ht="28.5" x14ac:dyDescent="0.25">
      <c r="A40" s="101"/>
      <c r="B40" s="107" t="s">
        <v>145</v>
      </c>
      <c r="C40" s="108">
        <v>40</v>
      </c>
      <c r="D40" s="170">
        <v>0</v>
      </c>
      <c r="E40" s="229">
        <f>+D40+D41</f>
        <v>0</v>
      </c>
      <c r="F40" s="106"/>
      <c r="G40" s="106"/>
      <c r="H40" s="106"/>
      <c r="I40" s="109"/>
      <c r="J40" s="109"/>
      <c r="K40" s="109"/>
      <c r="L40" s="109"/>
      <c r="M40" s="109"/>
      <c r="N40" s="110"/>
    </row>
    <row r="41" spans="1:17" ht="42.75" x14ac:dyDescent="0.25">
      <c r="A41" s="101"/>
      <c r="B41" s="107" t="s">
        <v>146</v>
      </c>
      <c r="C41" s="108">
        <v>60</v>
      </c>
      <c r="D41" s="170">
        <f>+F177</f>
        <v>0</v>
      </c>
      <c r="E41" s="230"/>
      <c r="F41" s="106"/>
      <c r="G41" s="106"/>
      <c r="H41" s="106"/>
      <c r="I41" s="109"/>
      <c r="J41" s="109"/>
      <c r="K41" s="109"/>
      <c r="L41" s="109"/>
      <c r="M41" s="109"/>
      <c r="N41" s="110"/>
    </row>
    <row r="42" spans="1:17" x14ac:dyDescent="0.25">
      <c r="A42" s="101"/>
      <c r="C42" s="102"/>
      <c r="D42" s="39"/>
      <c r="E42" s="103"/>
      <c r="F42" s="40"/>
      <c r="G42" s="40"/>
      <c r="H42" s="40"/>
      <c r="I42" s="23"/>
      <c r="J42" s="23"/>
      <c r="K42" s="23"/>
      <c r="L42" s="23"/>
      <c r="M42" s="23"/>
    </row>
    <row r="43" spans="1:17" x14ac:dyDescent="0.25">
      <c r="A43" s="101"/>
      <c r="C43" s="102"/>
      <c r="D43" s="39"/>
      <c r="E43" s="103"/>
      <c r="F43" s="40"/>
      <c r="G43" s="40"/>
      <c r="H43" s="40"/>
      <c r="I43" s="23"/>
      <c r="J43" s="23"/>
      <c r="K43" s="23"/>
      <c r="L43" s="23"/>
      <c r="M43" s="23"/>
    </row>
    <row r="44" spans="1:17" x14ac:dyDescent="0.25">
      <c r="A44" s="101"/>
      <c r="C44" s="102"/>
      <c r="D44" s="39"/>
      <c r="E44" s="103"/>
      <c r="F44" s="40"/>
      <c r="G44" s="40"/>
      <c r="H44" s="40"/>
      <c r="I44" s="23"/>
      <c r="J44" s="23"/>
      <c r="K44" s="23"/>
      <c r="L44" s="23"/>
      <c r="M44" s="23"/>
    </row>
    <row r="45" spans="1:17" ht="15.75" thickBot="1" x14ac:dyDescent="0.3">
      <c r="M45" s="231" t="s">
        <v>34</v>
      </c>
      <c r="N45" s="231"/>
    </row>
    <row r="46" spans="1:17" x14ac:dyDescent="0.25">
      <c r="B46" s="124" t="s">
        <v>29</v>
      </c>
      <c r="M46" s="66"/>
      <c r="N46" s="66"/>
    </row>
    <row r="47" spans="1:17" ht="15.75" thickBot="1" x14ac:dyDescent="0.3">
      <c r="M47" s="66"/>
      <c r="N47" s="66"/>
    </row>
    <row r="48" spans="1:17" s="109" customFormat="1" ht="109.5" customHeight="1" x14ac:dyDescent="0.25">
      <c r="B48" s="120" t="s">
        <v>147</v>
      </c>
      <c r="C48" s="120" t="s">
        <v>148</v>
      </c>
      <c r="D48" s="120" t="s">
        <v>149</v>
      </c>
      <c r="E48" s="120" t="s">
        <v>44</v>
      </c>
      <c r="F48" s="120" t="s">
        <v>21</v>
      </c>
      <c r="G48" s="120" t="s">
        <v>101</v>
      </c>
      <c r="H48" s="120" t="s">
        <v>17</v>
      </c>
      <c r="I48" s="120" t="s">
        <v>10</v>
      </c>
      <c r="J48" s="120" t="s">
        <v>30</v>
      </c>
      <c r="K48" s="120" t="s">
        <v>60</v>
      </c>
      <c r="L48" s="120" t="s">
        <v>19</v>
      </c>
      <c r="M48" s="105" t="s">
        <v>25</v>
      </c>
      <c r="N48" s="120" t="s">
        <v>150</v>
      </c>
      <c r="O48" s="120" t="s">
        <v>35</v>
      </c>
      <c r="P48" s="121" t="s">
        <v>11</v>
      </c>
      <c r="Q48" s="121" t="s">
        <v>18</v>
      </c>
    </row>
    <row r="49" spans="1:26" s="115" customFormat="1" ht="45.75" customHeight="1" x14ac:dyDescent="0.25">
      <c r="A49" s="47">
        <v>1</v>
      </c>
      <c r="B49" s="116" t="s">
        <v>160</v>
      </c>
      <c r="C49" s="117" t="s">
        <v>160</v>
      </c>
      <c r="D49" s="116" t="s">
        <v>168</v>
      </c>
      <c r="E49" s="111"/>
      <c r="F49" s="112" t="s">
        <v>139</v>
      </c>
      <c r="G49" s="153"/>
      <c r="H49" s="119">
        <v>41275</v>
      </c>
      <c r="I49" s="113">
        <v>41639</v>
      </c>
      <c r="J49" s="113"/>
      <c r="K49" s="113" t="s">
        <v>169</v>
      </c>
      <c r="L49" s="113" t="s">
        <v>170</v>
      </c>
      <c r="M49" s="104">
        <v>2000</v>
      </c>
      <c r="N49" s="104">
        <f>+M49*G49</f>
        <v>0</v>
      </c>
      <c r="O49" s="27"/>
      <c r="P49" s="27">
        <v>65</v>
      </c>
      <c r="Q49" s="154" t="s">
        <v>171</v>
      </c>
      <c r="R49" s="114"/>
      <c r="S49" s="114"/>
      <c r="T49" s="114"/>
      <c r="U49" s="114"/>
      <c r="V49" s="114"/>
      <c r="W49" s="114"/>
      <c r="X49" s="114"/>
      <c r="Y49" s="114"/>
      <c r="Z49" s="114"/>
    </row>
    <row r="50" spans="1:26" s="115" customFormat="1" ht="45" x14ac:dyDescent="0.25">
      <c r="A50" s="47">
        <f>+A49+1</f>
        <v>2</v>
      </c>
      <c r="B50" s="116" t="s">
        <v>160</v>
      </c>
      <c r="C50" s="117" t="s">
        <v>160</v>
      </c>
      <c r="D50" s="116" t="s">
        <v>172</v>
      </c>
      <c r="E50" s="111"/>
      <c r="F50" s="112" t="s">
        <v>139</v>
      </c>
      <c r="G50" s="112"/>
      <c r="H50" s="119">
        <v>40544</v>
      </c>
      <c r="I50" s="113">
        <v>41884</v>
      </c>
      <c r="J50" s="113"/>
      <c r="K50" s="113" t="s">
        <v>169</v>
      </c>
      <c r="L50" s="113" t="s">
        <v>173</v>
      </c>
      <c r="M50" s="104">
        <v>90</v>
      </c>
      <c r="N50" s="104">
        <v>0</v>
      </c>
      <c r="O50" s="27"/>
      <c r="P50" s="27">
        <v>68</v>
      </c>
      <c r="Q50" s="154" t="s">
        <v>174</v>
      </c>
      <c r="R50" s="114"/>
      <c r="S50" s="114"/>
      <c r="T50" s="114"/>
      <c r="U50" s="114"/>
      <c r="V50" s="114"/>
      <c r="W50" s="114"/>
      <c r="X50" s="114"/>
      <c r="Y50" s="114"/>
      <c r="Z50" s="114"/>
    </row>
    <row r="51" spans="1:26" s="115" customFormat="1" ht="30" x14ac:dyDescent="0.25">
      <c r="A51" s="47">
        <f t="shared" ref="A51:A56" si="0">+A50+1</f>
        <v>3</v>
      </c>
      <c r="B51" s="116" t="s">
        <v>160</v>
      </c>
      <c r="C51" s="117" t="s">
        <v>160</v>
      </c>
      <c r="D51" s="116" t="s">
        <v>175</v>
      </c>
      <c r="E51" s="111"/>
      <c r="F51" s="112" t="s">
        <v>139</v>
      </c>
      <c r="G51" s="112"/>
      <c r="H51" s="119">
        <v>40909</v>
      </c>
      <c r="I51" s="113">
        <v>41884</v>
      </c>
      <c r="J51" s="113"/>
      <c r="K51" s="113" t="s">
        <v>169</v>
      </c>
      <c r="L51" s="113" t="s">
        <v>176</v>
      </c>
      <c r="M51" s="104">
        <v>1000</v>
      </c>
      <c r="N51" s="104">
        <v>0</v>
      </c>
      <c r="O51" s="27"/>
      <c r="P51" s="27">
        <v>67</v>
      </c>
      <c r="Q51" s="154" t="s">
        <v>171</v>
      </c>
      <c r="R51" s="114"/>
      <c r="S51" s="114"/>
      <c r="T51" s="114"/>
      <c r="U51" s="114"/>
      <c r="V51" s="114"/>
      <c r="W51" s="114"/>
      <c r="X51" s="114"/>
      <c r="Y51" s="114"/>
      <c r="Z51" s="114"/>
    </row>
    <row r="52" spans="1:26" s="115" customFormat="1" ht="30" x14ac:dyDescent="0.25">
      <c r="A52" s="47">
        <f t="shared" si="0"/>
        <v>4</v>
      </c>
      <c r="B52" s="116" t="s">
        <v>160</v>
      </c>
      <c r="C52" s="117" t="s">
        <v>160</v>
      </c>
      <c r="D52" s="116" t="s">
        <v>177</v>
      </c>
      <c r="E52" s="111"/>
      <c r="F52" s="112" t="s">
        <v>139</v>
      </c>
      <c r="G52" s="112"/>
      <c r="H52" s="119">
        <v>40909</v>
      </c>
      <c r="I52" s="113">
        <v>41884</v>
      </c>
      <c r="J52" s="113"/>
      <c r="K52" s="113" t="s">
        <v>169</v>
      </c>
      <c r="L52" s="113" t="s">
        <v>176</v>
      </c>
      <c r="M52" s="104">
        <v>800</v>
      </c>
      <c r="N52" s="104">
        <v>0</v>
      </c>
      <c r="O52" s="27"/>
      <c r="P52" s="27">
        <v>66</v>
      </c>
      <c r="Q52" s="154" t="s">
        <v>171</v>
      </c>
      <c r="R52" s="114"/>
      <c r="S52" s="114"/>
      <c r="T52" s="114"/>
      <c r="U52" s="114"/>
      <c r="V52" s="114"/>
      <c r="W52" s="114"/>
      <c r="X52" s="114"/>
      <c r="Y52" s="114"/>
      <c r="Z52" s="114"/>
    </row>
    <row r="53" spans="1:26" s="115" customFormat="1" x14ac:dyDescent="0.25">
      <c r="A53" s="47">
        <f t="shared" si="0"/>
        <v>5</v>
      </c>
      <c r="B53" s="116"/>
      <c r="C53" s="117"/>
      <c r="D53" s="116"/>
      <c r="E53" s="111"/>
      <c r="F53" s="112"/>
      <c r="G53" s="112"/>
      <c r="H53" s="112"/>
      <c r="I53" s="113"/>
      <c r="J53" s="113"/>
      <c r="K53" s="113"/>
      <c r="L53" s="113"/>
      <c r="M53" s="104"/>
      <c r="N53" s="104"/>
      <c r="O53" s="27"/>
      <c r="P53" s="27"/>
      <c r="Q53" s="154"/>
      <c r="R53" s="114"/>
      <c r="S53" s="114"/>
      <c r="T53" s="114"/>
      <c r="U53" s="114"/>
      <c r="V53" s="114"/>
      <c r="W53" s="114"/>
      <c r="X53" s="114"/>
      <c r="Y53" s="114"/>
      <c r="Z53" s="114"/>
    </row>
    <row r="54" spans="1:26" s="115" customFormat="1" x14ac:dyDescent="0.25">
      <c r="A54" s="47">
        <f t="shared" si="0"/>
        <v>6</v>
      </c>
      <c r="B54" s="116"/>
      <c r="C54" s="117"/>
      <c r="D54" s="116"/>
      <c r="E54" s="111"/>
      <c r="F54" s="112"/>
      <c r="G54" s="112"/>
      <c r="H54" s="112"/>
      <c r="I54" s="113"/>
      <c r="J54" s="113"/>
      <c r="K54" s="113"/>
      <c r="L54" s="113"/>
      <c r="M54" s="104"/>
      <c r="N54" s="104"/>
      <c r="O54" s="27"/>
      <c r="P54" s="27"/>
      <c r="Q54" s="154"/>
      <c r="R54" s="114"/>
      <c r="S54" s="114"/>
      <c r="T54" s="114"/>
      <c r="U54" s="114"/>
      <c r="V54" s="114"/>
      <c r="W54" s="114"/>
      <c r="X54" s="114"/>
      <c r="Y54" s="114"/>
      <c r="Z54" s="114"/>
    </row>
    <row r="55" spans="1:26" s="115" customFormat="1" x14ac:dyDescent="0.25">
      <c r="A55" s="47">
        <f t="shared" si="0"/>
        <v>7</v>
      </c>
      <c r="B55" s="116"/>
      <c r="C55" s="117"/>
      <c r="D55" s="116"/>
      <c r="E55" s="111"/>
      <c r="F55" s="112"/>
      <c r="G55" s="112"/>
      <c r="H55" s="112"/>
      <c r="I55" s="113"/>
      <c r="J55" s="113"/>
      <c r="K55" s="113"/>
      <c r="L55" s="113"/>
      <c r="M55" s="104"/>
      <c r="N55" s="104"/>
      <c r="O55" s="27"/>
      <c r="P55" s="27"/>
      <c r="Q55" s="154"/>
      <c r="R55" s="114"/>
      <c r="S55" s="114"/>
      <c r="T55" s="114"/>
      <c r="U55" s="114"/>
      <c r="V55" s="114"/>
      <c r="W55" s="114"/>
      <c r="X55" s="114"/>
      <c r="Y55" s="114"/>
      <c r="Z55" s="114"/>
    </row>
    <row r="56" spans="1:26" s="115" customFormat="1" x14ac:dyDescent="0.25">
      <c r="A56" s="47">
        <f t="shared" si="0"/>
        <v>8</v>
      </c>
      <c r="B56" s="116"/>
      <c r="C56" s="117"/>
      <c r="D56" s="116"/>
      <c r="E56" s="111"/>
      <c r="F56" s="112"/>
      <c r="G56" s="112"/>
      <c r="H56" s="112"/>
      <c r="I56" s="113"/>
      <c r="J56" s="113"/>
      <c r="K56" s="113"/>
      <c r="L56" s="113"/>
      <c r="M56" s="104"/>
      <c r="N56" s="104"/>
      <c r="O56" s="27"/>
      <c r="P56" s="27"/>
      <c r="Q56" s="154"/>
      <c r="R56" s="114"/>
      <c r="S56" s="114"/>
      <c r="T56" s="114"/>
      <c r="U56" s="114"/>
      <c r="V56" s="114"/>
      <c r="W56" s="114"/>
      <c r="X56" s="114"/>
      <c r="Y56" s="114"/>
      <c r="Z56" s="114"/>
    </row>
    <row r="57" spans="1:26" s="115" customFormat="1" x14ac:dyDescent="0.25">
      <c r="A57" s="47"/>
      <c r="B57" s="50" t="s">
        <v>16</v>
      </c>
      <c r="C57" s="117"/>
      <c r="D57" s="116"/>
      <c r="E57" s="111"/>
      <c r="F57" s="112"/>
      <c r="G57" s="112"/>
      <c r="H57" s="112"/>
      <c r="I57" s="113"/>
      <c r="J57" s="113"/>
      <c r="K57" s="118">
        <f t="shared" ref="K57:N57" si="1">SUM(K49:K56)</f>
        <v>0</v>
      </c>
      <c r="L57" s="118">
        <f t="shared" si="1"/>
        <v>0</v>
      </c>
      <c r="M57" s="152">
        <v>0</v>
      </c>
      <c r="N57" s="118">
        <f t="shared" si="1"/>
        <v>0</v>
      </c>
      <c r="O57" s="27"/>
      <c r="P57" s="27"/>
      <c r="Q57" s="155"/>
    </row>
    <row r="58" spans="1:26" s="30" customFormat="1" x14ac:dyDescent="0.25">
      <c r="E58" s="31"/>
    </row>
    <row r="59" spans="1:26" s="30" customFormat="1" x14ac:dyDescent="0.25">
      <c r="B59" s="217" t="s">
        <v>27</v>
      </c>
      <c r="C59" s="217" t="s">
        <v>26</v>
      </c>
      <c r="D59" s="219" t="s">
        <v>33</v>
      </c>
      <c r="E59" s="219"/>
    </row>
    <row r="60" spans="1:26" s="30" customFormat="1" x14ac:dyDescent="0.25">
      <c r="B60" s="218"/>
      <c r="C60" s="218"/>
      <c r="D60" s="169" t="s">
        <v>22</v>
      </c>
      <c r="E60" s="63" t="s">
        <v>23</v>
      </c>
    </row>
    <row r="61" spans="1:26" s="30" customFormat="1" ht="30.6" customHeight="1" x14ac:dyDescent="0.25">
      <c r="B61" s="60" t="s">
        <v>20</v>
      </c>
      <c r="C61" s="61">
        <f>+K57</f>
        <v>0</v>
      </c>
      <c r="D61" s="59"/>
      <c r="E61" s="58" t="s">
        <v>167</v>
      </c>
      <c r="F61" s="32"/>
      <c r="G61" s="32"/>
      <c r="H61" s="32"/>
      <c r="I61" s="32"/>
      <c r="J61" s="32"/>
      <c r="K61" s="32"/>
      <c r="L61" s="32"/>
      <c r="M61" s="32"/>
    </row>
    <row r="62" spans="1:26" s="30" customFormat="1" ht="30" customHeight="1" x14ac:dyDescent="0.25">
      <c r="B62" s="60" t="s">
        <v>24</v>
      </c>
      <c r="C62" s="61">
        <f>+M57</f>
        <v>0</v>
      </c>
      <c r="D62" s="59"/>
      <c r="E62" s="58" t="s">
        <v>167</v>
      </c>
    </row>
    <row r="63" spans="1:26" s="30" customFormat="1" x14ac:dyDescent="0.25">
      <c r="B63" s="33"/>
      <c r="C63" s="235"/>
      <c r="D63" s="235"/>
      <c r="E63" s="235"/>
      <c r="F63" s="235"/>
      <c r="G63" s="235"/>
      <c r="H63" s="235"/>
      <c r="I63" s="235"/>
      <c r="J63" s="235"/>
      <c r="K63" s="235"/>
      <c r="L63" s="235"/>
      <c r="M63" s="235"/>
      <c r="N63" s="235"/>
    </row>
    <row r="64" spans="1:26" ht="28.15" customHeight="1" thickBot="1" x14ac:dyDescent="0.3"/>
    <row r="65" spans="2:17" ht="27" thickBot="1" x14ac:dyDescent="0.3">
      <c r="B65" s="236" t="s">
        <v>102</v>
      </c>
      <c r="C65" s="236"/>
      <c r="D65" s="236"/>
      <c r="E65" s="236"/>
      <c r="F65" s="236"/>
      <c r="G65" s="236"/>
      <c r="H65" s="236"/>
      <c r="I65" s="236"/>
      <c r="J65" s="236"/>
      <c r="K65" s="236"/>
      <c r="L65" s="236"/>
      <c r="M65" s="236"/>
      <c r="N65" s="236"/>
    </row>
    <row r="68" spans="2:17" ht="109.5" customHeight="1" x14ac:dyDescent="0.25">
      <c r="B68" s="122" t="s">
        <v>151</v>
      </c>
      <c r="C68" s="69" t="s">
        <v>2</v>
      </c>
      <c r="D68" s="69" t="s">
        <v>104</v>
      </c>
      <c r="E68" s="69" t="s">
        <v>103</v>
      </c>
      <c r="F68" s="69" t="s">
        <v>105</v>
      </c>
      <c r="G68" s="69" t="s">
        <v>106</v>
      </c>
      <c r="H68" s="69" t="s">
        <v>107</v>
      </c>
      <c r="I68" s="69" t="s">
        <v>108</v>
      </c>
      <c r="J68" s="69" t="s">
        <v>109</v>
      </c>
      <c r="K68" s="69" t="s">
        <v>110</v>
      </c>
      <c r="L68" s="69" t="s">
        <v>111</v>
      </c>
      <c r="M68" s="98" t="s">
        <v>112</v>
      </c>
      <c r="N68" s="98" t="s">
        <v>113</v>
      </c>
      <c r="O68" s="232" t="s">
        <v>3</v>
      </c>
      <c r="P68" s="234"/>
      <c r="Q68" s="154" t="s">
        <v>174</v>
      </c>
    </row>
    <row r="69" spans="2:17" x14ac:dyDescent="0.25">
      <c r="B69" s="3"/>
      <c r="C69" s="3"/>
      <c r="D69" s="5"/>
      <c r="E69" s="5"/>
      <c r="F69" s="4"/>
      <c r="G69" s="4"/>
      <c r="H69" s="4"/>
      <c r="I69" s="99"/>
      <c r="J69" s="99"/>
      <c r="K69" s="123"/>
      <c r="L69" s="123"/>
      <c r="M69" s="123"/>
      <c r="N69" s="123"/>
      <c r="O69" s="237"/>
      <c r="P69" s="238"/>
      <c r="Q69" s="123"/>
    </row>
    <row r="70" spans="2:17" x14ac:dyDescent="0.25">
      <c r="B70" s="3"/>
      <c r="C70" s="3"/>
      <c r="D70" s="5"/>
      <c r="E70" s="5"/>
      <c r="F70" s="4"/>
      <c r="G70" s="4"/>
      <c r="H70" s="4"/>
      <c r="I70" s="99"/>
      <c r="J70" s="99"/>
      <c r="K70" s="123"/>
      <c r="L70" s="123"/>
      <c r="M70" s="123"/>
      <c r="N70" s="123"/>
      <c r="O70" s="237"/>
      <c r="P70" s="238"/>
      <c r="Q70" s="123"/>
    </row>
    <row r="71" spans="2:17" x14ac:dyDescent="0.25">
      <c r="B71" s="3"/>
      <c r="C71" s="3"/>
      <c r="D71" s="5"/>
      <c r="E71" s="5"/>
      <c r="F71" s="4"/>
      <c r="G71" s="4"/>
      <c r="H71" s="4"/>
      <c r="I71" s="99"/>
      <c r="J71" s="99"/>
      <c r="K71" s="123"/>
      <c r="L71" s="123"/>
      <c r="M71" s="123"/>
      <c r="N71" s="123"/>
      <c r="O71" s="237"/>
      <c r="P71" s="238"/>
      <c r="Q71" s="123"/>
    </row>
    <row r="72" spans="2:17" x14ac:dyDescent="0.25">
      <c r="B72" s="3"/>
      <c r="C72" s="3"/>
      <c r="D72" s="5"/>
      <c r="E72" s="5"/>
      <c r="F72" s="4"/>
      <c r="G72" s="4"/>
      <c r="H72" s="4"/>
      <c r="I72" s="99"/>
      <c r="J72" s="99"/>
      <c r="K72" s="123"/>
      <c r="L72" s="123"/>
      <c r="M72" s="123"/>
      <c r="N72" s="123"/>
      <c r="O72" s="237"/>
      <c r="P72" s="238"/>
      <c r="Q72" s="123"/>
    </row>
    <row r="73" spans="2:17" x14ac:dyDescent="0.25">
      <c r="B73" s="3"/>
      <c r="C73" s="3"/>
      <c r="D73" s="5"/>
      <c r="E73" s="5"/>
      <c r="F73" s="4"/>
      <c r="G73" s="4"/>
      <c r="H73" s="4"/>
      <c r="I73" s="99"/>
      <c r="J73" s="99"/>
      <c r="K73" s="123"/>
      <c r="L73" s="123"/>
      <c r="M73" s="123"/>
      <c r="N73" s="123"/>
      <c r="O73" s="237"/>
      <c r="P73" s="238"/>
      <c r="Q73" s="123"/>
    </row>
    <row r="74" spans="2:17" x14ac:dyDescent="0.25">
      <c r="B74" s="3"/>
      <c r="C74" s="3"/>
      <c r="D74" s="5"/>
      <c r="E74" s="5"/>
      <c r="F74" s="4"/>
      <c r="G74" s="4"/>
      <c r="H74" s="4"/>
      <c r="I74" s="99"/>
      <c r="J74" s="99"/>
      <c r="K74" s="123"/>
      <c r="L74" s="123"/>
      <c r="M74" s="123"/>
      <c r="N74" s="123"/>
      <c r="O74" s="237"/>
      <c r="P74" s="238"/>
      <c r="Q74" s="123"/>
    </row>
    <row r="75" spans="2:17" x14ac:dyDescent="0.25">
      <c r="B75" s="123"/>
      <c r="C75" s="123"/>
      <c r="D75" s="123"/>
      <c r="E75" s="123"/>
      <c r="F75" s="123"/>
      <c r="G75" s="123"/>
      <c r="H75" s="123"/>
      <c r="I75" s="123"/>
      <c r="J75" s="123"/>
      <c r="K75" s="123"/>
      <c r="L75" s="123"/>
      <c r="M75" s="123"/>
      <c r="N75" s="123"/>
      <c r="O75" s="237"/>
      <c r="P75" s="238"/>
      <c r="Q75" s="123"/>
    </row>
    <row r="76" spans="2:17" x14ac:dyDescent="0.25">
      <c r="B76" s="9" t="s">
        <v>1</v>
      </c>
    </row>
    <row r="77" spans="2:17" x14ac:dyDescent="0.25">
      <c r="B77" s="9" t="s">
        <v>36</v>
      </c>
    </row>
    <row r="78" spans="2:17" x14ac:dyDescent="0.25">
      <c r="B78" s="9" t="s">
        <v>61</v>
      </c>
    </row>
    <row r="80" spans="2:17" ht="15.75" thickBot="1" x14ac:dyDescent="0.3"/>
    <row r="81" spans="2:17" ht="27" thickBot="1" x14ac:dyDescent="0.3">
      <c r="B81" s="239" t="s">
        <v>37</v>
      </c>
      <c r="C81" s="240"/>
      <c r="D81" s="240"/>
      <c r="E81" s="240"/>
      <c r="F81" s="240"/>
      <c r="G81" s="240"/>
      <c r="H81" s="240"/>
      <c r="I81" s="240"/>
      <c r="J81" s="240"/>
      <c r="K81" s="240"/>
      <c r="L81" s="240"/>
      <c r="M81" s="240"/>
      <c r="N81" s="241"/>
    </row>
    <row r="86" spans="2:17" ht="76.5" customHeight="1" x14ac:dyDescent="0.25">
      <c r="B86" s="122" t="s">
        <v>0</v>
      </c>
      <c r="C86" s="122" t="s">
        <v>38</v>
      </c>
      <c r="D86" s="122" t="s">
        <v>39</v>
      </c>
      <c r="E86" s="122" t="s">
        <v>114</v>
      </c>
      <c r="F86" s="122" t="s">
        <v>116</v>
      </c>
      <c r="G86" s="122" t="s">
        <v>117</v>
      </c>
      <c r="H86" s="122" t="s">
        <v>118</v>
      </c>
      <c r="I86" s="122" t="s">
        <v>115</v>
      </c>
      <c r="J86" s="232" t="s">
        <v>119</v>
      </c>
      <c r="K86" s="233"/>
      <c r="L86" s="234"/>
      <c r="M86" s="122" t="s">
        <v>123</v>
      </c>
      <c r="N86" s="122" t="s">
        <v>40</v>
      </c>
      <c r="O86" s="122" t="s">
        <v>41</v>
      </c>
      <c r="P86" s="232" t="s">
        <v>3</v>
      </c>
      <c r="Q86" s="234"/>
    </row>
    <row r="87" spans="2:17" ht="60.75" customHeight="1" x14ac:dyDescent="0.25">
      <c r="B87" s="167" t="s">
        <v>42</v>
      </c>
      <c r="C87" s="167">
        <f>1600/300</f>
        <v>5.333333333333333</v>
      </c>
      <c r="D87" s="3" t="s">
        <v>178</v>
      </c>
      <c r="E87" s="3">
        <v>59687057</v>
      </c>
      <c r="F87" s="3" t="s">
        <v>179</v>
      </c>
      <c r="G87" s="3" t="s">
        <v>180</v>
      </c>
      <c r="H87" s="172">
        <v>41741</v>
      </c>
      <c r="I87" s="5" t="s">
        <v>139</v>
      </c>
      <c r="J87" s="1" t="s">
        <v>181</v>
      </c>
      <c r="K87" s="100" t="s">
        <v>182</v>
      </c>
      <c r="L87" s="99" t="s">
        <v>183</v>
      </c>
      <c r="M87" s="123" t="s">
        <v>138</v>
      </c>
      <c r="N87" s="123" t="s">
        <v>139</v>
      </c>
      <c r="O87" s="123" t="s">
        <v>138</v>
      </c>
      <c r="P87" s="242" t="s">
        <v>309</v>
      </c>
      <c r="Q87" s="242"/>
    </row>
    <row r="88" spans="2:17" ht="60.75" customHeight="1" x14ac:dyDescent="0.25">
      <c r="B88" s="180" t="s">
        <v>42</v>
      </c>
      <c r="C88" s="167"/>
      <c r="D88" s="3" t="s">
        <v>185</v>
      </c>
      <c r="E88" s="3">
        <v>59679076</v>
      </c>
      <c r="F88" s="3" t="s">
        <v>188</v>
      </c>
      <c r="G88" s="3" t="s">
        <v>186</v>
      </c>
      <c r="H88" s="3" t="s">
        <v>187</v>
      </c>
      <c r="I88" s="5" t="s">
        <v>139</v>
      </c>
      <c r="J88" s="1" t="s">
        <v>189</v>
      </c>
      <c r="K88" s="123" t="s">
        <v>190</v>
      </c>
      <c r="L88" s="99" t="s">
        <v>191</v>
      </c>
      <c r="M88" s="123" t="s">
        <v>138</v>
      </c>
      <c r="N88" s="123" t="s">
        <v>139</v>
      </c>
      <c r="O88" s="123" t="s">
        <v>138</v>
      </c>
      <c r="P88" s="242" t="s">
        <v>310</v>
      </c>
      <c r="Q88" s="242"/>
    </row>
    <row r="89" spans="2:17" ht="60.75" customHeight="1" x14ac:dyDescent="0.25">
      <c r="B89" s="180" t="s">
        <v>42</v>
      </c>
      <c r="C89" s="167"/>
      <c r="D89" s="3" t="s">
        <v>192</v>
      </c>
      <c r="E89" s="3">
        <v>59678654</v>
      </c>
      <c r="F89" s="3" t="s">
        <v>188</v>
      </c>
      <c r="G89" s="3" t="s">
        <v>186</v>
      </c>
      <c r="H89" s="3" t="s">
        <v>193</v>
      </c>
      <c r="I89" s="5" t="s">
        <v>139</v>
      </c>
      <c r="J89" s="1" t="s">
        <v>194</v>
      </c>
      <c r="K89" s="100" t="s">
        <v>195</v>
      </c>
      <c r="L89" s="99" t="s">
        <v>191</v>
      </c>
      <c r="M89" s="123" t="s">
        <v>138</v>
      </c>
      <c r="N89" s="123" t="s">
        <v>139</v>
      </c>
      <c r="O89" s="123" t="s">
        <v>138</v>
      </c>
      <c r="P89" s="215" t="s">
        <v>196</v>
      </c>
      <c r="Q89" s="216"/>
    </row>
    <row r="90" spans="2:17" ht="60.75" customHeight="1" x14ac:dyDescent="0.25">
      <c r="B90" s="180" t="s">
        <v>42</v>
      </c>
      <c r="C90" s="167"/>
      <c r="D90" s="3" t="s">
        <v>197</v>
      </c>
      <c r="E90" s="3">
        <v>87945772</v>
      </c>
      <c r="F90" s="3" t="s">
        <v>198</v>
      </c>
      <c r="G90" s="3" t="s">
        <v>186</v>
      </c>
      <c r="H90" s="172">
        <v>40284</v>
      </c>
      <c r="I90" s="5" t="s">
        <v>139</v>
      </c>
      <c r="J90" s="1" t="s">
        <v>139</v>
      </c>
      <c r="K90" s="100" t="s">
        <v>139</v>
      </c>
      <c r="L90" s="99" t="s">
        <v>139</v>
      </c>
      <c r="M90" s="123" t="s">
        <v>138</v>
      </c>
      <c r="N90" s="123" t="s">
        <v>139</v>
      </c>
      <c r="O90" s="123" t="s">
        <v>138</v>
      </c>
      <c r="P90" s="242" t="s">
        <v>184</v>
      </c>
      <c r="Q90" s="242"/>
    </row>
    <row r="91" spans="2:17" ht="60.75" customHeight="1" x14ac:dyDescent="0.25">
      <c r="B91" s="180" t="s">
        <v>42</v>
      </c>
      <c r="C91" s="167"/>
      <c r="D91" s="3" t="s">
        <v>199</v>
      </c>
      <c r="E91" s="3">
        <v>59682335</v>
      </c>
      <c r="F91" s="3" t="s">
        <v>200</v>
      </c>
      <c r="G91" s="3" t="s">
        <v>201</v>
      </c>
      <c r="H91" s="3" t="s">
        <v>202</v>
      </c>
      <c r="I91" s="5" t="s">
        <v>139</v>
      </c>
      <c r="J91" s="1" t="s">
        <v>139</v>
      </c>
      <c r="K91" s="100" t="s">
        <v>139</v>
      </c>
      <c r="L91" s="99" t="s">
        <v>139</v>
      </c>
      <c r="M91" s="123" t="s">
        <v>138</v>
      </c>
      <c r="N91" s="123" t="s">
        <v>139</v>
      </c>
      <c r="O91" s="123" t="s">
        <v>138</v>
      </c>
      <c r="P91" s="242" t="s">
        <v>203</v>
      </c>
      <c r="Q91" s="242"/>
    </row>
    <row r="92" spans="2:17" ht="60.75" customHeight="1" x14ac:dyDescent="0.25">
      <c r="B92" s="180" t="s">
        <v>42</v>
      </c>
      <c r="C92" s="167"/>
      <c r="D92" s="3" t="s">
        <v>204</v>
      </c>
      <c r="E92" s="3">
        <v>59877980</v>
      </c>
      <c r="F92" s="3" t="s">
        <v>205</v>
      </c>
      <c r="G92" s="3" t="s">
        <v>186</v>
      </c>
      <c r="H92" s="172">
        <v>38079</v>
      </c>
      <c r="I92" s="5" t="s">
        <v>139</v>
      </c>
      <c r="J92" s="1" t="s">
        <v>139</v>
      </c>
      <c r="K92" s="100" t="s">
        <v>139</v>
      </c>
      <c r="L92" s="99" t="s">
        <v>139</v>
      </c>
      <c r="M92" s="123" t="s">
        <v>138</v>
      </c>
      <c r="N92" s="123" t="s">
        <v>139</v>
      </c>
      <c r="O92" s="123" t="s">
        <v>138</v>
      </c>
      <c r="P92" s="242" t="s">
        <v>184</v>
      </c>
      <c r="Q92" s="242"/>
    </row>
    <row r="93" spans="2:17" ht="60.75" customHeight="1" x14ac:dyDescent="0.25">
      <c r="B93" s="180" t="s">
        <v>42</v>
      </c>
      <c r="C93" s="167"/>
      <c r="D93" s="3" t="s">
        <v>206</v>
      </c>
      <c r="E93" s="3">
        <v>65759192</v>
      </c>
      <c r="F93" s="3" t="s">
        <v>188</v>
      </c>
      <c r="G93" s="3" t="s">
        <v>186</v>
      </c>
      <c r="H93" s="172">
        <v>41359</v>
      </c>
      <c r="I93" s="5" t="s">
        <v>139</v>
      </c>
      <c r="J93" s="5" t="s">
        <v>207</v>
      </c>
      <c r="K93" s="100" t="s">
        <v>212</v>
      </c>
      <c r="L93" s="99" t="s">
        <v>213</v>
      </c>
      <c r="M93" s="123" t="s">
        <v>138</v>
      </c>
      <c r="N93" s="123" t="s">
        <v>138</v>
      </c>
      <c r="O93" s="123" t="s">
        <v>138</v>
      </c>
      <c r="P93" s="215" t="s">
        <v>311</v>
      </c>
      <c r="Q93" s="216"/>
    </row>
    <row r="94" spans="2:17" ht="60.75" customHeight="1" x14ac:dyDescent="0.25">
      <c r="B94" s="180" t="s">
        <v>42</v>
      </c>
      <c r="C94" s="167"/>
      <c r="D94" s="3" t="s">
        <v>206</v>
      </c>
      <c r="E94" s="3">
        <v>65759192</v>
      </c>
      <c r="F94" s="3" t="s">
        <v>188</v>
      </c>
      <c r="G94" s="3" t="s">
        <v>186</v>
      </c>
      <c r="H94" s="172">
        <v>41359</v>
      </c>
      <c r="I94" s="5" t="s">
        <v>139</v>
      </c>
      <c r="J94" s="5" t="s">
        <v>207</v>
      </c>
      <c r="K94" s="100" t="s">
        <v>211</v>
      </c>
      <c r="L94" s="99" t="s">
        <v>213</v>
      </c>
      <c r="M94" s="123" t="s">
        <v>138</v>
      </c>
      <c r="N94" s="123" t="s">
        <v>138</v>
      </c>
      <c r="O94" s="123" t="s">
        <v>138</v>
      </c>
      <c r="P94" s="215" t="s">
        <v>311</v>
      </c>
      <c r="Q94" s="216"/>
    </row>
    <row r="95" spans="2:17" ht="60.75" customHeight="1" x14ac:dyDescent="0.25">
      <c r="B95" s="180" t="s">
        <v>42</v>
      </c>
      <c r="C95" s="167"/>
      <c r="D95" s="3" t="s">
        <v>206</v>
      </c>
      <c r="E95" s="3">
        <v>65759192</v>
      </c>
      <c r="F95" s="3" t="s">
        <v>188</v>
      </c>
      <c r="G95" s="3" t="s">
        <v>186</v>
      </c>
      <c r="H95" s="172">
        <v>41359</v>
      </c>
      <c r="I95" s="5" t="s">
        <v>139</v>
      </c>
      <c r="J95" s="5" t="s">
        <v>207</v>
      </c>
      <c r="K95" s="100" t="s">
        <v>210</v>
      </c>
      <c r="L95" s="99" t="s">
        <v>213</v>
      </c>
      <c r="M95" s="123" t="s">
        <v>138</v>
      </c>
      <c r="N95" s="123" t="s">
        <v>138</v>
      </c>
      <c r="O95" s="123" t="s">
        <v>138</v>
      </c>
      <c r="P95" s="215" t="s">
        <v>311</v>
      </c>
      <c r="Q95" s="216"/>
    </row>
    <row r="96" spans="2:17" ht="60.75" customHeight="1" x14ac:dyDescent="0.25">
      <c r="B96" s="180" t="s">
        <v>42</v>
      </c>
      <c r="C96" s="167"/>
      <c r="D96" s="3" t="s">
        <v>206</v>
      </c>
      <c r="E96" s="3">
        <v>65759192</v>
      </c>
      <c r="F96" s="3" t="s">
        <v>188</v>
      </c>
      <c r="G96" s="3" t="s">
        <v>186</v>
      </c>
      <c r="H96" s="172">
        <v>41359</v>
      </c>
      <c r="I96" s="5" t="s">
        <v>139</v>
      </c>
      <c r="J96" s="5" t="s">
        <v>207</v>
      </c>
      <c r="K96" s="100" t="s">
        <v>209</v>
      </c>
      <c r="L96" s="99" t="s">
        <v>213</v>
      </c>
      <c r="M96" s="123" t="s">
        <v>138</v>
      </c>
      <c r="N96" s="123" t="s">
        <v>138</v>
      </c>
      <c r="O96" s="123" t="s">
        <v>138</v>
      </c>
      <c r="P96" s="215" t="s">
        <v>311</v>
      </c>
      <c r="Q96" s="216"/>
    </row>
    <row r="97" spans="2:17" ht="60.75" customHeight="1" x14ac:dyDescent="0.25">
      <c r="B97" s="180" t="s">
        <v>42</v>
      </c>
      <c r="C97" s="167"/>
      <c r="D97" s="3" t="s">
        <v>206</v>
      </c>
      <c r="E97" s="3">
        <v>65759192</v>
      </c>
      <c r="F97" s="3" t="s">
        <v>188</v>
      </c>
      <c r="G97" s="3" t="s">
        <v>186</v>
      </c>
      <c r="H97" s="172">
        <v>41359</v>
      </c>
      <c r="I97" s="5" t="s">
        <v>139</v>
      </c>
      <c r="J97" s="5" t="s">
        <v>207</v>
      </c>
      <c r="K97" s="100" t="s">
        <v>208</v>
      </c>
      <c r="L97" s="99" t="s">
        <v>213</v>
      </c>
      <c r="M97" s="123" t="s">
        <v>138</v>
      </c>
      <c r="N97" s="123" t="s">
        <v>138</v>
      </c>
      <c r="O97" s="123" t="s">
        <v>138</v>
      </c>
      <c r="P97" s="215" t="s">
        <v>311</v>
      </c>
      <c r="Q97" s="216"/>
    </row>
    <row r="98" spans="2:17" ht="60.75" customHeight="1" x14ac:dyDescent="0.25">
      <c r="B98" s="180" t="s">
        <v>42</v>
      </c>
      <c r="C98" s="167"/>
      <c r="D98" s="3" t="s">
        <v>214</v>
      </c>
      <c r="E98" s="3">
        <v>59670847</v>
      </c>
      <c r="F98" s="3" t="s">
        <v>188</v>
      </c>
      <c r="G98" s="3" t="s">
        <v>186</v>
      </c>
      <c r="H98" s="172">
        <v>41509</v>
      </c>
      <c r="I98" s="5" t="s">
        <v>139</v>
      </c>
      <c r="J98" s="5" t="s">
        <v>215</v>
      </c>
      <c r="K98" s="100" t="s">
        <v>216</v>
      </c>
      <c r="L98" s="99" t="s">
        <v>213</v>
      </c>
      <c r="M98" s="123" t="s">
        <v>138</v>
      </c>
      <c r="N98" s="123" t="s">
        <v>139</v>
      </c>
      <c r="O98" s="123" t="s">
        <v>138</v>
      </c>
      <c r="P98" s="242" t="s">
        <v>312</v>
      </c>
      <c r="Q98" s="242"/>
    </row>
    <row r="99" spans="2:17" ht="60.75" customHeight="1" x14ac:dyDescent="0.25">
      <c r="B99" s="180" t="s">
        <v>42</v>
      </c>
      <c r="C99" s="167"/>
      <c r="D99" s="3" t="s">
        <v>217</v>
      </c>
      <c r="E99" s="3">
        <v>98430046</v>
      </c>
      <c r="F99" s="3" t="s">
        <v>218</v>
      </c>
      <c r="G99" s="3" t="s">
        <v>219</v>
      </c>
      <c r="H99" s="172">
        <v>38331</v>
      </c>
      <c r="I99" s="5" t="s">
        <v>139</v>
      </c>
      <c r="J99" s="5" t="s">
        <v>215</v>
      </c>
      <c r="K99" s="100" t="s">
        <v>216</v>
      </c>
      <c r="L99" s="99" t="s">
        <v>213</v>
      </c>
      <c r="M99" s="123" t="s">
        <v>138</v>
      </c>
      <c r="N99" s="123" t="s">
        <v>139</v>
      </c>
      <c r="O99" s="123" t="s">
        <v>138</v>
      </c>
      <c r="P99" s="215" t="s">
        <v>196</v>
      </c>
      <c r="Q99" s="216"/>
    </row>
    <row r="100" spans="2:17" ht="60.75" customHeight="1" x14ac:dyDescent="0.25">
      <c r="B100" s="167" t="s">
        <v>43</v>
      </c>
      <c r="C100" s="167">
        <f>1600/300*2</f>
        <v>10.666666666666666</v>
      </c>
      <c r="D100" s="3" t="s">
        <v>220</v>
      </c>
      <c r="E100" s="3">
        <v>1087119694</v>
      </c>
      <c r="F100" s="3" t="s">
        <v>224</v>
      </c>
      <c r="G100" s="3" t="s">
        <v>221</v>
      </c>
      <c r="H100" s="172">
        <v>40390</v>
      </c>
      <c r="I100" s="5" t="s">
        <v>139</v>
      </c>
      <c r="J100" s="100" t="s">
        <v>139</v>
      </c>
      <c r="K100" s="100" t="s">
        <v>139</v>
      </c>
      <c r="L100" s="99" t="s">
        <v>139</v>
      </c>
      <c r="M100" s="123" t="s">
        <v>138</v>
      </c>
      <c r="N100" s="123" t="s">
        <v>139</v>
      </c>
      <c r="O100" s="123" t="s">
        <v>138</v>
      </c>
      <c r="P100" s="215" t="s">
        <v>222</v>
      </c>
      <c r="Q100" s="216"/>
    </row>
    <row r="101" spans="2:17" ht="60.75" customHeight="1" x14ac:dyDescent="0.25">
      <c r="B101" s="180" t="s">
        <v>43</v>
      </c>
      <c r="C101" s="167"/>
      <c r="D101" s="3" t="s">
        <v>223</v>
      </c>
      <c r="E101" s="3">
        <v>59670334</v>
      </c>
      <c r="F101" s="3" t="s">
        <v>224</v>
      </c>
      <c r="G101" s="3" t="s">
        <v>221</v>
      </c>
      <c r="H101" s="172">
        <v>37094</v>
      </c>
      <c r="I101" s="5" t="s">
        <v>139</v>
      </c>
      <c r="J101" s="1" t="s">
        <v>139</v>
      </c>
      <c r="K101" s="100" t="s">
        <v>139</v>
      </c>
      <c r="L101" s="99" t="s">
        <v>139</v>
      </c>
      <c r="M101" s="123" t="s">
        <v>138</v>
      </c>
      <c r="N101" s="123" t="s">
        <v>139</v>
      </c>
      <c r="O101" s="123" t="s">
        <v>138</v>
      </c>
      <c r="P101" s="215" t="s">
        <v>222</v>
      </c>
      <c r="Q101" s="216"/>
    </row>
    <row r="102" spans="2:17" ht="60.75" customHeight="1" x14ac:dyDescent="0.25">
      <c r="B102" s="180" t="s">
        <v>43</v>
      </c>
      <c r="C102" s="167"/>
      <c r="D102" s="3" t="s">
        <v>225</v>
      </c>
      <c r="E102" s="3">
        <v>1087118783</v>
      </c>
      <c r="F102" s="3" t="s">
        <v>226</v>
      </c>
      <c r="G102" s="3" t="s">
        <v>186</v>
      </c>
      <c r="H102" s="172">
        <v>41145</v>
      </c>
      <c r="I102" s="5" t="s">
        <v>138</v>
      </c>
      <c r="J102" s="1" t="s">
        <v>227</v>
      </c>
      <c r="K102" s="123" t="s">
        <v>229</v>
      </c>
      <c r="L102" s="99" t="s">
        <v>228</v>
      </c>
      <c r="M102" s="123" t="s">
        <v>138</v>
      </c>
      <c r="N102" s="123" t="s">
        <v>138</v>
      </c>
      <c r="O102" s="123" t="s">
        <v>138</v>
      </c>
      <c r="P102" s="215" t="s">
        <v>313</v>
      </c>
      <c r="Q102" s="216"/>
    </row>
    <row r="103" spans="2:17" ht="60.75" customHeight="1" x14ac:dyDescent="0.25">
      <c r="B103" s="180" t="s">
        <v>43</v>
      </c>
      <c r="C103" s="167"/>
      <c r="D103" s="3" t="s">
        <v>225</v>
      </c>
      <c r="E103" s="3">
        <v>1087118783</v>
      </c>
      <c r="F103" s="3" t="s">
        <v>226</v>
      </c>
      <c r="G103" s="3" t="s">
        <v>186</v>
      </c>
      <c r="H103" s="172">
        <v>41145</v>
      </c>
      <c r="I103" s="5" t="s">
        <v>138</v>
      </c>
      <c r="J103" s="1" t="s">
        <v>230</v>
      </c>
      <c r="K103" s="100" t="s">
        <v>231</v>
      </c>
      <c r="L103" s="99" t="s">
        <v>226</v>
      </c>
      <c r="M103" s="123" t="s">
        <v>138</v>
      </c>
      <c r="N103" s="123" t="s">
        <v>138</v>
      </c>
      <c r="O103" s="123" t="s">
        <v>138</v>
      </c>
      <c r="P103" s="215" t="s">
        <v>313</v>
      </c>
      <c r="Q103" s="216"/>
    </row>
    <row r="104" spans="2:17" ht="60.75" customHeight="1" x14ac:dyDescent="0.25">
      <c r="B104" s="180" t="s">
        <v>43</v>
      </c>
      <c r="C104" s="167"/>
      <c r="D104" s="3" t="s">
        <v>232</v>
      </c>
      <c r="E104" s="3">
        <v>59677667</v>
      </c>
      <c r="F104" s="3" t="s">
        <v>233</v>
      </c>
      <c r="G104" s="3" t="s">
        <v>234</v>
      </c>
      <c r="H104" s="172">
        <v>40047</v>
      </c>
      <c r="I104" s="5" t="s">
        <v>138</v>
      </c>
      <c r="J104" s="1" t="s">
        <v>236</v>
      </c>
      <c r="K104" s="100" t="s">
        <v>235</v>
      </c>
      <c r="L104" s="99" t="s">
        <v>226</v>
      </c>
      <c r="M104" s="123" t="s">
        <v>138</v>
      </c>
      <c r="N104" s="123" t="s">
        <v>138</v>
      </c>
      <c r="O104" s="123" t="s">
        <v>138</v>
      </c>
      <c r="P104" s="215" t="s">
        <v>314</v>
      </c>
      <c r="Q104" s="216"/>
    </row>
    <row r="105" spans="2:17" ht="60.75" customHeight="1" x14ac:dyDescent="0.25">
      <c r="B105" s="180" t="s">
        <v>43</v>
      </c>
      <c r="C105" s="167"/>
      <c r="D105" s="3" t="s">
        <v>238</v>
      </c>
      <c r="E105" s="3">
        <v>1087189718</v>
      </c>
      <c r="F105" s="3" t="s">
        <v>237</v>
      </c>
      <c r="G105" s="3" t="s">
        <v>186</v>
      </c>
      <c r="H105" s="172">
        <v>41818</v>
      </c>
      <c r="I105" s="5" t="s">
        <v>139</v>
      </c>
      <c r="J105" s="1" t="s">
        <v>239</v>
      </c>
      <c r="K105" s="100" t="s">
        <v>241</v>
      </c>
      <c r="L105" s="99" t="s">
        <v>240</v>
      </c>
      <c r="M105" s="123" t="s">
        <v>138</v>
      </c>
      <c r="N105" s="123" t="s">
        <v>138</v>
      </c>
      <c r="O105" s="123" t="s">
        <v>138</v>
      </c>
      <c r="P105" s="215" t="s">
        <v>315</v>
      </c>
      <c r="Q105" s="216"/>
    </row>
    <row r="106" spans="2:17" ht="60.75" customHeight="1" x14ac:dyDescent="0.25">
      <c r="B106" s="180" t="s">
        <v>43</v>
      </c>
      <c r="C106" s="167"/>
      <c r="D106" s="3" t="s">
        <v>242</v>
      </c>
      <c r="E106" s="3">
        <v>1087125393</v>
      </c>
      <c r="F106" s="3" t="s">
        <v>243</v>
      </c>
      <c r="G106" s="3" t="s">
        <v>221</v>
      </c>
      <c r="H106" s="172">
        <v>40390</v>
      </c>
      <c r="I106" s="5" t="s">
        <v>139</v>
      </c>
      <c r="J106" s="1" t="s">
        <v>244</v>
      </c>
      <c r="K106" s="100"/>
      <c r="L106" s="99" t="s">
        <v>245</v>
      </c>
      <c r="M106" s="123" t="s">
        <v>138</v>
      </c>
      <c r="N106" s="123" t="s">
        <v>139</v>
      </c>
      <c r="O106" s="123" t="s">
        <v>138</v>
      </c>
      <c r="P106" s="242" t="s">
        <v>246</v>
      </c>
      <c r="Q106" s="242"/>
    </row>
    <row r="107" spans="2:17" ht="60.75" customHeight="1" x14ac:dyDescent="0.25">
      <c r="B107" s="180" t="s">
        <v>43</v>
      </c>
      <c r="C107" s="167"/>
      <c r="D107" s="3" t="s">
        <v>247</v>
      </c>
      <c r="E107" s="1">
        <v>59681309</v>
      </c>
      <c r="F107" s="3" t="s">
        <v>237</v>
      </c>
      <c r="G107" s="3" t="s">
        <v>180</v>
      </c>
      <c r="H107" s="172">
        <v>41265</v>
      </c>
      <c r="I107" s="5" t="s">
        <v>139</v>
      </c>
      <c r="J107" s="1" t="s">
        <v>248</v>
      </c>
      <c r="K107" s="100" t="s">
        <v>249</v>
      </c>
      <c r="L107" s="99" t="s">
        <v>191</v>
      </c>
      <c r="M107" s="123" t="s">
        <v>138</v>
      </c>
      <c r="N107" s="123" t="s">
        <v>138</v>
      </c>
      <c r="O107" s="123" t="s">
        <v>138</v>
      </c>
      <c r="P107" s="215" t="s">
        <v>316</v>
      </c>
      <c r="Q107" s="216"/>
    </row>
    <row r="108" spans="2:17" ht="60.75" customHeight="1" x14ac:dyDescent="0.25">
      <c r="B108" s="180" t="s">
        <v>43</v>
      </c>
      <c r="C108" s="167"/>
      <c r="D108" s="3" t="s">
        <v>250</v>
      </c>
      <c r="E108" s="3">
        <v>1085284925</v>
      </c>
      <c r="F108" s="3" t="s">
        <v>251</v>
      </c>
      <c r="G108" s="3" t="s">
        <v>293</v>
      </c>
      <c r="H108" s="172">
        <v>37374</v>
      </c>
      <c r="I108" s="5" t="s">
        <v>139</v>
      </c>
      <c r="J108" s="1" t="s">
        <v>252</v>
      </c>
      <c r="K108" s="100" t="s">
        <v>254</v>
      </c>
      <c r="L108" s="99" t="s">
        <v>253</v>
      </c>
      <c r="M108" s="123" t="s">
        <v>138</v>
      </c>
      <c r="N108" s="123" t="s">
        <v>139</v>
      </c>
      <c r="O108" s="123" t="s">
        <v>138</v>
      </c>
      <c r="P108" s="242" t="s">
        <v>255</v>
      </c>
      <c r="Q108" s="242"/>
    </row>
    <row r="109" spans="2:17" ht="60.75" customHeight="1" x14ac:dyDescent="0.25">
      <c r="B109" s="180" t="s">
        <v>43</v>
      </c>
      <c r="C109" s="167"/>
      <c r="D109" s="3" t="s">
        <v>256</v>
      </c>
      <c r="E109" s="3">
        <v>59682076</v>
      </c>
      <c r="F109" s="3" t="s">
        <v>257</v>
      </c>
      <c r="G109" s="3" t="s">
        <v>258</v>
      </c>
      <c r="H109" s="172">
        <v>39535</v>
      </c>
      <c r="I109" s="5" t="s">
        <v>138</v>
      </c>
      <c r="J109" s="1" t="s">
        <v>259</v>
      </c>
      <c r="K109" s="100" t="s">
        <v>261</v>
      </c>
      <c r="L109" s="99" t="s">
        <v>260</v>
      </c>
      <c r="M109" s="123" t="s">
        <v>138</v>
      </c>
      <c r="N109" s="123" t="s">
        <v>138</v>
      </c>
      <c r="O109" s="123" t="s">
        <v>138</v>
      </c>
      <c r="P109" s="215"/>
      <c r="Q109" s="216"/>
    </row>
    <row r="110" spans="2:17" ht="60.75" customHeight="1" x14ac:dyDescent="0.25">
      <c r="B110" s="180" t="s">
        <v>43</v>
      </c>
      <c r="C110" s="167"/>
      <c r="D110" s="3" t="s">
        <v>262</v>
      </c>
      <c r="E110" s="3">
        <v>1085270054</v>
      </c>
      <c r="F110" s="3" t="s">
        <v>257</v>
      </c>
      <c r="G110" s="3" t="s">
        <v>263</v>
      </c>
      <c r="H110" s="172">
        <v>37096</v>
      </c>
      <c r="I110" s="5" t="s">
        <v>138</v>
      </c>
      <c r="J110" s="1" t="s">
        <v>265</v>
      </c>
      <c r="K110" s="100" t="s">
        <v>266</v>
      </c>
      <c r="L110" s="99" t="s">
        <v>264</v>
      </c>
      <c r="M110" s="123" t="s">
        <v>138</v>
      </c>
      <c r="N110" s="123" t="s">
        <v>138</v>
      </c>
      <c r="O110" s="123" t="s">
        <v>138</v>
      </c>
      <c r="P110" s="215" t="s">
        <v>315</v>
      </c>
      <c r="Q110" s="216"/>
    </row>
    <row r="111" spans="2:17" ht="60.75" customHeight="1" x14ac:dyDescent="0.25">
      <c r="B111" s="180" t="s">
        <v>43</v>
      </c>
      <c r="C111" s="167"/>
      <c r="D111" s="3" t="s">
        <v>262</v>
      </c>
      <c r="E111" s="3">
        <v>1085270054</v>
      </c>
      <c r="F111" s="3" t="s">
        <v>257</v>
      </c>
      <c r="G111" s="3" t="s">
        <v>263</v>
      </c>
      <c r="H111" s="172">
        <v>37096</v>
      </c>
      <c r="I111" s="5" t="s">
        <v>138</v>
      </c>
      <c r="J111" s="1" t="s">
        <v>267</v>
      </c>
      <c r="K111" s="100" t="s">
        <v>268</v>
      </c>
      <c r="L111" s="99" t="s">
        <v>257</v>
      </c>
      <c r="M111" s="123" t="s">
        <v>138</v>
      </c>
      <c r="N111" s="123" t="s">
        <v>138</v>
      </c>
      <c r="O111" s="123" t="s">
        <v>138</v>
      </c>
      <c r="P111" s="215" t="s">
        <v>315</v>
      </c>
      <c r="Q111" s="216"/>
    </row>
    <row r="112" spans="2:17" ht="60.75" customHeight="1" x14ac:dyDescent="0.25">
      <c r="B112" s="180" t="s">
        <v>43</v>
      </c>
      <c r="C112" s="167"/>
      <c r="D112" s="3" t="s">
        <v>269</v>
      </c>
      <c r="E112" s="99">
        <v>1085284925</v>
      </c>
      <c r="F112" s="3" t="s">
        <v>257</v>
      </c>
      <c r="G112" s="3" t="s">
        <v>186</v>
      </c>
      <c r="H112" s="172">
        <v>41875</v>
      </c>
      <c r="I112" s="5" t="s">
        <v>138</v>
      </c>
      <c r="J112" s="1" t="s">
        <v>270</v>
      </c>
      <c r="K112" s="100" t="s">
        <v>272</v>
      </c>
      <c r="L112" s="99" t="s">
        <v>271</v>
      </c>
      <c r="M112" s="123" t="s">
        <v>138</v>
      </c>
      <c r="N112" s="123" t="s">
        <v>138</v>
      </c>
      <c r="O112" s="123" t="s">
        <v>138</v>
      </c>
      <c r="P112" s="215"/>
      <c r="Q112" s="216"/>
    </row>
    <row r="113" spans="2:17" ht="60.75" customHeight="1" x14ac:dyDescent="0.25">
      <c r="B113" s="180" t="s">
        <v>43</v>
      </c>
      <c r="C113" s="167"/>
      <c r="D113" s="3" t="s">
        <v>269</v>
      </c>
      <c r="E113" s="3">
        <v>1085284925</v>
      </c>
      <c r="F113" s="3" t="s">
        <v>257</v>
      </c>
      <c r="G113" s="3" t="s">
        <v>186</v>
      </c>
      <c r="H113" s="172">
        <v>41875</v>
      </c>
      <c r="I113" s="5" t="s">
        <v>138</v>
      </c>
      <c r="J113" s="1" t="s">
        <v>273</v>
      </c>
      <c r="K113" s="100" t="s">
        <v>274</v>
      </c>
      <c r="L113" s="99" t="s">
        <v>257</v>
      </c>
      <c r="M113" s="123" t="s">
        <v>138</v>
      </c>
      <c r="N113" s="123" t="s">
        <v>138</v>
      </c>
      <c r="O113" s="123" t="s">
        <v>138</v>
      </c>
      <c r="P113" s="215"/>
      <c r="Q113" s="216"/>
    </row>
    <row r="114" spans="2:17" ht="60.75" customHeight="1" x14ac:dyDescent="0.25">
      <c r="B114" s="180" t="s">
        <v>43</v>
      </c>
      <c r="C114" s="167"/>
      <c r="D114" s="3" t="s">
        <v>275</v>
      </c>
      <c r="E114" s="1">
        <v>59264680</v>
      </c>
      <c r="F114" s="3" t="s">
        <v>251</v>
      </c>
      <c r="G114" s="3" t="s">
        <v>276</v>
      </c>
      <c r="H114" s="172">
        <v>37506</v>
      </c>
      <c r="I114" s="5" t="s">
        <v>139</v>
      </c>
      <c r="J114" s="1" t="s">
        <v>139</v>
      </c>
      <c r="K114" s="100" t="s">
        <v>139</v>
      </c>
      <c r="L114" s="99" t="s">
        <v>139</v>
      </c>
      <c r="M114" s="123" t="s">
        <v>138</v>
      </c>
      <c r="N114" s="123" t="s">
        <v>139</v>
      </c>
      <c r="O114" s="123" t="s">
        <v>138</v>
      </c>
      <c r="P114" s="242" t="s">
        <v>246</v>
      </c>
      <c r="Q114" s="242"/>
    </row>
    <row r="115" spans="2:17" ht="60.75" customHeight="1" x14ac:dyDescent="0.25">
      <c r="B115" s="180" t="s">
        <v>43</v>
      </c>
      <c r="C115" s="167"/>
      <c r="D115" s="3" t="s">
        <v>277</v>
      </c>
      <c r="E115" s="3">
        <v>59679604</v>
      </c>
      <c r="F115" s="3" t="s">
        <v>278</v>
      </c>
      <c r="G115" s="3" t="s">
        <v>279</v>
      </c>
      <c r="H115" s="172">
        <v>40691</v>
      </c>
      <c r="I115" s="5" t="s">
        <v>139</v>
      </c>
      <c r="J115" s="1" t="s">
        <v>139</v>
      </c>
      <c r="K115" s="100" t="s">
        <v>139</v>
      </c>
      <c r="L115" s="99" t="s">
        <v>139</v>
      </c>
      <c r="M115" s="123" t="s">
        <v>138</v>
      </c>
      <c r="N115" s="123" t="s">
        <v>139</v>
      </c>
      <c r="O115" s="123" t="s">
        <v>138</v>
      </c>
      <c r="P115" s="242" t="s">
        <v>246</v>
      </c>
      <c r="Q115" s="242"/>
    </row>
    <row r="116" spans="2:17" ht="60.75" customHeight="1" x14ac:dyDescent="0.25">
      <c r="B116" s="180" t="s">
        <v>43</v>
      </c>
      <c r="C116" s="167"/>
      <c r="D116" s="3" t="s">
        <v>280</v>
      </c>
      <c r="E116" s="3">
        <v>1085273416</v>
      </c>
      <c r="F116" s="3" t="s">
        <v>257</v>
      </c>
      <c r="G116" s="3" t="s">
        <v>186</v>
      </c>
      <c r="H116" s="172">
        <v>41019</v>
      </c>
      <c r="I116" s="5" t="s">
        <v>138</v>
      </c>
      <c r="J116" s="1" t="s">
        <v>281</v>
      </c>
      <c r="K116" s="100" t="s">
        <v>283</v>
      </c>
      <c r="L116" s="99" t="s">
        <v>282</v>
      </c>
      <c r="M116" s="123" t="s">
        <v>138</v>
      </c>
      <c r="N116" s="123" t="s">
        <v>138</v>
      </c>
      <c r="O116" s="123" t="s">
        <v>138</v>
      </c>
      <c r="P116" s="215" t="s">
        <v>315</v>
      </c>
      <c r="Q116" s="216"/>
    </row>
    <row r="117" spans="2:17" ht="60.75" customHeight="1" x14ac:dyDescent="0.25">
      <c r="B117" s="180" t="s">
        <v>43</v>
      </c>
      <c r="C117" s="167"/>
      <c r="D117" s="3" t="s">
        <v>284</v>
      </c>
      <c r="E117" s="3">
        <v>1087127814</v>
      </c>
      <c r="F117" s="3" t="s">
        <v>226</v>
      </c>
      <c r="G117" s="3" t="s">
        <v>186</v>
      </c>
      <c r="H117" s="172">
        <v>41509</v>
      </c>
      <c r="I117" s="5" t="s">
        <v>139</v>
      </c>
      <c r="J117" s="1" t="s">
        <v>267</v>
      </c>
      <c r="K117" s="100" t="s">
        <v>285</v>
      </c>
      <c r="L117" s="99" t="s">
        <v>226</v>
      </c>
      <c r="M117" s="123" t="s">
        <v>138</v>
      </c>
      <c r="N117" s="123" t="s">
        <v>138</v>
      </c>
      <c r="O117" s="123" t="s">
        <v>138</v>
      </c>
      <c r="P117" s="215" t="s">
        <v>286</v>
      </c>
      <c r="Q117" s="216"/>
    </row>
    <row r="118" spans="2:17" ht="60.75" customHeight="1" x14ac:dyDescent="0.25">
      <c r="B118" s="180" t="s">
        <v>43</v>
      </c>
      <c r="C118" s="167"/>
      <c r="D118" s="3" t="s">
        <v>287</v>
      </c>
      <c r="E118" s="3">
        <v>1130631974</v>
      </c>
      <c r="F118" s="3" t="s">
        <v>257</v>
      </c>
      <c r="G118" s="3" t="s">
        <v>180</v>
      </c>
      <c r="H118" s="172">
        <v>41629</v>
      </c>
      <c r="I118" s="5" t="s">
        <v>139</v>
      </c>
      <c r="J118" s="1" t="s">
        <v>139</v>
      </c>
      <c r="K118" s="100" t="s">
        <v>139</v>
      </c>
      <c r="L118" s="99" t="s">
        <v>139</v>
      </c>
      <c r="M118" s="123" t="s">
        <v>138</v>
      </c>
      <c r="N118" s="123" t="s">
        <v>138</v>
      </c>
      <c r="O118" s="123" t="s">
        <v>138</v>
      </c>
      <c r="P118" s="215" t="s">
        <v>288</v>
      </c>
      <c r="Q118" s="216"/>
    </row>
    <row r="119" spans="2:17" ht="60.75" customHeight="1" x14ac:dyDescent="0.25">
      <c r="B119" s="180" t="s">
        <v>43</v>
      </c>
      <c r="C119" s="167"/>
      <c r="D119" s="3" t="s">
        <v>289</v>
      </c>
      <c r="E119" s="3">
        <v>1087116271</v>
      </c>
      <c r="F119" s="3" t="s">
        <v>226</v>
      </c>
      <c r="G119" s="3" t="s">
        <v>290</v>
      </c>
      <c r="H119" s="172">
        <v>41397</v>
      </c>
      <c r="I119" s="5" t="s">
        <v>139</v>
      </c>
      <c r="J119" s="1" t="s">
        <v>227</v>
      </c>
      <c r="K119" s="100" t="s">
        <v>229</v>
      </c>
      <c r="L119" s="99" t="s">
        <v>257</v>
      </c>
      <c r="M119" s="123" t="s">
        <v>138</v>
      </c>
      <c r="N119" s="123" t="s">
        <v>138</v>
      </c>
      <c r="O119" s="123" t="s">
        <v>138</v>
      </c>
      <c r="P119" s="215" t="s">
        <v>317</v>
      </c>
      <c r="Q119" s="216"/>
    </row>
    <row r="120" spans="2:17" ht="60.75" customHeight="1" x14ac:dyDescent="0.25">
      <c r="B120" s="180" t="s">
        <v>43</v>
      </c>
      <c r="C120" s="167"/>
      <c r="D120" s="3" t="s">
        <v>291</v>
      </c>
      <c r="E120" s="3">
        <v>1087125397</v>
      </c>
      <c r="F120" s="3" t="s">
        <v>292</v>
      </c>
      <c r="G120" s="3" t="s">
        <v>221</v>
      </c>
      <c r="H120" s="172">
        <v>40390</v>
      </c>
      <c r="I120" s="5" t="s">
        <v>139</v>
      </c>
      <c r="J120" s="1" t="s">
        <v>139</v>
      </c>
      <c r="K120" s="100" t="s">
        <v>139</v>
      </c>
      <c r="L120" s="99" t="s">
        <v>139</v>
      </c>
      <c r="M120" s="123" t="s">
        <v>138</v>
      </c>
      <c r="N120" s="123" t="s">
        <v>139</v>
      </c>
      <c r="O120" s="123" t="s">
        <v>138</v>
      </c>
      <c r="P120" s="242" t="s">
        <v>246</v>
      </c>
      <c r="Q120" s="242"/>
    </row>
    <row r="121" spans="2:17" ht="33.6" customHeight="1" x14ac:dyDescent="0.25">
      <c r="B121" s="167"/>
      <c r="C121" s="167"/>
      <c r="D121" s="3"/>
      <c r="E121" s="3"/>
      <c r="F121" s="3"/>
      <c r="G121" s="3"/>
      <c r="H121" s="3"/>
      <c r="I121" s="5"/>
      <c r="J121" s="1"/>
      <c r="K121" s="99"/>
      <c r="L121" s="99"/>
      <c r="M121" s="123"/>
      <c r="N121" s="123"/>
      <c r="O121" s="123"/>
      <c r="P121" s="243"/>
      <c r="Q121" s="243"/>
    </row>
    <row r="123" spans="2:17" ht="15.75" thickBot="1" x14ac:dyDescent="0.3"/>
    <row r="124" spans="2:17" ht="27" thickBot="1" x14ac:dyDescent="0.3">
      <c r="B124" s="239" t="s">
        <v>45</v>
      </c>
      <c r="C124" s="240"/>
      <c r="D124" s="240"/>
      <c r="E124" s="240"/>
      <c r="F124" s="240"/>
      <c r="G124" s="240"/>
      <c r="H124" s="240"/>
      <c r="I124" s="240"/>
      <c r="J124" s="240"/>
      <c r="K124" s="240"/>
      <c r="L124" s="240"/>
      <c r="M124" s="240"/>
      <c r="N124" s="241"/>
    </row>
    <row r="127" spans="2:17" ht="46.15" customHeight="1" x14ac:dyDescent="0.25">
      <c r="B127" s="69" t="s">
        <v>32</v>
      </c>
      <c r="C127" s="69" t="s">
        <v>46</v>
      </c>
      <c r="D127" s="232" t="s">
        <v>3</v>
      </c>
      <c r="E127" s="234"/>
    </row>
    <row r="128" spans="2:17" ht="46.9" customHeight="1" x14ac:dyDescent="0.25">
      <c r="B128" s="70" t="s">
        <v>124</v>
      </c>
      <c r="C128" s="170" t="s">
        <v>139</v>
      </c>
      <c r="D128" s="244" t="s">
        <v>166</v>
      </c>
      <c r="E128" s="245"/>
    </row>
    <row r="131" spans="1:26" ht="26.25" x14ac:dyDescent="0.25">
      <c r="B131" s="220" t="s">
        <v>63</v>
      </c>
      <c r="C131" s="221"/>
      <c r="D131" s="221"/>
      <c r="E131" s="221"/>
      <c r="F131" s="221"/>
      <c r="G131" s="221"/>
      <c r="H131" s="221"/>
      <c r="I131" s="221"/>
      <c r="J131" s="221"/>
      <c r="K131" s="221"/>
      <c r="L131" s="221"/>
      <c r="M131" s="221"/>
      <c r="N131" s="221"/>
      <c r="O131" s="221"/>
      <c r="P131" s="221"/>
    </row>
    <row r="133" spans="1:26" ht="15.75" thickBot="1" x14ac:dyDescent="0.3"/>
    <row r="134" spans="1:26" ht="27" thickBot="1" x14ac:dyDescent="0.3">
      <c r="B134" s="239" t="s">
        <v>53</v>
      </c>
      <c r="C134" s="240"/>
      <c r="D134" s="240"/>
      <c r="E134" s="240"/>
      <c r="F134" s="240"/>
      <c r="G134" s="240"/>
      <c r="H134" s="240"/>
      <c r="I134" s="240"/>
      <c r="J134" s="240"/>
      <c r="K134" s="240"/>
      <c r="L134" s="240"/>
      <c r="M134" s="240"/>
      <c r="N134" s="241"/>
    </row>
    <row r="136" spans="1:26" ht="15.75" thickBot="1" x14ac:dyDescent="0.3">
      <c r="M136" s="66"/>
      <c r="N136" s="66"/>
    </row>
    <row r="137" spans="1:26" s="109" customFormat="1" ht="109.5" customHeight="1" x14ac:dyDescent="0.25">
      <c r="B137" s="120" t="s">
        <v>147</v>
      </c>
      <c r="C137" s="120" t="s">
        <v>148</v>
      </c>
      <c r="D137" s="120" t="s">
        <v>149</v>
      </c>
      <c r="E137" s="120" t="s">
        <v>44</v>
      </c>
      <c r="F137" s="120" t="s">
        <v>21</v>
      </c>
      <c r="G137" s="120" t="s">
        <v>101</v>
      </c>
      <c r="H137" s="120" t="s">
        <v>17</v>
      </c>
      <c r="I137" s="120" t="s">
        <v>10</v>
      </c>
      <c r="J137" s="120" t="s">
        <v>30</v>
      </c>
      <c r="K137" s="120" t="s">
        <v>60</v>
      </c>
      <c r="L137" s="120" t="s">
        <v>19</v>
      </c>
      <c r="M137" s="105" t="s">
        <v>25</v>
      </c>
      <c r="N137" s="120" t="s">
        <v>150</v>
      </c>
      <c r="O137" s="120" t="s">
        <v>35</v>
      </c>
      <c r="P137" s="121" t="s">
        <v>11</v>
      </c>
      <c r="Q137" s="121" t="s">
        <v>18</v>
      </c>
    </row>
    <row r="138" spans="1:26" s="115" customFormat="1" x14ac:dyDescent="0.25">
      <c r="A138" s="47">
        <v>1</v>
      </c>
      <c r="B138" s="116"/>
      <c r="C138" s="117"/>
      <c r="D138" s="116"/>
      <c r="E138" s="111"/>
      <c r="F138" s="112"/>
      <c r="G138" s="153"/>
      <c r="H138" s="119"/>
      <c r="I138" s="113"/>
      <c r="J138" s="113"/>
      <c r="K138" s="113"/>
      <c r="L138" s="113"/>
      <c r="M138" s="104"/>
      <c r="N138" s="104">
        <f>+M138*G138</f>
        <v>0</v>
      </c>
      <c r="O138" s="27"/>
      <c r="P138" s="27"/>
      <c r="Q138" s="154"/>
      <c r="R138" s="114"/>
      <c r="S138" s="114"/>
      <c r="T138" s="114"/>
      <c r="U138" s="114"/>
      <c r="V138" s="114"/>
      <c r="W138" s="114"/>
      <c r="X138" s="114"/>
      <c r="Y138" s="114"/>
      <c r="Z138" s="114"/>
    </row>
    <row r="139" spans="1:26" s="115" customFormat="1" x14ac:dyDescent="0.25">
      <c r="A139" s="47">
        <f>+A138+1</f>
        <v>2</v>
      </c>
      <c r="B139" s="116"/>
      <c r="C139" s="117"/>
      <c r="D139" s="116"/>
      <c r="E139" s="111"/>
      <c r="F139" s="112"/>
      <c r="G139" s="112"/>
      <c r="H139" s="112"/>
      <c r="I139" s="113"/>
      <c r="J139" s="113"/>
      <c r="K139" s="113"/>
      <c r="L139" s="113"/>
      <c r="M139" s="104"/>
      <c r="N139" s="104"/>
      <c r="O139" s="27"/>
      <c r="P139" s="27"/>
      <c r="Q139" s="154"/>
      <c r="R139" s="114"/>
      <c r="S139" s="114"/>
      <c r="T139" s="114"/>
      <c r="U139" s="114"/>
      <c r="V139" s="114"/>
      <c r="W139" s="114"/>
      <c r="X139" s="114"/>
      <c r="Y139" s="114"/>
      <c r="Z139" s="114"/>
    </row>
    <row r="140" spans="1:26" s="115" customFormat="1" x14ac:dyDescent="0.25">
      <c r="A140" s="47">
        <f t="shared" ref="A140:A145" si="2">+A139+1</f>
        <v>3</v>
      </c>
      <c r="B140" s="116"/>
      <c r="C140" s="117"/>
      <c r="D140" s="116"/>
      <c r="E140" s="111"/>
      <c r="F140" s="112"/>
      <c r="G140" s="112"/>
      <c r="H140" s="112"/>
      <c r="I140" s="113"/>
      <c r="J140" s="113"/>
      <c r="K140" s="113"/>
      <c r="L140" s="113"/>
      <c r="M140" s="104"/>
      <c r="N140" s="104"/>
      <c r="O140" s="27"/>
      <c r="P140" s="27"/>
      <c r="Q140" s="154"/>
      <c r="R140" s="114"/>
      <c r="S140" s="114"/>
      <c r="T140" s="114"/>
      <c r="U140" s="114"/>
      <c r="V140" s="114"/>
      <c r="W140" s="114"/>
      <c r="X140" s="114"/>
      <c r="Y140" s="114"/>
      <c r="Z140" s="114"/>
    </row>
    <row r="141" spans="1:26" s="115" customFormat="1" x14ac:dyDescent="0.25">
      <c r="A141" s="47">
        <f t="shared" si="2"/>
        <v>4</v>
      </c>
      <c r="B141" s="116"/>
      <c r="C141" s="117"/>
      <c r="D141" s="116"/>
      <c r="E141" s="111"/>
      <c r="F141" s="112"/>
      <c r="G141" s="112"/>
      <c r="H141" s="112"/>
      <c r="I141" s="113"/>
      <c r="J141" s="113"/>
      <c r="K141" s="113"/>
      <c r="L141" s="113"/>
      <c r="M141" s="104"/>
      <c r="N141" s="104"/>
      <c r="O141" s="27"/>
      <c r="P141" s="27"/>
      <c r="Q141" s="154"/>
      <c r="R141" s="114"/>
      <c r="S141" s="114"/>
      <c r="T141" s="114"/>
      <c r="U141" s="114"/>
      <c r="V141" s="114"/>
      <c r="W141" s="114"/>
      <c r="X141" s="114"/>
      <c r="Y141" s="114"/>
      <c r="Z141" s="114"/>
    </row>
    <row r="142" spans="1:26" s="115" customFormat="1" x14ac:dyDescent="0.25">
      <c r="A142" s="47">
        <f t="shared" si="2"/>
        <v>5</v>
      </c>
      <c r="B142" s="116"/>
      <c r="C142" s="117"/>
      <c r="D142" s="116"/>
      <c r="E142" s="111"/>
      <c r="F142" s="112"/>
      <c r="G142" s="112"/>
      <c r="H142" s="112"/>
      <c r="I142" s="113"/>
      <c r="J142" s="113"/>
      <c r="K142" s="113"/>
      <c r="L142" s="113"/>
      <c r="M142" s="104"/>
      <c r="N142" s="104"/>
      <c r="O142" s="27"/>
      <c r="P142" s="27"/>
      <c r="Q142" s="154"/>
      <c r="R142" s="114"/>
      <c r="S142" s="114"/>
      <c r="T142" s="114"/>
      <c r="U142" s="114"/>
      <c r="V142" s="114"/>
      <c r="W142" s="114"/>
      <c r="X142" s="114"/>
      <c r="Y142" s="114"/>
      <c r="Z142" s="114"/>
    </row>
    <row r="143" spans="1:26" s="115" customFormat="1" x14ac:dyDescent="0.25">
      <c r="A143" s="47">
        <f t="shared" si="2"/>
        <v>6</v>
      </c>
      <c r="B143" s="116"/>
      <c r="C143" s="117"/>
      <c r="D143" s="116"/>
      <c r="E143" s="111"/>
      <c r="F143" s="112"/>
      <c r="G143" s="112"/>
      <c r="H143" s="112"/>
      <c r="I143" s="113"/>
      <c r="J143" s="113"/>
      <c r="K143" s="113"/>
      <c r="L143" s="113"/>
      <c r="M143" s="104"/>
      <c r="N143" s="104"/>
      <c r="O143" s="27"/>
      <c r="P143" s="27"/>
      <c r="Q143" s="154"/>
      <c r="R143" s="114"/>
      <c r="S143" s="114"/>
      <c r="T143" s="114"/>
      <c r="U143" s="114"/>
      <c r="V143" s="114"/>
      <c r="W143" s="114"/>
      <c r="X143" s="114"/>
      <c r="Y143" s="114"/>
      <c r="Z143" s="114"/>
    </row>
    <row r="144" spans="1:26" s="115" customFormat="1" x14ac:dyDescent="0.25">
      <c r="A144" s="47">
        <f t="shared" si="2"/>
        <v>7</v>
      </c>
      <c r="B144" s="116"/>
      <c r="C144" s="117"/>
      <c r="D144" s="116"/>
      <c r="E144" s="111"/>
      <c r="F144" s="112"/>
      <c r="G144" s="112"/>
      <c r="H144" s="112"/>
      <c r="I144" s="113"/>
      <c r="J144" s="113"/>
      <c r="K144" s="113"/>
      <c r="L144" s="113"/>
      <c r="M144" s="104"/>
      <c r="N144" s="104"/>
      <c r="O144" s="27"/>
      <c r="P144" s="27"/>
      <c r="Q144" s="154"/>
      <c r="R144" s="114"/>
      <c r="S144" s="114"/>
      <c r="T144" s="114"/>
      <c r="U144" s="114"/>
      <c r="V144" s="114"/>
      <c r="W144" s="114"/>
      <c r="X144" s="114"/>
      <c r="Y144" s="114"/>
      <c r="Z144" s="114"/>
    </row>
    <row r="145" spans="1:26" s="115" customFormat="1" x14ac:dyDescent="0.25">
      <c r="A145" s="47">
        <f t="shared" si="2"/>
        <v>8</v>
      </c>
      <c r="B145" s="116"/>
      <c r="C145" s="117"/>
      <c r="D145" s="116"/>
      <c r="E145" s="111"/>
      <c r="F145" s="112"/>
      <c r="G145" s="112"/>
      <c r="H145" s="112"/>
      <c r="I145" s="113"/>
      <c r="J145" s="113"/>
      <c r="K145" s="113"/>
      <c r="L145" s="113"/>
      <c r="M145" s="104"/>
      <c r="N145" s="104"/>
      <c r="O145" s="27"/>
      <c r="P145" s="27"/>
      <c r="Q145" s="154"/>
      <c r="R145" s="114"/>
      <c r="S145" s="114"/>
      <c r="T145" s="114"/>
      <c r="U145" s="114"/>
      <c r="V145" s="114"/>
      <c r="W145" s="114"/>
      <c r="X145" s="114"/>
      <c r="Y145" s="114"/>
      <c r="Z145" s="114"/>
    </row>
    <row r="146" spans="1:26" s="115" customFormat="1" x14ac:dyDescent="0.25">
      <c r="A146" s="47"/>
      <c r="B146" s="50" t="s">
        <v>16</v>
      </c>
      <c r="C146" s="117"/>
      <c r="D146" s="116"/>
      <c r="E146" s="111"/>
      <c r="F146" s="112"/>
      <c r="G146" s="112"/>
      <c r="H146" s="112"/>
      <c r="I146" s="113"/>
      <c r="J146" s="113"/>
      <c r="K146" s="118">
        <f t="shared" ref="K146:N146" si="3">SUM(K138:K145)</f>
        <v>0</v>
      </c>
      <c r="L146" s="118">
        <f t="shared" si="3"/>
        <v>0</v>
      </c>
      <c r="M146" s="152">
        <f t="shared" si="3"/>
        <v>0</v>
      </c>
      <c r="N146" s="118">
        <f t="shared" si="3"/>
        <v>0</v>
      </c>
      <c r="O146" s="27"/>
      <c r="P146" s="27"/>
      <c r="Q146" s="155"/>
    </row>
    <row r="147" spans="1:26" x14ac:dyDescent="0.25">
      <c r="B147" s="30"/>
      <c r="C147" s="30"/>
      <c r="D147" s="30"/>
      <c r="E147" s="31"/>
      <c r="F147" s="30"/>
      <c r="G147" s="30"/>
      <c r="H147" s="30"/>
      <c r="I147" s="30"/>
      <c r="J147" s="30"/>
      <c r="K147" s="30"/>
      <c r="L147" s="30"/>
      <c r="M147" s="30"/>
      <c r="N147" s="30"/>
      <c r="O147" s="30"/>
      <c r="P147" s="30"/>
    </row>
    <row r="148" spans="1:26" ht="18.75" x14ac:dyDescent="0.25">
      <c r="B148" s="60" t="s">
        <v>31</v>
      </c>
      <c r="C148" s="74">
        <f>+K146</f>
        <v>0</v>
      </c>
      <c r="H148" s="32"/>
      <c r="I148" s="32"/>
      <c r="J148" s="32"/>
      <c r="K148" s="32"/>
      <c r="L148" s="32"/>
      <c r="M148" s="32"/>
      <c r="N148" s="30"/>
      <c r="O148" s="30"/>
      <c r="P148" s="30"/>
    </row>
    <row r="150" spans="1:26" ht="15.75" thickBot="1" x14ac:dyDescent="0.3"/>
    <row r="151" spans="1:26" ht="37.15" customHeight="1" thickBot="1" x14ac:dyDescent="0.3">
      <c r="B151" s="77" t="s">
        <v>48</v>
      </c>
      <c r="C151" s="78" t="s">
        <v>49</v>
      </c>
      <c r="D151" s="77" t="s">
        <v>50</v>
      </c>
      <c r="E151" s="78" t="s">
        <v>54</v>
      </c>
    </row>
    <row r="152" spans="1:26" ht="41.45" customHeight="1" x14ac:dyDescent="0.25">
      <c r="B152" s="68" t="s">
        <v>125</v>
      </c>
      <c r="C152" s="71">
        <v>20</v>
      </c>
      <c r="D152" s="71">
        <v>0</v>
      </c>
      <c r="E152" s="252">
        <f>+D152+D153+D154</f>
        <v>0</v>
      </c>
    </row>
    <row r="153" spans="1:26" x14ac:dyDescent="0.25">
      <c r="B153" s="68" t="s">
        <v>126</v>
      </c>
      <c r="C153" s="58">
        <v>30</v>
      </c>
      <c r="D153" s="170">
        <v>0</v>
      </c>
      <c r="E153" s="253"/>
    </row>
    <row r="154" spans="1:26" ht="15.75" thickBot="1" x14ac:dyDescent="0.3">
      <c r="B154" s="68" t="s">
        <v>127</v>
      </c>
      <c r="C154" s="73">
        <v>40</v>
      </c>
      <c r="D154" s="73">
        <v>0</v>
      </c>
      <c r="E154" s="254"/>
    </row>
    <row r="156" spans="1:26" ht="15.75" thickBot="1" x14ac:dyDescent="0.3"/>
    <row r="157" spans="1:26" ht="27" thickBot="1" x14ac:dyDescent="0.3">
      <c r="B157" s="239" t="s">
        <v>51</v>
      </c>
      <c r="C157" s="240"/>
      <c r="D157" s="240"/>
      <c r="E157" s="240"/>
      <c r="F157" s="240"/>
      <c r="G157" s="240"/>
      <c r="H157" s="240"/>
      <c r="I157" s="240"/>
      <c r="J157" s="240"/>
      <c r="K157" s="240"/>
      <c r="L157" s="240"/>
      <c r="M157" s="240"/>
      <c r="N157" s="241"/>
    </row>
    <row r="159" spans="1:26" ht="76.5" customHeight="1" x14ac:dyDescent="0.25">
      <c r="B159" s="122" t="s">
        <v>0</v>
      </c>
      <c r="C159" s="122" t="s">
        <v>38</v>
      </c>
      <c r="D159" s="122" t="s">
        <v>39</v>
      </c>
      <c r="E159" s="122" t="s">
        <v>114</v>
      </c>
      <c r="F159" s="122" t="s">
        <v>116</v>
      </c>
      <c r="G159" s="122" t="s">
        <v>117</v>
      </c>
      <c r="H159" s="122" t="s">
        <v>118</v>
      </c>
      <c r="I159" s="122" t="s">
        <v>115</v>
      </c>
      <c r="J159" s="232" t="s">
        <v>119</v>
      </c>
      <c r="K159" s="233"/>
      <c r="L159" s="234"/>
      <c r="M159" s="122" t="s">
        <v>123</v>
      </c>
      <c r="N159" s="122" t="s">
        <v>40</v>
      </c>
      <c r="O159" s="122" t="s">
        <v>41</v>
      </c>
      <c r="P159" s="232" t="s">
        <v>3</v>
      </c>
      <c r="Q159" s="234"/>
    </row>
    <row r="160" spans="1:26" ht="60.75" customHeight="1" x14ac:dyDescent="0.25">
      <c r="B160" s="167" t="s">
        <v>131</v>
      </c>
      <c r="C160" s="167"/>
      <c r="D160" s="3"/>
      <c r="E160" s="3"/>
      <c r="F160" s="3"/>
      <c r="G160" s="3"/>
      <c r="H160" s="3"/>
      <c r="I160" s="5"/>
      <c r="J160" s="1" t="s">
        <v>120</v>
      </c>
      <c r="K160" s="100" t="s">
        <v>121</v>
      </c>
      <c r="L160" s="99" t="s">
        <v>122</v>
      </c>
      <c r="M160" s="123"/>
      <c r="N160" s="123"/>
      <c r="O160" s="123"/>
      <c r="P160" s="243"/>
      <c r="Q160" s="243"/>
    </row>
    <row r="161" spans="2:17" ht="60.75" customHeight="1" x14ac:dyDescent="0.25">
      <c r="B161" s="167" t="s">
        <v>132</v>
      </c>
      <c r="C161" s="167"/>
      <c r="D161" s="3"/>
      <c r="E161" s="3"/>
      <c r="F161" s="3"/>
      <c r="G161" s="3"/>
      <c r="H161" s="3"/>
      <c r="I161" s="5"/>
      <c r="J161" s="1"/>
      <c r="K161" s="100"/>
      <c r="L161" s="99"/>
      <c r="M161" s="123"/>
      <c r="N161" s="123"/>
      <c r="O161" s="123"/>
      <c r="P161" s="170"/>
      <c r="Q161" s="170"/>
    </row>
    <row r="162" spans="2:17" ht="33.6" customHeight="1" x14ac:dyDescent="0.25">
      <c r="B162" s="167" t="s">
        <v>133</v>
      </c>
      <c r="C162" s="167"/>
      <c r="D162" s="3"/>
      <c r="E162" s="3"/>
      <c r="F162" s="3"/>
      <c r="G162" s="3"/>
      <c r="H162" s="3"/>
      <c r="I162" s="5"/>
      <c r="J162" s="1"/>
      <c r="K162" s="99"/>
      <c r="L162" s="99"/>
      <c r="M162" s="123"/>
      <c r="N162" s="123"/>
      <c r="O162" s="123"/>
      <c r="P162" s="243"/>
      <c r="Q162" s="243"/>
    </row>
    <row r="165" spans="2:17" ht="15.75" thickBot="1" x14ac:dyDescent="0.3"/>
    <row r="166" spans="2:17" ht="54" customHeight="1" x14ac:dyDescent="0.25">
      <c r="B166" s="126" t="s">
        <v>32</v>
      </c>
      <c r="C166" s="126" t="s">
        <v>48</v>
      </c>
      <c r="D166" s="122" t="s">
        <v>49</v>
      </c>
      <c r="E166" s="126" t="s">
        <v>50</v>
      </c>
      <c r="F166" s="78" t="s">
        <v>55</v>
      </c>
      <c r="G166" s="96"/>
    </row>
    <row r="167" spans="2:17" ht="120.75" customHeight="1" x14ac:dyDescent="0.2">
      <c r="B167" s="246" t="s">
        <v>52</v>
      </c>
      <c r="C167" s="6" t="s">
        <v>128</v>
      </c>
      <c r="D167" s="170">
        <v>25</v>
      </c>
      <c r="E167" s="170">
        <v>0</v>
      </c>
      <c r="F167" s="247">
        <f>+E167+E168+E169</f>
        <v>0</v>
      </c>
      <c r="G167" s="97"/>
    </row>
    <row r="168" spans="2:17" ht="76.150000000000006" customHeight="1" x14ac:dyDescent="0.2">
      <c r="B168" s="246"/>
      <c r="C168" s="6" t="s">
        <v>129</v>
      </c>
      <c r="D168" s="75">
        <v>25</v>
      </c>
      <c r="E168" s="170">
        <v>0</v>
      </c>
      <c r="F168" s="248"/>
      <c r="G168" s="97"/>
    </row>
    <row r="169" spans="2:17" ht="69" customHeight="1" x14ac:dyDescent="0.2">
      <c r="B169" s="246"/>
      <c r="C169" s="6" t="s">
        <v>130</v>
      </c>
      <c r="D169" s="170">
        <v>10</v>
      </c>
      <c r="E169" s="170">
        <v>0</v>
      </c>
      <c r="F169" s="249"/>
      <c r="G169" s="97"/>
    </row>
    <row r="170" spans="2:17" x14ac:dyDescent="0.25">
      <c r="C170" s="106"/>
    </row>
    <row r="173" spans="2:17" x14ac:dyDescent="0.25">
      <c r="B173" s="124" t="s">
        <v>56</v>
      </c>
    </row>
    <row r="176" spans="2:17" x14ac:dyDescent="0.25">
      <c r="B176" s="127" t="s">
        <v>32</v>
      </c>
      <c r="C176" s="127" t="s">
        <v>57</v>
      </c>
      <c r="D176" s="126" t="s">
        <v>50</v>
      </c>
      <c r="E176" s="126" t="s">
        <v>16</v>
      </c>
    </row>
    <row r="177" spans="2:5" ht="28.5" x14ac:dyDescent="0.25">
      <c r="B177" s="107" t="s">
        <v>58</v>
      </c>
      <c r="C177" s="108">
        <v>40</v>
      </c>
      <c r="D177" s="170">
        <f>+E152</f>
        <v>0</v>
      </c>
      <c r="E177" s="250">
        <f>+D177+D178</f>
        <v>0</v>
      </c>
    </row>
    <row r="178" spans="2:5" ht="42.75" x14ac:dyDescent="0.25">
      <c r="B178" s="107" t="s">
        <v>59</v>
      </c>
      <c r="C178" s="108">
        <v>60</v>
      </c>
      <c r="D178" s="170">
        <f>+F167</f>
        <v>0</v>
      </c>
      <c r="E178" s="251"/>
    </row>
  </sheetData>
  <mergeCells count="76">
    <mergeCell ref="P162:Q162"/>
    <mergeCell ref="B167:B169"/>
    <mergeCell ref="F167:F169"/>
    <mergeCell ref="E177:E178"/>
    <mergeCell ref="P88:Q88"/>
    <mergeCell ref="P90:Q90"/>
    <mergeCell ref="P91:Q91"/>
    <mergeCell ref="P92:Q92"/>
    <mergeCell ref="P98:Q98"/>
    <mergeCell ref="P106:Q106"/>
    <mergeCell ref="B134:N134"/>
    <mergeCell ref="E152:E154"/>
    <mergeCell ref="B157:N157"/>
    <mergeCell ref="J159:L159"/>
    <mergeCell ref="P159:Q159"/>
    <mergeCell ref="P160:Q160"/>
    <mergeCell ref="P87:Q87"/>
    <mergeCell ref="P121:Q121"/>
    <mergeCell ref="B124:N124"/>
    <mergeCell ref="D127:E127"/>
    <mergeCell ref="D128:E128"/>
    <mergeCell ref="P89:Q89"/>
    <mergeCell ref="P93:Q93"/>
    <mergeCell ref="P94:Q94"/>
    <mergeCell ref="P95:Q95"/>
    <mergeCell ref="P96:Q96"/>
    <mergeCell ref="P97:Q97"/>
    <mergeCell ref="P102:Q102"/>
    <mergeCell ref="P103:Q103"/>
    <mergeCell ref="P104:Q104"/>
    <mergeCell ref="P99:Q99"/>
    <mergeCell ref="P100:Q100"/>
    <mergeCell ref="B131:P131"/>
    <mergeCell ref="P108:Q108"/>
    <mergeCell ref="P114:Q114"/>
    <mergeCell ref="P115:Q115"/>
    <mergeCell ref="P120:Q120"/>
    <mergeCell ref="P112:Q112"/>
    <mergeCell ref="P113:Q113"/>
    <mergeCell ref="P116:Q116"/>
    <mergeCell ref="P119:Q119"/>
    <mergeCell ref="P117:Q117"/>
    <mergeCell ref="P118:Q118"/>
    <mergeCell ref="J86:L86"/>
    <mergeCell ref="P86:Q86"/>
    <mergeCell ref="C63:N63"/>
    <mergeCell ref="B65:N65"/>
    <mergeCell ref="O68:P68"/>
    <mergeCell ref="O69:P69"/>
    <mergeCell ref="O70:P70"/>
    <mergeCell ref="O71:P71"/>
    <mergeCell ref="O72:P72"/>
    <mergeCell ref="O73:P73"/>
    <mergeCell ref="O74:P74"/>
    <mergeCell ref="O75:P75"/>
    <mergeCell ref="B81:N81"/>
    <mergeCell ref="B59:B60"/>
    <mergeCell ref="C59:C60"/>
    <mergeCell ref="D59:E59"/>
    <mergeCell ref="B2:P2"/>
    <mergeCell ref="B4:P4"/>
    <mergeCell ref="C6:N6"/>
    <mergeCell ref="C7:N7"/>
    <mergeCell ref="C8:N8"/>
    <mergeCell ref="C9:N9"/>
    <mergeCell ref="C10:E10"/>
    <mergeCell ref="B14:C21"/>
    <mergeCell ref="B22:C22"/>
    <mergeCell ref="E40:E41"/>
    <mergeCell ref="M45:N45"/>
    <mergeCell ref="P101:Q101"/>
    <mergeCell ref="P105:Q105"/>
    <mergeCell ref="P107:Q107"/>
    <mergeCell ref="P110:Q110"/>
    <mergeCell ref="P111:Q111"/>
    <mergeCell ref="P109:Q109"/>
  </mergeCells>
  <conditionalFormatting sqref="E107">
    <cfRule type="duplicateValues" dxfId="2" priority="5"/>
  </conditionalFormatting>
  <conditionalFormatting sqref="E107">
    <cfRule type="duplicateValues" dxfId="1" priority="4"/>
  </conditionalFormatting>
  <conditionalFormatting sqref="E114">
    <cfRule type="duplicateValues" dxfId="0" priority="3"/>
  </conditionalFormatting>
  <dataValidations count="2">
    <dataValidation type="list" allowBlank="1" showInputMessage="1" showErrorMessage="1" sqref="WVE983094 A65590 IS65590 SO65590 ACK65590 AMG65590 AWC65590 BFY65590 BPU65590 BZQ65590 CJM65590 CTI65590 DDE65590 DNA65590 DWW65590 EGS65590 EQO65590 FAK65590 FKG65590 FUC65590 GDY65590 GNU65590 GXQ65590 HHM65590 HRI65590 IBE65590 ILA65590 IUW65590 JES65590 JOO65590 JYK65590 KIG65590 KSC65590 LBY65590 LLU65590 LVQ65590 MFM65590 MPI65590 MZE65590 NJA65590 NSW65590 OCS65590 OMO65590 OWK65590 PGG65590 PQC65590 PZY65590 QJU65590 QTQ65590 RDM65590 RNI65590 RXE65590 SHA65590 SQW65590 TAS65590 TKO65590 TUK65590 UEG65590 UOC65590 UXY65590 VHU65590 VRQ65590 WBM65590 WLI65590 WVE65590 A131126 IS131126 SO131126 ACK131126 AMG131126 AWC131126 BFY131126 BPU131126 BZQ131126 CJM131126 CTI131126 DDE131126 DNA131126 DWW131126 EGS131126 EQO131126 FAK131126 FKG131126 FUC131126 GDY131126 GNU131126 GXQ131126 HHM131126 HRI131126 IBE131126 ILA131126 IUW131126 JES131126 JOO131126 JYK131126 KIG131126 KSC131126 LBY131126 LLU131126 LVQ131126 MFM131126 MPI131126 MZE131126 NJA131126 NSW131126 OCS131126 OMO131126 OWK131126 PGG131126 PQC131126 PZY131126 QJU131126 QTQ131126 RDM131126 RNI131126 RXE131126 SHA131126 SQW131126 TAS131126 TKO131126 TUK131126 UEG131126 UOC131126 UXY131126 VHU131126 VRQ131126 WBM131126 WLI131126 WVE131126 A196662 IS196662 SO196662 ACK196662 AMG196662 AWC196662 BFY196662 BPU196662 BZQ196662 CJM196662 CTI196662 DDE196662 DNA196662 DWW196662 EGS196662 EQO196662 FAK196662 FKG196662 FUC196662 GDY196662 GNU196662 GXQ196662 HHM196662 HRI196662 IBE196662 ILA196662 IUW196662 JES196662 JOO196662 JYK196662 KIG196662 KSC196662 LBY196662 LLU196662 LVQ196662 MFM196662 MPI196662 MZE196662 NJA196662 NSW196662 OCS196662 OMO196662 OWK196662 PGG196662 PQC196662 PZY196662 QJU196662 QTQ196662 RDM196662 RNI196662 RXE196662 SHA196662 SQW196662 TAS196662 TKO196662 TUK196662 UEG196662 UOC196662 UXY196662 VHU196662 VRQ196662 WBM196662 WLI196662 WVE196662 A262198 IS262198 SO262198 ACK262198 AMG262198 AWC262198 BFY262198 BPU262198 BZQ262198 CJM262198 CTI262198 DDE262198 DNA262198 DWW262198 EGS262198 EQO262198 FAK262198 FKG262198 FUC262198 GDY262198 GNU262198 GXQ262198 HHM262198 HRI262198 IBE262198 ILA262198 IUW262198 JES262198 JOO262198 JYK262198 KIG262198 KSC262198 LBY262198 LLU262198 LVQ262198 MFM262198 MPI262198 MZE262198 NJA262198 NSW262198 OCS262198 OMO262198 OWK262198 PGG262198 PQC262198 PZY262198 QJU262198 QTQ262198 RDM262198 RNI262198 RXE262198 SHA262198 SQW262198 TAS262198 TKO262198 TUK262198 UEG262198 UOC262198 UXY262198 VHU262198 VRQ262198 WBM262198 WLI262198 WVE262198 A327734 IS327734 SO327734 ACK327734 AMG327734 AWC327734 BFY327734 BPU327734 BZQ327734 CJM327734 CTI327734 DDE327734 DNA327734 DWW327734 EGS327734 EQO327734 FAK327734 FKG327734 FUC327734 GDY327734 GNU327734 GXQ327734 HHM327734 HRI327734 IBE327734 ILA327734 IUW327734 JES327734 JOO327734 JYK327734 KIG327734 KSC327734 LBY327734 LLU327734 LVQ327734 MFM327734 MPI327734 MZE327734 NJA327734 NSW327734 OCS327734 OMO327734 OWK327734 PGG327734 PQC327734 PZY327734 QJU327734 QTQ327734 RDM327734 RNI327734 RXE327734 SHA327734 SQW327734 TAS327734 TKO327734 TUK327734 UEG327734 UOC327734 UXY327734 VHU327734 VRQ327734 WBM327734 WLI327734 WVE327734 A393270 IS393270 SO393270 ACK393270 AMG393270 AWC393270 BFY393270 BPU393270 BZQ393270 CJM393270 CTI393270 DDE393270 DNA393270 DWW393270 EGS393270 EQO393270 FAK393270 FKG393270 FUC393270 GDY393270 GNU393270 GXQ393270 HHM393270 HRI393270 IBE393270 ILA393270 IUW393270 JES393270 JOO393270 JYK393270 KIG393270 KSC393270 LBY393270 LLU393270 LVQ393270 MFM393270 MPI393270 MZE393270 NJA393270 NSW393270 OCS393270 OMO393270 OWK393270 PGG393270 PQC393270 PZY393270 QJU393270 QTQ393270 RDM393270 RNI393270 RXE393270 SHA393270 SQW393270 TAS393270 TKO393270 TUK393270 UEG393270 UOC393270 UXY393270 VHU393270 VRQ393270 WBM393270 WLI393270 WVE393270 A458806 IS458806 SO458806 ACK458806 AMG458806 AWC458806 BFY458806 BPU458806 BZQ458806 CJM458806 CTI458806 DDE458806 DNA458806 DWW458806 EGS458806 EQO458806 FAK458806 FKG458806 FUC458806 GDY458806 GNU458806 GXQ458806 HHM458806 HRI458806 IBE458806 ILA458806 IUW458806 JES458806 JOO458806 JYK458806 KIG458806 KSC458806 LBY458806 LLU458806 LVQ458806 MFM458806 MPI458806 MZE458806 NJA458806 NSW458806 OCS458806 OMO458806 OWK458806 PGG458806 PQC458806 PZY458806 QJU458806 QTQ458806 RDM458806 RNI458806 RXE458806 SHA458806 SQW458806 TAS458806 TKO458806 TUK458806 UEG458806 UOC458806 UXY458806 VHU458806 VRQ458806 WBM458806 WLI458806 WVE458806 A524342 IS524342 SO524342 ACK524342 AMG524342 AWC524342 BFY524342 BPU524342 BZQ524342 CJM524342 CTI524342 DDE524342 DNA524342 DWW524342 EGS524342 EQO524342 FAK524342 FKG524342 FUC524342 GDY524342 GNU524342 GXQ524342 HHM524342 HRI524342 IBE524342 ILA524342 IUW524342 JES524342 JOO524342 JYK524342 KIG524342 KSC524342 LBY524342 LLU524342 LVQ524342 MFM524342 MPI524342 MZE524342 NJA524342 NSW524342 OCS524342 OMO524342 OWK524342 PGG524342 PQC524342 PZY524342 QJU524342 QTQ524342 RDM524342 RNI524342 RXE524342 SHA524342 SQW524342 TAS524342 TKO524342 TUK524342 UEG524342 UOC524342 UXY524342 VHU524342 VRQ524342 WBM524342 WLI524342 WVE524342 A589878 IS589878 SO589878 ACK589878 AMG589878 AWC589878 BFY589878 BPU589878 BZQ589878 CJM589878 CTI589878 DDE589878 DNA589878 DWW589878 EGS589878 EQO589878 FAK589878 FKG589878 FUC589878 GDY589878 GNU589878 GXQ589878 HHM589878 HRI589878 IBE589878 ILA589878 IUW589878 JES589878 JOO589878 JYK589878 KIG589878 KSC589878 LBY589878 LLU589878 LVQ589878 MFM589878 MPI589878 MZE589878 NJA589878 NSW589878 OCS589878 OMO589878 OWK589878 PGG589878 PQC589878 PZY589878 QJU589878 QTQ589878 RDM589878 RNI589878 RXE589878 SHA589878 SQW589878 TAS589878 TKO589878 TUK589878 UEG589878 UOC589878 UXY589878 VHU589878 VRQ589878 WBM589878 WLI589878 WVE589878 A655414 IS655414 SO655414 ACK655414 AMG655414 AWC655414 BFY655414 BPU655414 BZQ655414 CJM655414 CTI655414 DDE655414 DNA655414 DWW655414 EGS655414 EQO655414 FAK655414 FKG655414 FUC655414 GDY655414 GNU655414 GXQ655414 HHM655414 HRI655414 IBE655414 ILA655414 IUW655414 JES655414 JOO655414 JYK655414 KIG655414 KSC655414 LBY655414 LLU655414 LVQ655414 MFM655414 MPI655414 MZE655414 NJA655414 NSW655414 OCS655414 OMO655414 OWK655414 PGG655414 PQC655414 PZY655414 QJU655414 QTQ655414 RDM655414 RNI655414 RXE655414 SHA655414 SQW655414 TAS655414 TKO655414 TUK655414 UEG655414 UOC655414 UXY655414 VHU655414 VRQ655414 WBM655414 WLI655414 WVE655414 A720950 IS720950 SO720950 ACK720950 AMG720950 AWC720950 BFY720950 BPU720950 BZQ720950 CJM720950 CTI720950 DDE720950 DNA720950 DWW720950 EGS720950 EQO720950 FAK720950 FKG720950 FUC720950 GDY720950 GNU720950 GXQ720950 HHM720950 HRI720950 IBE720950 ILA720950 IUW720950 JES720950 JOO720950 JYK720950 KIG720950 KSC720950 LBY720950 LLU720950 LVQ720950 MFM720950 MPI720950 MZE720950 NJA720950 NSW720950 OCS720950 OMO720950 OWK720950 PGG720950 PQC720950 PZY720950 QJU720950 QTQ720950 RDM720950 RNI720950 RXE720950 SHA720950 SQW720950 TAS720950 TKO720950 TUK720950 UEG720950 UOC720950 UXY720950 VHU720950 VRQ720950 WBM720950 WLI720950 WVE720950 A786486 IS786486 SO786486 ACK786486 AMG786486 AWC786486 BFY786486 BPU786486 BZQ786486 CJM786486 CTI786486 DDE786486 DNA786486 DWW786486 EGS786486 EQO786486 FAK786486 FKG786486 FUC786486 GDY786486 GNU786486 GXQ786486 HHM786486 HRI786486 IBE786486 ILA786486 IUW786486 JES786486 JOO786486 JYK786486 KIG786486 KSC786486 LBY786486 LLU786486 LVQ786486 MFM786486 MPI786486 MZE786486 NJA786486 NSW786486 OCS786486 OMO786486 OWK786486 PGG786486 PQC786486 PZY786486 QJU786486 QTQ786486 RDM786486 RNI786486 RXE786486 SHA786486 SQW786486 TAS786486 TKO786486 TUK786486 UEG786486 UOC786486 UXY786486 VHU786486 VRQ786486 WBM786486 WLI786486 WVE786486 A852022 IS852022 SO852022 ACK852022 AMG852022 AWC852022 BFY852022 BPU852022 BZQ852022 CJM852022 CTI852022 DDE852022 DNA852022 DWW852022 EGS852022 EQO852022 FAK852022 FKG852022 FUC852022 GDY852022 GNU852022 GXQ852022 HHM852022 HRI852022 IBE852022 ILA852022 IUW852022 JES852022 JOO852022 JYK852022 KIG852022 KSC852022 LBY852022 LLU852022 LVQ852022 MFM852022 MPI852022 MZE852022 NJA852022 NSW852022 OCS852022 OMO852022 OWK852022 PGG852022 PQC852022 PZY852022 QJU852022 QTQ852022 RDM852022 RNI852022 RXE852022 SHA852022 SQW852022 TAS852022 TKO852022 TUK852022 UEG852022 UOC852022 UXY852022 VHU852022 VRQ852022 WBM852022 WLI852022 WVE852022 A917558 IS917558 SO917558 ACK917558 AMG917558 AWC917558 BFY917558 BPU917558 BZQ917558 CJM917558 CTI917558 DDE917558 DNA917558 DWW917558 EGS917558 EQO917558 FAK917558 FKG917558 FUC917558 GDY917558 GNU917558 GXQ917558 HHM917558 HRI917558 IBE917558 ILA917558 IUW917558 JES917558 JOO917558 JYK917558 KIG917558 KSC917558 LBY917558 LLU917558 LVQ917558 MFM917558 MPI917558 MZE917558 NJA917558 NSW917558 OCS917558 OMO917558 OWK917558 PGG917558 PQC917558 PZY917558 QJU917558 QTQ917558 RDM917558 RNI917558 RXE917558 SHA917558 SQW917558 TAS917558 TKO917558 TUK917558 UEG917558 UOC917558 UXY917558 VHU917558 VRQ917558 WBM917558 WLI917558 WVE917558 A983094 IS983094 SO983094 ACK983094 AMG983094 AWC983094 BFY983094 BPU983094 BZQ983094 CJM983094 CTI983094 DDE983094 DNA983094 DWW983094 EGS983094 EQO983094 FAK983094 FKG983094 FUC983094 GDY983094 GNU983094 GXQ983094 HHM983094 HRI983094 IBE983094 ILA983094 IUW983094 JES983094 JOO983094 JYK983094 KIG983094 KSC983094 LBY983094 LLU983094 LVQ983094 MFM983094 MPI983094 MZE983094 NJA983094 NSW983094 OCS983094 OMO983094 OWK983094 PGG983094 PQC983094 PZY983094 QJU983094 QTQ983094 RDM983094 RNI983094 RXE983094 SHA983094 SQW983094 TAS983094 TKO983094 TUK983094 UEG983094 UOC983094 UXY983094 VHU983094 VRQ983094 WBM983094 WLI98309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94 WLL983094 C65590 IV65590 SR65590 ACN65590 AMJ65590 AWF65590 BGB65590 BPX65590 BZT65590 CJP65590 CTL65590 DDH65590 DND65590 DWZ65590 EGV65590 EQR65590 FAN65590 FKJ65590 FUF65590 GEB65590 GNX65590 GXT65590 HHP65590 HRL65590 IBH65590 ILD65590 IUZ65590 JEV65590 JOR65590 JYN65590 KIJ65590 KSF65590 LCB65590 LLX65590 LVT65590 MFP65590 MPL65590 MZH65590 NJD65590 NSZ65590 OCV65590 OMR65590 OWN65590 PGJ65590 PQF65590 QAB65590 QJX65590 QTT65590 RDP65590 RNL65590 RXH65590 SHD65590 SQZ65590 TAV65590 TKR65590 TUN65590 UEJ65590 UOF65590 UYB65590 VHX65590 VRT65590 WBP65590 WLL65590 WVH65590 C131126 IV131126 SR131126 ACN131126 AMJ131126 AWF131126 BGB131126 BPX131126 BZT131126 CJP131126 CTL131126 DDH131126 DND131126 DWZ131126 EGV131126 EQR131126 FAN131126 FKJ131126 FUF131126 GEB131126 GNX131126 GXT131126 HHP131126 HRL131126 IBH131126 ILD131126 IUZ131126 JEV131126 JOR131126 JYN131126 KIJ131126 KSF131126 LCB131126 LLX131126 LVT131126 MFP131126 MPL131126 MZH131126 NJD131126 NSZ131126 OCV131126 OMR131126 OWN131126 PGJ131126 PQF131126 QAB131126 QJX131126 QTT131126 RDP131126 RNL131126 RXH131126 SHD131126 SQZ131126 TAV131126 TKR131126 TUN131126 UEJ131126 UOF131126 UYB131126 VHX131126 VRT131126 WBP131126 WLL131126 WVH131126 C196662 IV196662 SR196662 ACN196662 AMJ196662 AWF196662 BGB196662 BPX196662 BZT196662 CJP196662 CTL196662 DDH196662 DND196662 DWZ196662 EGV196662 EQR196662 FAN196662 FKJ196662 FUF196662 GEB196662 GNX196662 GXT196662 HHP196662 HRL196662 IBH196662 ILD196662 IUZ196662 JEV196662 JOR196662 JYN196662 KIJ196662 KSF196662 LCB196662 LLX196662 LVT196662 MFP196662 MPL196662 MZH196662 NJD196662 NSZ196662 OCV196662 OMR196662 OWN196662 PGJ196662 PQF196662 QAB196662 QJX196662 QTT196662 RDP196662 RNL196662 RXH196662 SHD196662 SQZ196662 TAV196662 TKR196662 TUN196662 UEJ196662 UOF196662 UYB196662 VHX196662 VRT196662 WBP196662 WLL196662 WVH196662 C262198 IV262198 SR262198 ACN262198 AMJ262198 AWF262198 BGB262198 BPX262198 BZT262198 CJP262198 CTL262198 DDH262198 DND262198 DWZ262198 EGV262198 EQR262198 FAN262198 FKJ262198 FUF262198 GEB262198 GNX262198 GXT262198 HHP262198 HRL262198 IBH262198 ILD262198 IUZ262198 JEV262198 JOR262198 JYN262198 KIJ262198 KSF262198 LCB262198 LLX262198 LVT262198 MFP262198 MPL262198 MZH262198 NJD262198 NSZ262198 OCV262198 OMR262198 OWN262198 PGJ262198 PQF262198 QAB262198 QJX262198 QTT262198 RDP262198 RNL262198 RXH262198 SHD262198 SQZ262198 TAV262198 TKR262198 TUN262198 UEJ262198 UOF262198 UYB262198 VHX262198 VRT262198 WBP262198 WLL262198 WVH262198 C327734 IV327734 SR327734 ACN327734 AMJ327734 AWF327734 BGB327734 BPX327734 BZT327734 CJP327734 CTL327734 DDH327734 DND327734 DWZ327734 EGV327734 EQR327734 FAN327734 FKJ327734 FUF327734 GEB327734 GNX327734 GXT327734 HHP327734 HRL327734 IBH327734 ILD327734 IUZ327734 JEV327734 JOR327734 JYN327734 KIJ327734 KSF327734 LCB327734 LLX327734 LVT327734 MFP327734 MPL327734 MZH327734 NJD327734 NSZ327734 OCV327734 OMR327734 OWN327734 PGJ327734 PQF327734 QAB327734 QJX327734 QTT327734 RDP327734 RNL327734 RXH327734 SHD327734 SQZ327734 TAV327734 TKR327734 TUN327734 UEJ327734 UOF327734 UYB327734 VHX327734 VRT327734 WBP327734 WLL327734 WVH327734 C393270 IV393270 SR393270 ACN393270 AMJ393270 AWF393270 BGB393270 BPX393270 BZT393270 CJP393270 CTL393270 DDH393270 DND393270 DWZ393270 EGV393270 EQR393270 FAN393270 FKJ393270 FUF393270 GEB393270 GNX393270 GXT393270 HHP393270 HRL393270 IBH393270 ILD393270 IUZ393270 JEV393270 JOR393270 JYN393270 KIJ393270 KSF393270 LCB393270 LLX393270 LVT393270 MFP393270 MPL393270 MZH393270 NJD393270 NSZ393270 OCV393270 OMR393270 OWN393270 PGJ393270 PQF393270 QAB393270 QJX393270 QTT393270 RDP393270 RNL393270 RXH393270 SHD393270 SQZ393270 TAV393270 TKR393270 TUN393270 UEJ393270 UOF393270 UYB393270 VHX393270 VRT393270 WBP393270 WLL393270 WVH393270 C458806 IV458806 SR458806 ACN458806 AMJ458806 AWF458806 BGB458806 BPX458806 BZT458806 CJP458806 CTL458806 DDH458806 DND458806 DWZ458806 EGV458806 EQR458806 FAN458806 FKJ458806 FUF458806 GEB458806 GNX458806 GXT458806 HHP458806 HRL458806 IBH458806 ILD458806 IUZ458806 JEV458806 JOR458806 JYN458806 KIJ458806 KSF458806 LCB458806 LLX458806 LVT458806 MFP458806 MPL458806 MZH458806 NJD458806 NSZ458806 OCV458806 OMR458806 OWN458806 PGJ458806 PQF458806 QAB458806 QJX458806 QTT458806 RDP458806 RNL458806 RXH458806 SHD458806 SQZ458806 TAV458806 TKR458806 TUN458806 UEJ458806 UOF458806 UYB458806 VHX458806 VRT458806 WBP458806 WLL458806 WVH458806 C524342 IV524342 SR524342 ACN524342 AMJ524342 AWF524342 BGB524342 BPX524342 BZT524342 CJP524342 CTL524342 DDH524342 DND524342 DWZ524342 EGV524342 EQR524342 FAN524342 FKJ524342 FUF524342 GEB524342 GNX524342 GXT524342 HHP524342 HRL524342 IBH524342 ILD524342 IUZ524342 JEV524342 JOR524342 JYN524342 KIJ524342 KSF524342 LCB524342 LLX524342 LVT524342 MFP524342 MPL524342 MZH524342 NJD524342 NSZ524342 OCV524342 OMR524342 OWN524342 PGJ524342 PQF524342 QAB524342 QJX524342 QTT524342 RDP524342 RNL524342 RXH524342 SHD524342 SQZ524342 TAV524342 TKR524342 TUN524342 UEJ524342 UOF524342 UYB524342 VHX524342 VRT524342 WBP524342 WLL524342 WVH524342 C589878 IV589878 SR589878 ACN589878 AMJ589878 AWF589878 BGB589878 BPX589878 BZT589878 CJP589878 CTL589878 DDH589878 DND589878 DWZ589878 EGV589878 EQR589878 FAN589878 FKJ589878 FUF589878 GEB589878 GNX589878 GXT589878 HHP589878 HRL589878 IBH589878 ILD589878 IUZ589878 JEV589878 JOR589878 JYN589878 KIJ589878 KSF589878 LCB589878 LLX589878 LVT589878 MFP589878 MPL589878 MZH589878 NJD589878 NSZ589878 OCV589878 OMR589878 OWN589878 PGJ589878 PQF589878 QAB589878 QJX589878 QTT589878 RDP589878 RNL589878 RXH589878 SHD589878 SQZ589878 TAV589878 TKR589878 TUN589878 UEJ589878 UOF589878 UYB589878 VHX589878 VRT589878 WBP589878 WLL589878 WVH589878 C655414 IV655414 SR655414 ACN655414 AMJ655414 AWF655414 BGB655414 BPX655414 BZT655414 CJP655414 CTL655414 DDH655414 DND655414 DWZ655414 EGV655414 EQR655414 FAN655414 FKJ655414 FUF655414 GEB655414 GNX655414 GXT655414 HHP655414 HRL655414 IBH655414 ILD655414 IUZ655414 JEV655414 JOR655414 JYN655414 KIJ655414 KSF655414 LCB655414 LLX655414 LVT655414 MFP655414 MPL655414 MZH655414 NJD655414 NSZ655414 OCV655414 OMR655414 OWN655414 PGJ655414 PQF655414 QAB655414 QJX655414 QTT655414 RDP655414 RNL655414 RXH655414 SHD655414 SQZ655414 TAV655414 TKR655414 TUN655414 UEJ655414 UOF655414 UYB655414 VHX655414 VRT655414 WBP655414 WLL655414 WVH655414 C720950 IV720950 SR720950 ACN720950 AMJ720950 AWF720950 BGB720950 BPX720950 BZT720950 CJP720950 CTL720950 DDH720950 DND720950 DWZ720950 EGV720950 EQR720950 FAN720950 FKJ720950 FUF720950 GEB720950 GNX720950 GXT720950 HHP720950 HRL720950 IBH720950 ILD720950 IUZ720950 JEV720950 JOR720950 JYN720950 KIJ720950 KSF720950 LCB720950 LLX720950 LVT720950 MFP720950 MPL720950 MZH720950 NJD720950 NSZ720950 OCV720950 OMR720950 OWN720950 PGJ720950 PQF720950 QAB720950 QJX720950 QTT720950 RDP720950 RNL720950 RXH720950 SHD720950 SQZ720950 TAV720950 TKR720950 TUN720950 UEJ720950 UOF720950 UYB720950 VHX720950 VRT720950 WBP720950 WLL720950 WVH720950 C786486 IV786486 SR786486 ACN786486 AMJ786486 AWF786486 BGB786486 BPX786486 BZT786486 CJP786486 CTL786486 DDH786486 DND786486 DWZ786486 EGV786486 EQR786486 FAN786486 FKJ786486 FUF786486 GEB786486 GNX786486 GXT786486 HHP786486 HRL786486 IBH786486 ILD786486 IUZ786486 JEV786486 JOR786486 JYN786486 KIJ786486 KSF786486 LCB786486 LLX786486 LVT786486 MFP786486 MPL786486 MZH786486 NJD786486 NSZ786486 OCV786486 OMR786486 OWN786486 PGJ786486 PQF786486 QAB786486 QJX786486 QTT786486 RDP786486 RNL786486 RXH786486 SHD786486 SQZ786486 TAV786486 TKR786486 TUN786486 UEJ786486 UOF786486 UYB786486 VHX786486 VRT786486 WBP786486 WLL786486 WVH786486 C852022 IV852022 SR852022 ACN852022 AMJ852022 AWF852022 BGB852022 BPX852022 BZT852022 CJP852022 CTL852022 DDH852022 DND852022 DWZ852022 EGV852022 EQR852022 FAN852022 FKJ852022 FUF852022 GEB852022 GNX852022 GXT852022 HHP852022 HRL852022 IBH852022 ILD852022 IUZ852022 JEV852022 JOR852022 JYN852022 KIJ852022 KSF852022 LCB852022 LLX852022 LVT852022 MFP852022 MPL852022 MZH852022 NJD852022 NSZ852022 OCV852022 OMR852022 OWN852022 PGJ852022 PQF852022 QAB852022 QJX852022 QTT852022 RDP852022 RNL852022 RXH852022 SHD852022 SQZ852022 TAV852022 TKR852022 TUN852022 UEJ852022 UOF852022 UYB852022 VHX852022 VRT852022 WBP852022 WLL852022 WVH852022 C917558 IV917558 SR917558 ACN917558 AMJ917558 AWF917558 BGB917558 BPX917558 BZT917558 CJP917558 CTL917558 DDH917558 DND917558 DWZ917558 EGV917558 EQR917558 FAN917558 FKJ917558 FUF917558 GEB917558 GNX917558 GXT917558 HHP917558 HRL917558 IBH917558 ILD917558 IUZ917558 JEV917558 JOR917558 JYN917558 KIJ917558 KSF917558 LCB917558 LLX917558 LVT917558 MFP917558 MPL917558 MZH917558 NJD917558 NSZ917558 OCV917558 OMR917558 OWN917558 PGJ917558 PQF917558 QAB917558 QJX917558 QTT917558 RDP917558 RNL917558 RXH917558 SHD917558 SQZ917558 TAV917558 TKR917558 TUN917558 UEJ917558 UOF917558 UYB917558 VHX917558 VRT917558 WBP917558 WLL917558 WVH917558 C983094 IV983094 SR983094 ACN983094 AMJ983094 AWF983094 BGB983094 BPX983094 BZT983094 CJP983094 CTL983094 DDH983094 DND983094 DWZ983094 EGV983094 EQR983094 FAN983094 FKJ983094 FUF983094 GEB983094 GNX983094 GXT983094 HHP983094 HRL983094 IBH983094 ILD983094 IUZ983094 JEV983094 JOR983094 JYN983094 KIJ983094 KSF983094 LCB983094 LLX983094 LVT983094 MFP983094 MPL983094 MZH983094 NJD983094 NSZ983094 OCV983094 OMR983094 OWN983094 PGJ983094 PQF983094 QAB983094 QJX983094 QTT983094 RDP983094 RNL983094 RXH983094 SHD983094 SQZ983094 TAV983094 TKR983094 TUN983094 UEJ983094 UOF983094 UYB983094 VHX983094 VRT983094 WBP98309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A118" zoomScale="70" zoomScaleNormal="70" workbookViewId="0">
      <selection activeCell="G135" sqref="G13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73"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20" t="s">
        <v>62</v>
      </c>
      <c r="C2" s="221"/>
      <c r="D2" s="221"/>
      <c r="E2" s="221"/>
      <c r="F2" s="221"/>
      <c r="G2" s="221"/>
      <c r="H2" s="221"/>
      <c r="I2" s="221"/>
      <c r="J2" s="221"/>
      <c r="K2" s="221"/>
      <c r="L2" s="221"/>
      <c r="M2" s="221"/>
      <c r="N2" s="221"/>
      <c r="O2" s="221"/>
      <c r="P2" s="221"/>
    </row>
    <row r="4" spans="2:16" ht="26.25" x14ac:dyDescent="0.25">
      <c r="B4" s="220" t="s">
        <v>47</v>
      </c>
      <c r="C4" s="221"/>
      <c r="D4" s="221"/>
      <c r="E4" s="221"/>
      <c r="F4" s="221"/>
      <c r="G4" s="221"/>
      <c r="H4" s="221"/>
      <c r="I4" s="221"/>
      <c r="J4" s="221"/>
      <c r="K4" s="221"/>
      <c r="L4" s="221"/>
      <c r="M4" s="221"/>
      <c r="N4" s="221"/>
      <c r="O4" s="221"/>
      <c r="P4" s="221"/>
    </row>
    <row r="5" spans="2:16" ht="15.75" thickBot="1" x14ac:dyDescent="0.3"/>
    <row r="6" spans="2:16" ht="21.75" thickBot="1" x14ac:dyDescent="0.3">
      <c r="B6" s="11" t="s">
        <v>4</v>
      </c>
      <c r="C6" s="222" t="s">
        <v>160</v>
      </c>
      <c r="D6" s="222"/>
      <c r="E6" s="222"/>
      <c r="F6" s="222"/>
      <c r="G6" s="222"/>
      <c r="H6" s="222"/>
      <c r="I6" s="222"/>
      <c r="J6" s="222"/>
      <c r="K6" s="222"/>
      <c r="L6" s="222"/>
      <c r="M6" s="222"/>
      <c r="N6" s="223"/>
    </row>
    <row r="7" spans="2:16" ht="16.5" thickBot="1" x14ac:dyDescent="0.3">
      <c r="B7" s="12" t="s">
        <v>5</v>
      </c>
      <c r="C7" s="222"/>
      <c r="D7" s="222"/>
      <c r="E7" s="222"/>
      <c r="F7" s="222"/>
      <c r="G7" s="222"/>
      <c r="H7" s="222"/>
      <c r="I7" s="222"/>
      <c r="J7" s="222"/>
      <c r="K7" s="222"/>
      <c r="L7" s="222"/>
      <c r="M7" s="222"/>
      <c r="N7" s="223"/>
    </row>
    <row r="8" spans="2:16" ht="16.5" thickBot="1" x14ac:dyDescent="0.3">
      <c r="B8" s="12" t="s">
        <v>6</v>
      </c>
      <c r="C8" s="222"/>
      <c r="D8" s="222"/>
      <c r="E8" s="222"/>
      <c r="F8" s="222"/>
      <c r="G8" s="222"/>
      <c r="H8" s="222"/>
      <c r="I8" s="222"/>
      <c r="J8" s="222"/>
      <c r="K8" s="222"/>
      <c r="L8" s="222"/>
      <c r="M8" s="222"/>
      <c r="N8" s="223"/>
    </row>
    <row r="9" spans="2:16" ht="16.5" thickBot="1" x14ac:dyDescent="0.3">
      <c r="B9" s="12" t="s">
        <v>7</v>
      </c>
      <c r="C9" s="222"/>
      <c r="D9" s="222"/>
      <c r="E9" s="222"/>
      <c r="F9" s="222"/>
      <c r="G9" s="222"/>
      <c r="H9" s="222"/>
      <c r="I9" s="222"/>
      <c r="J9" s="222"/>
      <c r="K9" s="222"/>
      <c r="L9" s="222"/>
      <c r="M9" s="222"/>
      <c r="N9" s="223"/>
    </row>
    <row r="10" spans="2:16" ht="16.5" thickBot="1" x14ac:dyDescent="0.3">
      <c r="B10" s="12" t="s">
        <v>8</v>
      </c>
      <c r="C10" s="224"/>
      <c r="D10" s="224"/>
      <c r="E10" s="225"/>
      <c r="F10" s="34"/>
      <c r="G10" s="34"/>
      <c r="H10" s="34"/>
      <c r="I10" s="34"/>
      <c r="J10" s="34"/>
      <c r="K10" s="34"/>
      <c r="L10" s="34"/>
      <c r="M10" s="34"/>
      <c r="N10" s="35"/>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26" t="s">
        <v>99</v>
      </c>
      <c r="C14" s="226"/>
      <c r="D14" s="53" t="s">
        <v>12</v>
      </c>
      <c r="E14" s="53" t="s">
        <v>13</v>
      </c>
      <c r="F14" s="53" t="s">
        <v>28</v>
      </c>
      <c r="G14" s="94"/>
      <c r="I14" s="38"/>
      <c r="J14" s="38"/>
      <c r="K14" s="38"/>
      <c r="L14" s="38"/>
      <c r="M14" s="38"/>
      <c r="N14" s="21"/>
    </row>
    <row r="15" spans="2:16" x14ac:dyDescent="0.25">
      <c r="B15" s="226"/>
      <c r="C15" s="226"/>
      <c r="D15" s="53">
        <v>13</v>
      </c>
      <c r="E15" s="36">
        <v>1469601634</v>
      </c>
      <c r="F15" s="188">
        <f>550+118</f>
        <v>668</v>
      </c>
      <c r="G15" s="95"/>
      <c r="I15" s="39"/>
      <c r="J15" s="39"/>
      <c r="K15" s="39"/>
      <c r="L15" s="39"/>
      <c r="M15" s="39"/>
      <c r="N15" s="21"/>
    </row>
    <row r="16" spans="2:16" x14ac:dyDescent="0.25">
      <c r="B16" s="226"/>
      <c r="C16" s="226"/>
      <c r="D16" s="53"/>
      <c r="E16" s="36"/>
      <c r="F16" s="36"/>
      <c r="G16" s="95"/>
      <c r="I16" s="39"/>
      <c r="J16" s="39"/>
      <c r="K16" s="39"/>
      <c r="L16" s="39"/>
      <c r="M16" s="39"/>
      <c r="N16" s="21"/>
    </row>
    <row r="17" spans="1:14" x14ac:dyDescent="0.25">
      <c r="B17" s="226"/>
      <c r="C17" s="226"/>
      <c r="D17" s="53"/>
      <c r="E17" s="36"/>
      <c r="F17" s="36"/>
      <c r="G17" s="95"/>
      <c r="I17" s="39"/>
      <c r="J17" s="39"/>
      <c r="K17" s="39"/>
      <c r="L17" s="39"/>
      <c r="M17" s="39"/>
      <c r="N17" s="21"/>
    </row>
    <row r="18" spans="1:14" x14ac:dyDescent="0.25">
      <c r="B18" s="226"/>
      <c r="C18" s="226"/>
      <c r="D18" s="53"/>
      <c r="E18" s="37"/>
      <c r="F18" s="36"/>
      <c r="G18" s="95"/>
      <c r="H18" s="22"/>
      <c r="I18" s="39"/>
      <c r="J18" s="39"/>
      <c r="K18" s="39"/>
      <c r="L18" s="39"/>
      <c r="M18" s="39"/>
      <c r="N18" s="20"/>
    </row>
    <row r="19" spans="1:14" x14ac:dyDescent="0.25">
      <c r="B19" s="226"/>
      <c r="C19" s="226"/>
      <c r="D19" s="53"/>
      <c r="E19" s="37"/>
      <c r="F19" s="36"/>
      <c r="G19" s="95"/>
      <c r="H19" s="22"/>
      <c r="I19" s="41"/>
      <c r="J19" s="41"/>
      <c r="K19" s="41"/>
      <c r="L19" s="41"/>
      <c r="M19" s="41"/>
      <c r="N19" s="20"/>
    </row>
    <row r="20" spans="1:14" x14ac:dyDescent="0.25">
      <c r="B20" s="226"/>
      <c r="C20" s="226"/>
      <c r="D20" s="53"/>
      <c r="E20" s="37"/>
      <c r="F20" s="36"/>
      <c r="G20" s="95"/>
      <c r="H20" s="22"/>
      <c r="I20" s="8"/>
      <c r="J20" s="8"/>
      <c r="K20" s="8"/>
      <c r="L20" s="8"/>
      <c r="M20" s="8"/>
      <c r="N20" s="20"/>
    </row>
    <row r="21" spans="1:14" x14ac:dyDescent="0.25">
      <c r="B21" s="226"/>
      <c r="C21" s="226"/>
      <c r="D21" s="53"/>
      <c r="E21" s="37"/>
      <c r="F21" s="36"/>
      <c r="G21" s="95"/>
      <c r="H21" s="22"/>
      <c r="I21" s="8"/>
      <c r="J21" s="8"/>
      <c r="K21" s="8"/>
      <c r="L21" s="8"/>
      <c r="M21" s="8"/>
      <c r="N21" s="20"/>
    </row>
    <row r="22" spans="1:14" ht="15.75" thickBot="1" x14ac:dyDescent="0.3">
      <c r="B22" s="227" t="s">
        <v>14</v>
      </c>
      <c r="C22" s="228"/>
      <c r="D22" s="53"/>
      <c r="E22" s="65"/>
      <c r="F22" s="36"/>
      <c r="G22" s="95"/>
      <c r="H22" s="22"/>
      <c r="I22" s="8"/>
      <c r="J22" s="8"/>
      <c r="K22" s="8"/>
      <c r="L22" s="8"/>
      <c r="M22" s="8"/>
      <c r="N22" s="20"/>
    </row>
    <row r="23" spans="1:14" ht="45.75" thickBot="1" x14ac:dyDescent="0.3">
      <c r="A23" s="43"/>
      <c r="B23" s="54" t="s">
        <v>15</v>
      </c>
      <c r="C23" s="54" t="s">
        <v>100</v>
      </c>
      <c r="E23" s="38"/>
      <c r="F23" s="38"/>
      <c r="G23" s="38"/>
      <c r="H23" s="38"/>
      <c r="I23" s="10"/>
      <c r="J23" s="10"/>
      <c r="K23" s="10"/>
      <c r="L23" s="10"/>
      <c r="M23" s="10"/>
    </row>
    <row r="24" spans="1:14" ht="15.75" thickBot="1" x14ac:dyDescent="0.3">
      <c r="A24" s="44">
        <v>1</v>
      </c>
      <c r="C24" s="46">
        <f>F15*80%</f>
        <v>534.4</v>
      </c>
      <c r="D24" s="42"/>
      <c r="E24" s="45">
        <f>E15</f>
        <v>1469601634</v>
      </c>
      <c r="F24" s="40"/>
      <c r="G24" s="40"/>
      <c r="H24" s="40"/>
      <c r="I24" s="23"/>
      <c r="J24" s="23"/>
      <c r="K24" s="23"/>
      <c r="L24" s="23"/>
      <c r="M24" s="23"/>
    </row>
    <row r="25" spans="1:14" x14ac:dyDescent="0.25">
      <c r="A25" s="101"/>
      <c r="C25" s="102"/>
      <c r="D25" s="39"/>
      <c r="E25" s="103"/>
      <c r="F25" s="40"/>
      <c r="G25" s="40"/>
      <c r="H25" s="40"/>
      <c r="I25" s="23"/>
      <c r="J25" s="23"/>
      <c r="K25" s="23"/>
      <c r="L25" s="23"/>
      <c r="M25" s="23"/>
    </row>
    <row r="26" spans="1:14" x14ac:dyDescent="0.25">
      <c r="A26" s="101"/>
      <c r="C26" s="102"/>
      <c r="D26" s="39"/>
      <c r="E26" s="103"/>
      <c r="F26" s="40"/>
      <c r="G26" s="40"/>
      <c r="H26" s="40"/>
      <c r="I26" s="23"/>
      <c r="J26" s="23"/>
      <c r="K26" s="23"/>
      <c r="L26" s="23"/>
      <c r="M26" s="23"/>
    </row>
    <row r="27" spans="1:14" x14ac:dyDescent="0.25">
      <c r="A27" s="101"/>
      <c r="B27" s="124" t="s">
        <v>137</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32</v>
      </c>
      <c r="C29" s="127" t="s">
        <v>138</v>
      </c>
      <c r="D29" s="127" t="s">
        <v>139</v>
      </c>
      <c r="E29" s="106"/>
      <c r="F29" s="106"/>
      <c r="G29" s="106"/>
      <c r="H29" s="106"/>
      <c r="I29" s="109"/>
      <c r="J29" s="109"/>
      <c r="K29" s="109"/>
      <c r="L29" s="109"/>
      <c r="M29" s="109"/>
      <c r="N29" s="110"/>
    </row>
    <row r="30" spans="1:14" x14ac:dyDescent="0.25">
      <c r="A30" s="101"/>
      <c r="B30" s="186" t="s">
        <v>140</v>
      </c>
      <c r="C30" s="186"/>
      <c r="D30" s="187" t="s">
        <v>167</v>
      </c>
      <c r="E30" s="106"/>
      <c r="F30" s="106"/>
      <c r="G30" s="106"/>
      <c r="H30" s="106"/>
      <c r="I30" s="109"/>
      <c r="J30" s="109"/>
      <c r="K30" s="109"/>
      <c r="L30" s="109"/>
      <c r="M30" s="109"/>
      <c r="N30" s="110"/>
    </row>
    <row r="31" spans="1:14" x14ac:dyDescent="0.25">
      <c r="A31" s="101"/>
      <c r="B31" s="186" t="s">
        <v>141</v>
      </c>
      <c r="C31" s="186"/>
      <c r="D31" s="187" t="s">
        <v>167</v>
      </c>
      <c r="E31" s="106"/>
      <c r="F31" s="106"/>
      <c r="G31" s="106"/>
      <c r="H31" s="106"/>
      <c r="I31" s="109"/>
      <c r="J31" s="109"/>
      <c r="K31" s="109"/>
      <c r="L31" s="109"/>
      <c r="M31" s="109"/>
      <c r="N31" s="110"/>
    </row>
    <row r="32" spans="1:14" x14ac:dyDescent="0.25">
      <c r="A32" s="101"/>
      <c r="B32" s="123" t="s">
        <v>142</v>
      </c>
      <c r="C32" s="123"/>
      <c r="D32" s="166" t="s">
        <v>167</v>
      </c>
      <c r="E32" s="106"/>
      <c r="F32" s="106"/>
      <c r="G32" s="106"/>
      <c r="H32" s="106"/>
      <c r="I32" s="109"/>
      <c r="J32" s="109"/>
      <c r="K32" s="109"/>
      <c r="L32" s="109"/>
      <c r="M32" s="109"/>
      <c r="N32" s="110"/>
    </row>
    <row r="33" spans="1:17" x14ac:dyDescent="0.25">
      <c r="A33" s="101"/>
      <c r="B33" s="182" t="s">
        <v>143</v>
      </c>
      <c r="C33" s="182"/>
      <c r="D33" s="182"/>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144</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32</v>
      </c>
      <c r="C39" s="127" t="s">
        <v>57</v>
      </c>
      <c r="D39" s="126" t="s">
        <v>50</v>
      </c>
      <c r="E39" s="126" t="s">
        <v>16</v>
      </c>
      <c r="F39" s="106"/>
      <c r="G39" s="106"/>
      <c r="H39" s="106"/>
      <c r="I39" s="109"/>
      <c r="J39" s="109"/>
      <c r="K39" s="109"/>
      <c r="L39" s="109"/>
      <c r="M39" s="109"/>
      <c r="N39" s="110"/>
    </row>
    <row r="40" spans="1:17" ht="28.5" x14ac:dyDescent="0.25">
      <c r="A40" s="101"/>
      <c r="B40" s="107" t="s">
        <v>145</v>
      </c>
      <c r="C40" s="108">
        <v>40</v>
      </c>
      <c r="D40" s="125">
        <v>0</v>
      </c>
      <c r="E40" s="250">
        <f>+D40+D41</f>
        <v>0</v>
      </c>
      <c r="F40" s="106"/>
      <c r="G40" s="106"/>
      <c r="H40" s="106"/>
      <c r="I40" s="109"/>
      <c r="J40" s="109"/>
      <c r="K40" s="109"/>
      <c r="L40" s="109"/>
      <c r="M40" s="109"/>
      <c r="N40" s="110"/>
    </row>
    <row r="41" spans="1:17" ht="42.75" x14ac:dyDescent="0.25">
      <c r="A41" s="101"/>
      <c r="B41" s="107" t="s">
        <v>146</v>
      </c>
      <c r="C41" s="108">
        <v>60</v>
      </c>
      <c r="D41" s="125">
        <f>+F144</f>
        <v>0</v>
      </c>
      <c r="E41" s="251"/>
      <c r="F41" s="106"/>
      <c r="G41" s="106"/>
      <c r="H41" s="106"/>
      <c r="I41" s="109"/>
      <c r="J41" s="109"/>
      <c r="K41" s="109"/>
      <c r="L41" s="109"/>
      <c r="M41" s="109"/>
      <c r="N41" s="110"/>
    </row>
    <row r="42" spans="1:17" x14ac:dyDescent="0.25">
      <c r="A42" s="101"/>
      <c r="C42" s="102"/>
      <c r="D42" s="39"/>
      <c r="E42" s="103"/>
      <c r="F42" s="40"/>
      <c r="G42" s="40"/>
      <c r="H42" s="40"/>
      <c r="I42" s="23"/>
      <c r="J42" s="23"/>
      <c r="K42" s="23"/>
      <c r="L42" s="23"/>
      <c r="M42" s="23"/>
    </row>
    <row r="43" spans="1:17" x14ac:dyDescent="0.25">
      <c r="A43" s="101"/>
      <c r="C43" s="102"/>
      <c r="D43" s="39"/>
      <c r="E43" s="103"/>
      <c r="F43" s="40"/>
      <c r="G43" s="40"/>
      <c r="H43" s="40"/>
      <c r="I43" s="23"/>
      <c r="J43" s="23"/>
      <c r="K43" s="23"/>
      <c r="L43" s="23"/>
      <c r="M43" s="23"/>
    </row>
    <row r="44" spans="1:17" x14ac:dyDescent="0.25">
      <c r="A44" s="101"/>
      <c r="C44" s="102"/>
      <c r="D44" s="39"/>
      <c r="E44" s="103"/>
      <c r="F44" s="40"/>
      <c r="G44" s="40"/>
      <c r="H44" s="40"/>
      <c r="I44" s="23"/>
      <c r="J44" s="23"/>
      <c r="K44" s="23"/>
      <c r="L44" s="23"/>
      <c r="M44" s="23"/>
    </row>
    <row r="45" spans="1:17" ht="15.75" thickBot="1" x14ac:dyDescent="0.3">
      <c r="M45" s="231" t="s">
        <v>34</v>
      </c>
      <c r="N45" s="231"/>
    </row>
    <row r="46" spans="1:17" x14ac:dyDescent="0.25">
      <c r="B46" s="67" t="s">
        <v>29</v>
      </c>
      <c r="M46" s="66"/>
      <c r="N46" s="66"/>
    </row>
    <row r="47" spans="1:17" ht="15.75" thickBot="1" x14ac:dyDescent="0.3">
      <c r="M47" s="66"/>
      <c r="N47" s="66"/>
    </row>
    <row r="48" spans="1:17" s="8" customFormat="1" ht="109.5" customHeight="1" x14ac:dyDescent="0.25">
      <c r="B48" s="120" t="s">
        <v>147</v>
      </c>
      <c r="C48" s="120" t="s">
        <v>148</v>
      </c>
      <c r="D48" s="120" t="s">
        <v>149</v>
      </c>
      <c r="E48" s="55" t="s">
        <v>44</v>
      </c>
      <c r="F48" s="55" t="s">
        <v>21</v>
      </c>
      <c r="G48" s="55" t="s">
        <v>101</v>
      </c>
      <c r="H48" s="55" t="s">
        <v>17</v>
      </c>
      <c r="I48" s="55" t="s">
        <v>10</v>
      </c>
      <c r="J48" s="55" t="s">
        <v>30</v>
      </c>
      <c r="K48" s="55" t="s">
        <v>60</v>
      </c>
      <c r="L48" s="55" t="s">
        <v>19</v>
      </c>
      <c r="M48" s="105" t="s">
        <v>25</v>
      </c>
      <c r="N48" s="120" t="s">
        <v>150</v>
      </c>
      <c r="O48" s="55" t="s">
        <v>35</v>
      </c>
      <c r="P48" s="56" t="s">
        <v>11</v>
      </c>
      <c r="Q48" s="56" t="s">
        <v>18</v>
      </c>
    </row>
    <row r="49" spans="1:26" s="29" customFormat="1" ht="45.75" customHeight="1" x14ac:dyDescent="0.25">
      <c r="A49" s="47">
        <v>1</v>
      </c>
      <c r="B49" s="116" t="s">
        <v>160</v>
      </c>
      <c r="C49" s="117" t="s">
        <v>160</v>
      </c>
      <c r="D49" s="48" t="s">
        <v>168</v>
      </c>
      <c r="E49" s="24"/>
      <c r="F49" s="25" t="s">
        <v>139</v>
      </c>
      <c r="G49" s="153"/>
      <c r="H49" s="52">
        <v>41275</v>
      </c>
      <c r="I49" s="26">
        <v>41639</v>
      </c>
      <c r="J49" s="26"/>
      <c r="K49" s="26" t="s">
        <v>169</v>
      </c>
      <c r="L49" s="26" t="s">
        <v>170</v>
      </c>
      <c r="M49" s="104">
        <v>2000</v>
      </c>
      <c r="N49" s="104">
        <f>+M49*G49</f>
        <v>0</v>
      </c>
      <c r="O49" s="27"/>
      <c r="P49" s="27">
        <v>65</v>
      </c>
      <c r="Q49" s="154" t="s">
        <v>318</v>
      </c>
      <c r="R49" s="28"/>
      <c r="S49" s="28"/>
      <c r="T49" s="28"/>
      <c r="U49" s="28"/>
      <c r="V49" s="28"/>
      <c r="W49" s="28"/>
      <c r="X49" s="28"/>
      <c r="Y49" s="28"/>
      <c r="Z49" s="28"/>
    </row>
    <row r="50" spans="1:26" s="29" customFormat="1" ht="45" x14ac:dyDescent="0.25">
      <c r="A50" s="47">
        <f>+A49+1</f>
        <v>2</v>
      </c>
      <c r="B50" s="116" t="s">
        <v>160</v>
      </c>
      <c r="C50" s="117" t="s">
        <v>160</v>
      </c>
      <c r="D50" s="48" t="s">
        <v>172</v>
      </c>
      <c r="E50" s="24"/>
      <c r="F50" s="25" t="s">
        <v>139</v>
      </c>
      <c r="G50" s="25"/>
      <c r="H50" s="119">
        <v>40544</v>
      </c>
      <c r="I50" s="26">
        <v>41884</v>
      </c>
      <c r="J50" s="26"/>
      <c r="K50" s="26" t="s">
        <v>169</v>
      </c>
      <c r="L50" s="26" t="s">
        <v>173</v>
      </c>
      <c r="M50" s="104">
        <v>90</v>
      </c>
      <c r="N50" s="104">
        <v>0</v>
      </c>
      <c r="O50" s="27"/>
      <c r="P50" s="27">
        <v>68</v>
      </c>
      <c r="Q50" s="154" t="s">
        <v>174</v>
      </c>
      <c r="R50" s="28"/>
      <c r="S50" s="28"/>
      <c r="T50" s="28"/>
      <c r="U50" s="28"/>
      <c r="V50" s="28"/>
      <c r="W50" s="28"/>
      <c r="X50" s="28"/>
      <c r="Y50" s="28"/>
      <c r="Z50" s="28"/>
    </row>
    <row r="51" spans="1:26" s="29" customFormat="1" ht="30" x14ac:dyDescent="0.25">
      <c r="A51" s="47">
        <f t="shared" ref="A51:A56" si="0">+A50+1</f>
        <v>3</v>
      </c>
      <c r="B51" s="116" t="s">
        <v>160</v>
      </c>
      <c r="C51" s="117" t="s">
        <v>160</v>
      </c>
      <c r="D51" s="48" t="s">
        <v>175</v>
      </c>
      <c r="E51" s="24"/>
      <c r="F51" s="25" t="s">
        <v>139</v>
      </c>
      <c r="G51" s="25"/>
      <c r="H51" s="119">
        <v>40909</v>
      </c>
      <c r="I51" s="26">
        <v>41884</v>
      </c>
      <c r="J51" s="26"/>
      <c r="K51" s="26" t="s">
        <v>169</v>
      </c>
      <c r="L51" s="26" t="s">
        <v>176</v>
      </c>
      <c r="M51" s="104">
        <v>1000</v>
      </c>
      <c r="N51" s="104">
        <v>0</v>
      </c>
      <c r="O51" s="27"/>
      <c r="P51" s="27">
        <v>67</v>
      </c>
      <c r="Q51" s="154" t="s">
        <v>171</v>
      </c>
      <c r="R51" s="28"/>
      <c r="S51" s="28"/>
      <c r="T51" s="28"/>
      <c r="U51" s="28"/>
      <c r="V51" s="28"/>
      <c r="W51" s="28"/>
      <c r="X51" s="28"/>
      <c r="Y51" s="28"/>
      <c r="Z51" s="28"/>
    </row>
    <row r="52" spans="1:26" s="29" customFormat="1" ht="30" x14ac:dyDescent="0.25">
      <c r="A52" s="47">
        <f t="shared" si="0"/>
        <v>4</v>
      </c>
      <c r="B52" s="116" t="s">
        <v>160</v>
      </c>
      <c r="C52" s="117" t="s">
        <v>160</v>
      </c>
      <c r="D52" s="116" t="s">
        <v>177</v>
      </c>
      <c r="E52" s="24"/>
      <c r="F52" s="25" t="s">
        <v>139</v>
      </c>
      <c r="G52" s="25"/>
      <c r="H52" s="119">
        <v>40909</v>
      </c>
      <c r="I52" s="26">
        <v>41884</v>
      </c>
      <c r="J52" s="26"/>
      <c r="K52" s="26" t="s">
        <v>169</v>
      </c>
      <c r="L52" s="113" t="s">
        <v>176</v>
      </c>
      <c r="M52" s="104">
        <v>800</v>
      </c>
      <c r="N52" s="104">
        <v>0</v>
      </c>
      <c r="O52" s="27"/>
      <c r="P52" s="27">
        <v>66</v>
      </c>
      <c r="Q52" s="154" t="s">
        <v>171</v>
      </c>
      <c r="R52" s="28"/>
      <c r="S52" s="28"/>
      <c r="T52" s="28"/>
      <c r="U52" s="28"/>
      <c r="V52" s="28"/>
      <c r="W52" s="28"/>
      <c r="X52" s="28"/>
      <c r="Y52" s="28"/>
      <c r="Z52" s="28"/>
    </row>
    <row r="53" spans="1:26" s="29" customFormat="1" x14ac:dyDescent="0.25">
      <c r="A53" s="47">
        <f t="shared" si="0"/>
        <v>5</v>
      </c>
      <c r="B53" s="48"/>
      <c r="C53" s="49"/>
      <c r="D53" s="116"/>
      <c r="E53" s="24"/>
      <c r="F53" s="25"/>
      <c r="G53" s="25"/>
      <c r="H53" s="25"/>
      <c r="I53" s="26"/>
      <c r="J53" s="26"/>
      <c r="K53" s="26"/>
      <c r="L53" s="26"/>
      <c r="M53" s="104"/>
      <c r="N53" s="104"/>
      <c r="O53" s="27"/>
      <c r="P53" s="27"/>
      <c r="Q53" s="154"/>
      <c r="R53" s="28"/>
      <c r="S53" s="28"/>
      <c r="T53" s="28"/>
      <c r="U53" s="28"/>
      <c r="V53" s="28"/>
      <c r="W53" s="28"/>
      <c r="X53" s="28"/>
      <c r="Y53" s="28"/>
      <c r="Z53" s="28"/>
    </row>
    <row r="54" spans="1:26" s="29" customFormat="1" x14ac:dyDescent="0.25">
      <c r="A54" s="47">
        <f t="shared" si="0"/>
        <v>6</v>
      </c>
      <c r="B54" s="48"/>
      <c r="C54" s="49"/>
      <c r="D54" s="48"/>
      <c r="E54" s="24"/>
      <c r="F54" s="25"/>
      <c r="G54" s="25"/>
      <c r="H54" s="25"/>
      <c r="I54" s="26"/>
      <c r="J54" s="26"/>
      <c r="K54" s="26"/>
      <c r="L54" s="26"/>
      <c r="M54" s="104"/>
      <c r="N54" s="104"/>
      <c r="O54" s="27"/>
      <c r="P54" s="27"/>
      <c r="Q54" s="154"/>
      <c r="R54" s="28"/>
      <c r="S54" s="28"/>
      <c r="T54" s="28"/>
      <c r="U54" s="28"/>
      <c r="V54" s="28"/>
      <c r="W54" s="28"/>
      <c r="X54" s="28"/>
      <c r="Y54" s="28"/>
      <c r="Z54" s="28"/>
    </row>
    <row r="55" spans="1:26" s="29" customFormat="1" x14ac:dyDescent="0.25">
      <c r="A55" s="47">
        <f t="shared" si="0"/>
        <v>7</v>
      </c>
      <c r="B55" s="48"/>
      <c r="C55" s="49"/>
      <c r="D55" s="48"/>
      <c r="E55" s="24"/>
      <c r="F55" s="25"/>
      <c r="G55" s="25"/>
      <c r="H55" s="25"/>
      <c r="I55" s="26"/>
      <c r="J55" s="26"/>
      <c r="K55" s="26"/>
      <c r="L55" s="26"/>
      <c r="M55" s="104"/>
      <c r="N55" s="104"/>
      <c r="O55" s="27"/>
      <c r="P55" s="27"/>
      <c r="Q55" s="154"/>
      <c r="R55" s="28"/>
      <c r="S55" s="28"/>
      <c r="T55" s="28"/>
      <c r="U55" s="28"/>
      <c r="V55" s="28"/>
      <c r="W55" s="28"/>
      <c r="X55" s="28"/>
      <c r="Y55" s="28"/>
      <c r="Z55" s="28"/>
    </row>
    <row r="56" spans="1:26" s="29" customFormat="1" x14ac:dyDescent="0.25">
      <c r="A56" s="47">
        <f t="shared" si="0"/>
        <v>8</v>
      </c>
      <c r="B56" s="48"/>
      <c r="C56" s="49"/>
      <c r="D56" s="48"/>
      <c r="E56" s="24"/>
      <c r="F56" s="25"/>
      <c r="G56" s="25"/>
      <c r="H56" s="25"/>
      <c r="I56" s="26"/>
      <c r="J56" s="26"/>
      <c r="K56" s="26"/>
      <c r="L56" s="26"/>
      <c r="M56" s="104"/>
      <c r="N56" s="104"/>
      <c r="O56" s="27"/>
      <c r="P56" s="27"/>
      <c r="Q56" s="154"/>
      <c r="R56" s="28"/>
      <c r="S56" s="28"/>
      <c r="T56" s="28"/>
      <c r="U56" s="28"/>
      <c r="V56" s="28"/>
      <c r="W56" s="28"/>
      <c r="X56" s="28"/>
      <c r="Y56" s="28"/>
      <c r="Z56" s="28"/>
    </row>
    <row r="57" spans="1:26" s="29" customFormat="1" x14ac:dyDescent="0.25">
      <c r="A57" s="47"/>
      <c r="B57" s="50" t="s">
        <v>16</v>
      </c>
      <c r="C57" s="49"/>
      <c r="D57" s="48"/>
      <c r="E57" s="24"/>
      <c r="F57" s="25"/>
      <c r="G57" s="25"/>
      <c r="H57" s="25"/>
      <c r="I57" s="26"/>
      <c r="J57" s="26"/>
      <c r="K57" s="51">
        <f t="shared" ref="K57" si="1">SUM(K49:K56)</f>
        <v>0</v>
      </c>
      <c r="L57" s="51">
        <f t="shared" ref="L57:N57" si="2">SUM(L49:L56)</f>
        <v>0</v>
      </c>
      <c r="M57" s="152">
        <v>0</v>
      </c>
      <c r="N57" s="51">
        <f t="shared" si="2"/>
        <v>0</v>
      </c>
      <c r="O57" s="27"/>
      <c r="P57" s="27"/>
      <c r="Q57" s="155"/>
    </row>
    <row r="58" spans="1:26" s="30" customFormat="1" x14ac:dyDescent="0.25">
      <c r="E58" s="31"/>
    </row>
    <row r="59" spans="1:26" s="30" customFormat="1" x14ac:dyDescent="0.25">
      <c r="B59" s="217" t="s">
        <v>27</v>
      </c>
      <c r="C59" s="217" t="s">
        <v>26</v>
      </c>
      <c r="D59" s="219" t="s">
        <v>33</v>
      </c>
      <c r="E59" s="219"/>
    </row>
    <row r="60" spans="1:26" s="30" customFormat="1" x14ac:dyDescent="0.25">
      <c r="B60" s="218"/>
      <c r="C60" s="218"/>
      <c r="D60" s="62" t="s">
        <v>22</v>
      </c>
      <c r="E60" s="63" t="s">
        <v>23</v>
      </c>
    </row>
    <row r="61" spans="1:26" s="30" customFormat="1" ht="30.6" customHeight="1" x14ac:dyDescent="0.25">
      <c r="B61" s="60" t="s">
        <v>20</v>
      </c>
      <c r="C61" s="61">
        <f>+K57</f>
        <v>0</v>
      </c>
      <c r="D61" s="59"/>
      <c r="E61" s="58" t="s">
        <v>167</v>
      </c>
      <c r="F61" s="32"/>
      <c r="G61" s="32"/>
      <c r="H61" s="32"/>
      <c r="I61" s="32"/>
      <c r="J61" s="32"/>
      <c r="K61" s="32"/>
      <c r="L61" s="32"/>
      <c r="M61" s="32"/>
    </row>
    <row r="62" spans="1:26" s="30" customFormat="1" ht="30" customHeight="1" x14ac:dyDescent="0.25">
      <c r="B62" s="60" t="s">
        <v>24</v>
      </c>
      <c r="C62" s="61">
        <f>+M57</f>
        <v>0</v>
      </c>
      <c r="D62" s="59"/>
      <c r="E62" s="58" t="s">
        <v>167</v>
      </c>
    </row>
    <row r="63" spans="1:26" s="30" customFormat="1" x14ac:dyDescent="0.25">
      <c r="B63" s="33"/>
      <c r="C63" s="235"/>
      <c r="D63" s="235"/>
      <c r="E63" s="235"/>
      <c r="F63" s="235"/>
      <c r="G63" s="235"/>
      <c r="H63" s="235"/>
      <c r="I63" s="235"/>
      <c r="J63" s="235"/>
      <c r="K63" s="235"/>
      <c r="L63" s="235"/>
      <c r="M63" s="235"/>
      <c r="N63" s="235"/>
    </row>
    <row r="64" spans="1:26" ht="28.15" customHeight="1" thickBot="1" x14ac:dyDescent="0.3"/>
    <row r="65" spans="2:17" ht="27" thickBot="1" x14ac:dyDescent="0.3">
      <c r="B65" s="236" t="s">
        <v>102</v>
      </c>
      <c r="C65" s="236"/>
      <c r="D65" s="236"/>
      <c r="E65" s="236"/>
      <c r="F65" s="236"/>
      <c r="G65" s="236"/>
      <c r="H65" s="236"/>
      <c r="I65" s="236"/>
      <c r="J65" s="236"/>
      <c r="K65" s="236"/>
      <c r="L65" s="236"/>
      <c r="M65" s="236"/>
      <c r="N65" s="236"/>
    </row>
    <row r="68" spans="2:17" ht="109.5" customHeight="1" x14ac:dyDescent="0.25">
      <c r="B68" s="122" t="s">
        <v>151</v>
      </c>
      <c r="C68" s="69" t="s">
        <v>2</v>
      </c>
      <c r="D68" s="69" t="s">
        <v>104</v>
      </c>
      <c r="E68" s="69" t="s">
        <v>103</v>
      </c>
      <c r="F68" s="69" t="s">
        <v>105</v>
      </c>
      <c r="G68" s="69" t="s">
        <v>106</v>
      </c>
      <c r="H68" s="69" t="s">
        <v>107</v>
      </c>
      <c r="I68" s="69" t="s">
        <v>108</v>
      </c>
      <c r="J68" s="69" t="s">
        <v>109</v>
      </c>
      <c r="K68" s="69" t="s">
        <v>110</v>
      </c>
      <c r="L68" s="69" t="s">
        <v>111</v>
      </c>
      <c r="M68" s="98" t="s">
        <v>112</v>
      </c>
      <c r="N68" s="98" t="s">
        <v>113</v>
      </c>
      <c r="O68" s="232" t="s">
        <v>3</v>
      </c>
      <c r="P68" s="234"/>
      <c r="Q68" s="154" t="s">
        <v>174</v>
      </c>
    </row>
    <row r="69" spans="2:17" x14ac:dyDescent="0.25">
      <c r="B69" s="3"/>
      <c r="C69" s="3"/>
      <c r="D69" s="5"/>
      <c r="E69" s="5"/>
      <c r="F69" s="4"/>
      <c r="G69" s="4"/>
      <c r="H69" s="4"/>
      <c r="I69" s="99"/>
      <c r="J69" s="99"/>
      <c r="K69" s="64"/>
      <c r="L69" s="64"/>
      <c r="M69" s="64"/>
      <c r="N69" s="64"/>
      <c r="O69" s="237"/>
      <c r="P69" s="238"/>
      <c r="Q69" s="64"/>
    </row>
    <row r="70" spans="2:17" x14ac:dyDescent="0.25">
      <c r="B70" s="3"/>
      <c r="C70" s="3"/>
      <c r="D70" s="5"/>
      <c r="E70" s="5"/>
      <c r="F70" s="4"/>
      <c r="G70" s="4"/>
      <c r="H70" s="4"/>
      <c r="I70" s="99"/>
      <c r="J70" s="99"/>
      <c r="K70" s="64"/>
      <c r="L70" s="64"/>
      <c r="M70" s="64"/>
      <c r="N70" s="64"/>
      <c r="O70" s="237"/>
      <c r="P70" s="238"/>
      <c r="Q70" s="64"/>
    </row>
    <row r="71" spans="2:17" x14ac:dyDescent="0.25">
      <c r="B71" s="3"/>
      <c r="C71" s="3"/>
      <c r="D71" s="5"/>
      <c r="E71" s="5"/>
      <c r="F71" s="4"/>
      <c r="G71" s="4"/>
      <c r="H71" s="4"/>
      <c r="I71" s="99"/>
      <c r="J71" s="99"/>
      <c r="K71" s="64"/>
      <c r="L71" s="64"/>
      <c r="M71" s="64"/>
      <c r="N71" s="64"/>
      <c r="O71" s="237"/>
      <c r="P71" s="238"/>
      <c r="Q71" s="64"/>
    </row>
    <row r="72" spans="2:17" x14ac:dyDescent="0.25">
      <c r="B72" s="3"/>
      <c r="C72" s="3"/>
      <c r="D72" s="5"/>
      <c r="E72" s="5"/>
      <c r="F72" s="4"/>
      <c r="G72" s="4"/>
      <c r="H72" s="4"/>
      <c r="I72" s="99"/>
      <c r="J72" s="99"/>
      <c r="K72" s="64"/>
      <c r="L72" s="64"/>
      <c r="M72" s="64"/>
      <c r="N72" s="64"/>
      <c r="O72" s="237"/>
      <c r="P72" s="238"/>
      <c r="Q72" s="64"/>
    </row>
    <row r="73" spans="2:17" x14ac:dyDescent="0.25">
      <c r="B73" s="3"/>
      <c r="C73" s="3"/>
      <c r="D73" s="5"/>
      <c r="E73" s="5"/>
      <c r="F73" s="4"/>
      <c r="G73" s="4"/>
      <c r="H73" s="4"/>
      <c r="I73" s="99"/>
      <c r="J73" s="99"/>
      <c r="K73" s="64"/>
      <c r="L73" s="64"/>
      <c r="M73" s="64"/>
      <c r="N73" s="64"/>
      <c r="O73" s="237"/>
      <c r="P73" s="238"/>
      <c r="Q73" s="64"/>
    </row>
    <row r="74" spans="2:17" x14ac:dyDescent="0.25">
      <c r="B74" s="3"/>
      <c r="C74" s="3"/>
      <c r="D74" s="5"/>
      <c r="E74" s="5"/>
      <c r="F74" s="4"/>
      <c r="G74" s="4"/>
      <c r="H74" s="4"/>
      <c r="I74" s="99"/>
      <c r="J74" s="99"/>
      <c r="K74" s="64"/>
      <c r="L74" s="64"/>
      <c r="M74" s="64"/>
      <c r="N74" s="64"/>
      <c r="O74" s="237"/>
      <c r="P74" s="238"/>
      <c r="Q74" s="64"/>
    </row>
    <row r="75" spans="2:17" x14ac:dyDescent="0.25">
      <c r="B75" s="64"/>
      <c r="C75" s="64"/>
      <c r="D75" s="64"/>
      <c r="E75" s="64"/>
      <c r="F75" s="64"/>
      <c r="G75" s="64"/>
      <c r="H75" s="64"/>
      <c r="I75" s="64"/>
      <c r="J75" s="64"/>
      <c r="K75" s="64"/>
      <c r="L75" s="64"/>
      <c r="M75" s="64"/>
      <c r="N75" s="64"/>
      <c r="O75" s="237"/>
      <c r="P75" s="238"/>
      <c r="Q75" s="64"/>
    </row>
    <row r="76" spans="2:17" x14ac:dyDescent="0.25">
      <c r="B76" s="9" t="s">
        <v>1</v>
      </c>
    </row>
    <row r="77" spans="2:17" x14ac:dyDescent="0.25">
      <c r="B77" s="9" t="s">
        <v>36</v>
      </c>
    </row>
    <row r="78" spans="2:17" x14ac:dyDescent="0.25">
      <c r="B78" s="9" t="s">
        <v>61</v>
      </c>
    </row>
    <row r="80" spans="2:17" ht="15.75" thickBot="1" x14ac:dyDescent="0.3"/>
    <row r="81" spans="2:17" ht="27" thickBot="1" x14ac:dyDescent="0.3">
      <c r="B81" s="239" t="s">
        <v>37</v>
      </c>
      <c r="C81" s="240"/>
      <c r="D81" s="240"/>
      <c r="E81" s="240"/>
      <c r="F81" s="240"/>
      <c r="G81" s="240"/>
      <c r="H81" s="240"/>
      <c r="I81" s="240"/>
      <c r="J81" s="240"/>
      <c r="K81" s="240"/>
      <c r="L81" s="240"/>
      <c r="M81" s="240"/>
      <c r="N81" s="241"/>
    </row>
    <row r="86" spans="2:17" ht="76.5" customHeight="1" x14ac:dyDescent="0.25">
      <c r="B86" s="57" t="s">
        <v>0</v>
      </c>
      <c r="C86" s="57" t="s">
        <v>38</v>
      </c>
      <c r="D86" s="57" t="s">
        <v>39</v>
      </c>
      <c r="E86" s="57" t="s">
        <v>114</v>
      </c>
      <c r="F86" s="57" t="s">
        <v>116</v>
      </c>
      <c r="G86" s="57" t="s">
        <v>117</v>
      </c>
      <c r="H86" s="57" t="s">
        <v>118</v>
      </c>
      <c r="I86" s="57" t="s">
        <v>115</v>
      </c>
      <c r="J86" s="232" t="s">
        <v>119</v>
      </c>
      <c r="K86" s="233"/>
      <c r="L86" s="234"/>
      <c r="M86" s="57" t="s">
        <v>123</v>
      </c>
      <c r="N86" s="57" t="s">
        <v>40</v>
      </c>
      <c r="O86" s="57" t="s">
        <v>41</v>
      </c>
      <c r="P86" s="232" t="s">
        <v>3</v>
      </c>
      <c r="Q86" s="234"/>
    </row>
    <row r="87" spans="2:17" ht="60.75" customHeight="1" x14ac:dyDescent="0.25">
      <c r="B87" s="92" t="s">
        <v>42</v>
      </c>
      <c r="C87" s="92"/>
      <c r="D87" s="3"/>
      <c r="E87" s="3"/>
      <c r="F87" s="3"/>
      <c r="G87" s="3"/>
      <c r="H87" s="3"/>
      <c r="I87" s="5"/>
      <c r="J87" s="1" t="s">
        <v>120</v>
      </c>
      <c r="K87" s="100" t="s">
        <v>121</v>
      </c>
      <c r="L87" s="99" t="s">
        <v>122</v>
      </c>
      <c r="M87" s="64"/>
      <c r="N87" s="64"/>
      <c r="O87" s="64"/>
      <c r="P87" s="243" t="s">
        <v>294</v>
      </c>
      <c r="Q87" s="243"/>
    </row>
    <row r="88" spans="2:17" ht="33.6" customHeight="1" x14ac:dyDescent="0.25">
      <c r="B88" s="92" t="s">
        <v>43</v>
      </c>
      <c r="C88" s="92"/>
      <c r="D88" s="3"/>
      <c r="E88" s="3"/>
      <c r="F88" s="3"/>
      <c r="G88" s="3"/>
      <c r="H88" s="3"/>
      <c r="I88" s="5"/>
      <c r="J88" s="1"/>
      <c r="K88" s="99"/>
      <c r="L88" s="99"/>
      <c r="M88" s="64"/>
      <c r="N88" s="64"/>
      <c r="O88" s="64"/>
      <c r="P88" s="243"/>
      <c r="Q88" s="243"/>
    </row>
    <row r="90" spans="2:17" ht="15.75" thickBot="1" x14ac:dyDescent="0.3"/>
    <row r="91" spans="2:17" ht="27" thickBot="1" x14ac:dyDescent="0.3">
      <c r="B91" s="239" t="s">
        <v>45</v>
      </c>
      <c r="C91" s="240"/>
      <c r="D91" s="240"/>
      <c r="E91" s="240"/>
      <c r="F91" s="240"/>
      <c r="G91" s="240"/>
      <c r="H91" s="240"/>
      <c r="I91" s="240"/>
      <c r="J91" s="240"/>
      <c r="K91" s="240"/>
      <c r="L91" s="240"/>
      <c r="M91" s="240"/>
      <c r="N91" s="241"/>
    </row>
    <row r="94" spans="2:17" ht="46.15" customHeight="1" x14ac:dyDescent="0.25">
      <c r="B94" s="69" t="s">
        <v>32</v>
      </c>
      <c r="C94" s="69" t="s">
        <v>46</v>
      </c>
      <c r="D94" s="232" t="s">
        <v>3</v>
      </c>
      <c r="E94" s="234"/>
    </row>
    <row r="95" spans="2:17" ht="46.9" customHeight="1" x14ac:dyDescent="0.25">
      <c r="B95" s="70" t="s">
        <v>124</v>
      </c>
      <c r="C95" s="165" t="s">
        <v>139</v>
      </c>
      <c r="D95" s="244" t="s">
        <v>166</v>
      </c>
      <c r="E95" s="245"/>
    </row>
    <row r="98" spans="1:26" ht="26.25" x14ac:dyDescent="0.25">
      <c r="B98" s="220" t="s">
        <v>63</v>
      </c>
      <c r="C98" s="221"/>
      <c r="D98" s="221"/>
      <c r="E98" s="221"/>
      <c r="F98" s="221"/>
      <c r="G98" s="221"/>
      <c r="H98" s="221"/>
      <c r="I98" s="221"/>
      <c r="J98" s="221"/>
      <c r="K98" s="221"/>
      <c r="L98" s="221"/>
      <c r="M98" s="221"/>
      <c r="N98" s="221"/>
      <c r="O98" s="221"/>
      <c r="P98" s="221"/>
    </row>
    <row r="100" spans="1:26" ht="15.75" thickBot="1" x14ac:dyDescent="0.3"/>
    <row r="101" spans="1:26" ht="27" thickBot="1" x14ac:dyDescent="0.3">
      <c r="B101" s="239" t="s">
        <v>53</v>
      </c>
      <c r="C101" s="240"/>
      <c r="D101" s="240"/>
      <c r="E101" s="240"/>
      <c r="F101" s="240"/>
      <c r="G101" s="240"/>
      <c r="H101" s="240"/>
      <c r="I101" s="240"/>
      <c r="J101" s="240"/>
      <c r="K101" s="240"/>
      <c r="L101" s="240"/>
      <c r="M101" s="240"/>
      <c r="N101" s="241"/>
    </row>
    <row r="103" spans="1:26" ht="15.75" thickBot="1" x14ac:dyDescent="0.3">
      <c r="M103" s="66"/>
      <c r="N103" s="66"/>
    </row>
    <row r="104" spans="1:26" s="109" customFormat="1" ht="109.5" customHeight="1" x14ac:dyDescent="0.25">
      <c r="B104" s="120" t="s">
        <v>147</v>
      </c>
      <c r="C104" s="120" t="s">
        <v>148</v>
      </c>
      <c r="D104" s="120" t="s">
        <v>149</v>
      </c>
      <c r="E104" s="120" t="s">
        <v>44</v>
      </c>
      <c r="F104" s="120" t="s">
        <v>21</v>
      </c>
      <c r="G104" s="120" t="s">
        <v>101</v>
      </c>
      <c r="H104" s="120" t="s">
        <v>17</v>
      </c>
      <c r="I104" s="120" t="s">
        <v>10</v>
      </c>
      <c r="J104" s="120" t="s">
        <v>30</v>
      </c>
      <c r="K104" s="120" t="s">
        <v>60</v>
      </c>
      <c r="L104" s="120" t="s">
        <v>19</v>
      </c>
      <c r="M104" s="105" t="s">
        <v>25</v>
      </c>
      <c r="N104" s="120" t="s">
        <v>150</v>
      </c>
      <c r="O104" s="120" t="s">
        <v>35</v>
      </c>
      <c r="P104" s="121" t="s">
        <v>11</v>
      </c>
      <c r="Q104" s="121" t="s">
        <v>18</v>
      </c>
    </row>
    <row r="105" spans="1:26" s="115" customFormat="1" x14ac:dyDescent="0.25">
      <c r="A105" s="47">
        <v>1</v>
      </c>
      <c r="B105" s="116"/>
      <c r="C105" s="117"/>
      <c r="D105" s="116"/>
      <c r="E105" s="111"/>
      <c r="F105" s="112"/>
      <c r="G105" s="153"/>
      <c r="H105" s="119"/>
      <c r="I105" s="113"/>
      <c r="J105" s="113"/>
      <c r="K105" s="113"/>
      <c r="L105" s="113"/>
      <c r="M105" s="104"/>
      <c r="N105" s="104">
        <f>+M105*G105</f>
        <v>0</v>
      </c>
      <c r="O105" s="27"/>
      <c r="P105" s="27"/>
      <c r="Q105" s="154"/>
      <c r="R105" s="114"/>
      <c r="S105" s="114"/>
      <c r="T105" s="114"/>
      <c r="U105" s="114"/>
      <c r="V105" s="114"/>
      <c r="W105" s="114"/>
      <c r="X105" s="114"/>
      <c r="Y105" s="114"/>
      <c r="Z105" s="114"/>
    </row>
    <row r="106" spans="1:26" s="115" customFormat="1" x14ac:dyDescent="0.25">
      <c r="A106" s="47">
        <f>+A105+1</f>
        <v>2</v>
      </c>
      <c r="B106" s="116"/>
      <c r="C106" s="117"/>
      <c r="D106" s="116"/>
      <c r="E106" s="111"/>
      <c r="F106" s="112"/>
      <c r="G106" s="112"/>
      <c r="H106" s="112"/>
      <c r="I106" s="113"/>
      <c r="J106" s="113"/>
      <c r="K106" s="113"/>
      <c r="L106" s="113"/>
      <c r="M106" s="104"/>
      <c r="N106" s="104"/>
      <c r="O106" s="27"/>
      <c r="P106" s="27"/>
      <c r="Q106" s="154"/>
      <c r="R106" s="114"/>
      <c r="S106" s="114"/>
      <c r="T106" s="114"/>
      <c r="U106" s="114"/>
      <c r="V106" s="114"/>
      <c r="W106" s="114"/>
      <c r="X106" s="114"/>
      <c r="Y106" s="114"/>
      <c r="Z106" s="114"/>
    </row>
    <row r="107" spans="1:26" s="115" customFormat="1" x14ac:dyDescent="0.25">
      <c r="A107" s="47">
        <f t="shared" ref="A107:A112" si="3">+A106+1</f>
        <v>3</v>
      </c>
      <c r="B107" s="116"/>
      <c r="C107" s="117"/>
      <c r="D107" s="116"/>
      <c r="E107" s="111"/>
      <c r="F107" s="112"/>
      <c r="G107" s="112"/>
      <c r="H107" s="112"/>
      <c r="I107" s="113"/>
      <c r="J107" s="113"/>
      <c r="K107" s="113"/>
      <c r="L107" s="113"/>
      <c r="M107" s="104"/>
      <c r="N107" s="104"/>
      <c r="O107" s="27"/>
      <c r="P107" s="27"/>
      <c r="Q107" s="154"/>
      <c r="R107" s="114"/>
      <c r="S107" s="114"/>
      <c r="T107" s="114"/>
      <c r="U107" s="114"/>
      <c r="V107" s="114"/>
      <c r="W107" s="114"/>
      <c r="X107" s="114"/>
      <c r="Y107" s="114"/>
      <c r="Z107" s="114"/>
    </row>
    <row r="108" spans="1:26" s="115" customFormat="1" x14ac:dyDescent="0.25">
      <c r="A108" s="47">
        <f t="shared" si="3"/>
        <v>4</v>
      </c>
      <c r="B108" s="116"/>
      <c r="C108" s="117"/>
      <c r="D108" s="116"/>
      <c r="E108" s="111"/>
      <c r="F108" s="112"/>
      <c r="G108" s="112"/>
      <c r="H108" s="112"/>
      <c r="I108" s="113"/>
      <c r="J108" s="113"/>
      <c r="K108" s="113"/>
      <c r="L108" s="113"/>
      <c r="M108" s="104"/>
      <c r="N108" s="104"/>
      <c r="O108" s="27"/>
      <c r="P108" s="27"/>
      <c r="Q108" s="154"/>
      <c r="R108" s="114"/>
      <c r="S108" s="114"/>
      <c r="T108" s="114"/>
      <c r="U108" s="114"/>
      <c r="V108" s="114"/>
      <c r="W108" s="114"/>
      <c r="X108" s="114"/>
      <c r="Y108" s="114"/>
      <c r="Z108" s="114"/>
    </row>
    <row r="109" spans="1:26" s="115" customFormat="1" x14ac:dyDescent="0.25">
      <c r="A109" s="47">
        <f t="shared" si="3"/>
        <v>5</v>
      </c>
      <c r="B109" s="116"/>
      <c r="C109" s="117"/>
      <c r="D109" s="116"/>
      <c r="E109" s="111"/>
      <c r="F109" s="112"/>
      <c r="G109" s="112"/>
      <c r="H109" s="112"/>
      <c r="I109" s="113"/>
      <c r="J109" s="113"/>
      <c r="K109" s="113"/>
      <c r="L109" s="113"/>
      <c r="M109" s="104"/>
      <c r="N109" s="104"/>
      <c r="O109" s="27"/>
      <c r="P109" s="27"/>
      <c r="Q109" s="154"/>
      <c r="R109" s="114"/>
      <c r="S109" s="114"/>
      <c r="T109" s="114"/>
      <c r="U109" s="114"/>
      <c r="V109" s="114"/>
      <c r="W109" s="114"/>
      <c r="X109" s="114"/>
      <c r="Y109" s="114"/>
      <c r="Z109" s="114"/>
    </row>
    <row r="110" spans="1:26" s="115" customFormat="1" x14ac:dyDescent="0.25">
      <c r="A110" s="47">
        <f t="shared" si="3"/>
        <v>6</v>
      </c>
      <c r="B110" s="116"/>
      <c r="C110" s="117"/>
      <c r="D110" s="116"/>
      <c r="E110" s="111"/>
      <c r="F110" s="112"/>
      <c r="G110" s="112"/>
      <c r="H110" s="112"/>
      <c r="I110" s="113"/>
      <c r="J110" s="113"/>
      <c r="K110" s="113"/>
      <c r="L110" s="113"/>
      <c r="M110" s="104"/>
      <c r="N110" s="104"/>
      <c r="O110" s="27"/>
      <c r="P110" s="27"/>
      <c r="Q110" s="154"/>
      <c r="R110" s="114"/>
      <c r="S110" s="114"/>
      <c r="T110" s="114"/>
      <c r="U110" s="114"/>
      <c r="V110" s="114"/>
      <c r="W110" s="114"/>
      <c r="X110" s="114"/>
      <c r="Y110" s="114"/>
      <c r="Z110" s="114"/>
    </row>
    <row r="111" spans="1:26" s="115" customFormat="1" x14ac:dyDescent="0.25">
      <c r="A111" s="47">
        <f t="shared" si="3"/>
        <v>7</v>
      </c>
      <c r="B111" s="116"/>
      <c r="C111" s="117"/>
      <c r="D111" s="116"/>
      <c r="E111" s="111"/>
      <c r="F111" s="112"/>
      <c r="G111" s="112"/>
      <c r="H111" s="112"/>
      <c r="I111" s="113"/>
      <c r="J111" s="113"/>
      <c r="K111" s="113"/>
      <c r="L111" s="113"/>
      <c r="M111" s="104"/>
      <c r="N111" s="104"/>
      <c r="O111" s="27"/>
      <c r="P111" s="27"/>
      <c r="Q111" s="154"/>
      <c r="R111" s="114"/>
      <c r="S111" s="114"/>
      <c r="T111" s="114"/>
      <c r="U111" s="114"/>
      <c r="V111" s="114"/>
      <c r="W111" s="114"/>
      <c r="X111" s="114"/>
      <c r="Y111" s="114"/>
      <c r="Z111" s="114"/>
    </row>
    <row r="112" spans="1:26" s="115" customFormat="1" x14ac:dyDescent="0.25">
      <c r="A112" s="47">
        <f t="shared" si="3"/>
        <v>8</v>
      </c>
      <c r="B112" s="116"/>
      <c r="C112" s="117"/>
      <c r="D112" s="116"/>
      <c r="E112" s="111"/>
      <c r="F112" s="112"/>
      <c r="G112" s="112"/>
      <c r="H112" s="112"/>
      <c r="I112" s="113"/>
      <c r="J112" s="113"/>
      <c r="K112" s="113"/>
      <c r="L112" s="113"/>
      <c r="M112" s="104"/>
      <c r="N112" s="104"/>
      <c r="O112" s="27"/>
      <c r="P112" s="27"/>
      <c r="Q112" s="154"/>
      <c r="R112" s="114"/>
      <c r="S112" s="114"/>
      <c r="T112" s="114"/>
      <c r="U112" s="114"/>
      <c r="V112" s="114"/>
      <c r="W112" s="114"/>
      <c r="X112" s="114"/>
      <c r="Y112" s="114"/>
      <c r="Z112" s="114"/>
    </row>
    <row r="113" spans="1:17" s="115" customFormat="1" x14ac:dyDescent="0.25">
      <c r="A113" s="47"/>
      <c r="B113" s="50" t="s">
        <v>16</v>
      </c>
      <c r="C113" s="117"/>
      <c r="D113" s="116"/>
      <c r="E113" s="111"/>
      <c r="F113" s="112"/>
      <c r="G113" s="112"/>
      <c r="H113" s="112"/>
      <c r="I113" s="113"/>
      <c r="J113" s="113"/>
      <c r="K113" s="118">
        <f t="shared" ref="K113" si="4">SUM(K105:K112)</f>
        <v>0</v>
      </c>
      <c r="L113" s="118">
        <f t="shared" ref="L113:N113" si="5">SUM(L105:L112)</f>
        <v>0</v>
      </c>
      <c r="M113" s="152">
        <f t="shared" si="5"/>
        <v>0</v>
      </c>
      <c r="N113" s="118">
        <f t="shared" si="5"/>
        <v>0</v>
      </c>
      <c r="O113" s="27"/>
      <c r="P113" s="27"/>
      <c r="Q113" s="15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31</v>
      </c>
      <c r="C115" s="74">
        <f>+K113</f>
        <v>0</v>
      </c>
      <c r="H115" s="32"/>
      <c r="I115" s="32"/>
      <c r="J115" s="32"/>
      <c r="K115" s="32"/>
      <c r="L115" s="32"/>
      <c r="M115" s="32"/>
      <c r="N115" s="30"/>
      <c r="O115" s="30"/>
      <c r="P115" s="30"/>
    </row>
    <row r="117" spans="1:17" ht="15.75" thickBot="1" x14ac:dyDescent="0.3"/>
    <row r="118" spans="1:17" ht="37.15" customHeight="1" thickBot="1" x14ac:dyDescent="0.3">
      <c r="B118" s="77" t="s">
        <v>48</v>
      </c>
      <c r="C118" s="78" t="s">
        <v>49</v>
      </c>
      <c r="D118" s="77" t="s">
        <v>50</v>
      </c>
      <c r="E118" s="78" t="s">
        <v>54</v>
      </c>
    </row>
    <row r="119" spans="1:17" ht="41.45" customHeight="1" x14ac:dyDescent="0.25">
      <c r="B119" s="68" t="s">
        <v>125</v>
      </c>
      <c r="C119" s="71">
        <v>20</v>
      </c>
      <c r="D119" s="71"/>
      <c r="E119" s="252">
        <f>+D119+D120+D121</f>
        <v>0</v>
      </c>
    </row>
    <row r="120" spans="1:17" x14ac:dyDescent="0.25">
      <c r="B120" s="68" t="s">
        <v>126</v>
      </c>
      <c r="C120" s="58">
        <v>30</v>
      </c>
      <c r="D120" s="72">
        <v>0</v>
      </c>
      <c r="E120" s="253"/>
    </row>
    <row r="121" spans="1:17" ht="15.75" thickBot="1" x14ac:dyDescent="0.3">
      <c r="B121" s="68" t="s">
        <v>127</v>
      </c>
      <c r="C121" s="73">
        <v>40</v>
      </c>
      <c r="D121" s="73">
        <v>0</v>
      </c>
      <c r="E121" s="254"/>
    </row>
    <row r="123" spans="1:17" ht="15.75" thickBot="1" x14ac:dyDescent="0.3"/>
    <row r="124" spans="1:17" ht="27" thickBot="1" x14ac:dyDescent="0.3">
      <c r="B124" s="239" t="s">
        <v>51</v>
      </c>
      <c r="C124" s="240"/>
      <c r="D124" s="240"/>
      <c r="E124" s="240"/>
      <c r="F124" s="240"/>
      <c r="G124" s="240"/>
      <c r="H124" s="240"/>
      <c r="I124" s="240"/>
      <c r="J124" s="240"/>
      <c r="K124" s="240"/>
      <c r="L124" s="240"/>
      <c r="M124" s="240"/>
      <c r="N124" s="241"/>
    </row>
    <row r="126" spans="1:17" ht="76.5" customHeight="1" x14ac:dyDescent="0.25">
      <c r="B126" s="57" t="s">
        <v>0</v>
      </c>
      <c r="C126" s="57" t="s">
        <v>38</v>
      </c>
      <c r="D126" s="57" t="s">
        <v>39</v>
      </c>
      <c r="E126" s="57" t="s">
        <v>114</v>
      </c>
      <c r="F126" s="57" t="s">
        <v>116</v>
      </c>
      <c r="G126" s="57" t="s">
        <v>117</v>
      </c>
      <c r="H126" s="57" t="s">
        <v>118</v>
      </c>
      <c r="I126" s="57" t="s">
        <v>115</v>
      </c>
      <c r="J126" s="232" t="s">
        <v>119</v>
      </c>
      <c r="K126" s="233"/>
      <c r="L126" s="234"/>
      <c r="M126" s="57" t="s">
        <v>123</v>
      </c>
      <c r="N126" s="57" t="s">
        <v>40</v>
      </c>
      <c r="O126" s="57" t="s">
        <v>41</v>
      </c>
      <c r="P126" s="232" t="s">
        <v>3</v>
      </c>
      <c r="Q126" s="234"/>
    </row>
    <row r="127" spans="1:17" ht="60.75" customHeight="1" x14ac:dyDescent="0.25">
      <c r="B127" s="92" t="s">
        <v>131</v>
      </c>
      <c r="C127" s="92"/>
      <c r="D127" s="3"/>
      <c r="E127" s="3"/>
      <c r="F127" s="3"/>
      <c r="G127" s="3"/>
      <c r="H127" s="3"/>
      <c r="I127" s="5"/>
      <c r="J127" s="1" t="s">
        <v>120</v>
      </c>
      <c r="K127" s="100" t="s">
        <v>121</v>
      </c>
      <c r="L127" s="99" t="s">
        <v>122</v>
      </c>
      <c r="M127" s="64"/>
      <c r="N127" s="64"/>
      <c r="O127" s="64"/>
      <c r="P127" s="243"/>
      <c r="Q127" s="243"/>
    </row>
    <row r="128" spans="1:17" ht="60.75" customHeight="1" x14ac:dyDescent="0.25">
      <c r="B128" s="92" t="s">
        <v>132</v>
      </c>
      <c r="C128" s="92"/>
      <c r="D128" s="3"/>
      <c r="E128" s="3"/>
      <c r="F128" s="3"/>
      <c r="G128" s="3"/>
      <c r="H128" s="3"/>
      <c r="I128" s="5"/>
      <c r="J128" s="1"/>
      <c r="K128" s="100"/>
      <c r="L128" s="99"/>
      <c r="M128" s="64"/>
      <c r="N128" s="64"/>
      <c r="O128" s="64"/>
      <c r="P128" s="93"/>
      <c r="Q128" s="93"/>
    </row>
    <row r="129" spans="2:17" ht="33.6" customHeight="1" x14ac:dyDescent="0.25">
      <c r="B129" s="92" t="s">
        <v>133</v>
      </c>
      <c r="C129" s="92"/>
      <c r="D129" s="3"/>
      <c r="E129" s="3"/>
      <c r="F129" s="3"/>
      <c r="G129" s="3"/>
      <c r="H129" s="3"/>
      <c r="I129" s="5"/>
      <c r="J129" s="1"/>
      <c r="K129" s="99"/>
      <c r="L129" s="99"/>
      <c r="M129" s="64"/>
      <c r="N129" s="64"/>
      <c r="O129" s="64"/>
      <c r="P129" s="243"/>
      <c r="Q129" s="243"/>
    </row>
    <row r="132" spans="2:17" ht="15.75" thickBot="1" x14ac:dyDescent="0.3"/>
    <row r="133" spans="2:17" ht="54" customHeight="1" x14ac:dyDescent="0.25">
      <c r="B133" s="76" t="s">
        <v>32</v>
      </c>
      <c r="C133" s="76" t="s">
        <v>48</v>
      </c>
      <c r="D133" s="57" t="s">
        <v>49</v>
      </c>
      <c r="E133" s="76" t="s">
        <v>50</v>
      </c>
      <c r="F133" s="78" t="s">
        <v>55</v>
      </c>
      <c r="G133" s="96"/>
    </row>
    <row r="134" spans="2:17" ht="120.75" customHeight="1" x14ac:dyDescent="0.2">
      <c r="B134" s="246" t="s">
        <v>52</v>
      </c>
      <c r="C134" s="6" t="s">
        <v>128</v>
      </c>
      <c r="D134" s="72">
        <v>25</v>
      </c>
      <c r="E134" s="72">
        <v>0</v>
      </c>
      <c r="F134" s="247">
        <f>+E134+E135+E136</f>
        <v>0</v>
      </c>
      <c r="G134" s="97"/>
    </row>
    <row r="135" spans="2:17" ht="76.150000000000006" customHeight="1" x14ac:dyDescent="0.2">
      <c r="B135" s="246"/>
      <c r="C135" s="6" t="s">
        <v>129</v>
      </c>
      <c r="D135" s="75">
        <v>25</v>
      </c>
      <c r="E135" s="72">
        <v>0</v>
      </c>
      <c r="F135" s="248"/>
      <c r="G135" s="97"/>
    </row>
    <row r="136" spans="2:17" ht="69" customHeight="1" x14ac:dyDescent="0.2">
      <c r="B136" s="246"/>
      <c r="C136" s="6" t="s">
        <v>130</v>
      </c>
      <c r="D136" s="72">
        <v>10</v>
      </c>
      <c r="E136" s="72">
        <v>0</v>
      </c>
      <c r="F136" s="249"/>
      <c r="G136" s="97"/>
    </row>
    <row r="137" spans="2:17" x14ac:dyDescent="0.25">
      <c r="C137"/>
    </row>
    <row r="140" spans="2:17" x14ac:dyDescent="0.25">
      <c r="B140" s="67" t="s">
        <v>56</v>
      </c>
    </row>
    <row r="143" spans="2:17" x14ac:dyDescent="0.25">
      <c r="B143" s="79" t="s">
        <v>32</v>
      </c>
      <c r="C143" s="79" t="s">
        <v>57</v>
      </c>
      <c r="D143" s="76" t="s">
        <v>50</v>
      </c>
      <c r="E143" s="76" t="s">
        <v>16</v>
      </c>
    </row>
    <row r="144" spans="2:17" ht="28.5" x14ac:dyDescent="0.25">
      <c r="B144" s="2" t="s">
        <v>58</v>
      </c>
      <c r="C144" s="7">
        <v>40</v>
      </c>
      <c r="D144" s="72">
        <f>+E119</f>
        <v>0</v>
      </c>
      <c r="E144" s="250">
        <f>+D144+D145</f>
        <v>0</v>
      </c>
    </row>
    <row r="145" spans="2:5" ht="42.75" x14ac:dyDescent="0.25">
      <c r="B145" s="2" t="s">
        <v>59</v>
      </c>
      <c r="C145" s="7">
        <v>60</v>
      </c>
      <c r="D145" s="72">
        <f>+F134</f>
        <v>0</v>
      </c>
      <c r="E145" s="251"/>
    </row>
  </sheetData>
  <mergeCells count="43">
    <mergeCell ref="O69:P69"/>
    <mergeCell ref="B134:B136"/>
    <mergeCell ref="F134:F136"/>
    <mergeCell ref="E144:E145"/>
    <mergeCell ref="B2:P2"/>
    <mergeCell ref="B98:P98"/>
    <mergeCell ref="B124:N124"/>
    <mergeCell ref="E119:E121"/>
    <mergeCell ref="B91:N91"/>
    <mergeCell ref="D94:E94"/>
    <mergeCell ref="D95:E95"/>
    <mergeCell ref="B101:N101"/>
    <mergeCell ref="P86:Q86"/>
    <mergeCell ref="B81:N81"/>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C9:N9"/>
    <mergeCell ref="C10:E10"/>
    <mergeCell ref="O75:P75"/>
    <mergeCell ref="O70:P70"/>
    <mergeCell ref="O71:P71"/>
    <mergeCell ref="O72:P72"/>
    <mergeCell ref="O73:P73"/>
    <mergeCell ref="O74:P74"/>
    <mergeCell ref="J126:L126"/>
    <mergeCell ref="P126:Q126"/>
    <mergeCell ref="P127:Q127"/>
    <mergeCell ref="P129:Q129"/>
    <mergeCell ref="J86:L86"/>
    <mergeCell ref="P87:Q87"/>
    <mergeCell ref="P88:Q88"/>
  </mergeCells>
  <dataValidations count="2">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0"/>
  <sheetViews>
    <sheetView workbookViewId="0">
      <selection activeCell="D26" sqref="D26"/>
    </sheetView>
  </sheetViews>
  <sheetFormatPr baseColWidth="10" defaultRowHeight="15.75" x14ac:dyDescent="0.25"/>
  <cols>
    <col min="1" max="1" width="24.85546875" style="150" customWidth="1"/>
    <col min="2" max="2" width="55.5703125" style="150" customWidth="1"/>
    <col min="3" max="3" width="41.28515625" style="150" customWidth="1"/>
    <col min="4" max="4" width="29.42578125" style="150" customWidth="1"/>
    <col min="5" max="5" width="29.140625" style="150" customWidth="1"/>
    <col min="6" max="16384" width="11.42578125" style="106"/>
  </cols>
  <sheetData>
    <row r="1" spans="1:5" x14ac:dyDescent="0.25">
      <c r="A1" s="262" t="s">
        <v>90</v>
      </c>
      <c r="B1" s="263"/>
      <c r="C1" s="263"/>
      <c r="D1" s="263"/>
      <c r="E1" s="129"/>
    </row>
    <row r="2" spans="1:5" ht="27.75" customHeight="1" x14ac:dyDescent="0.25">
      <c r="A2" s="130"/>
      <c r="B2" s="264" t="s">
        <v>76</v>
      </c>
      <c r="C2" s="264"/>
      <c r="D2" s="264"/>
      <c r="E2" s="131"/>
    </row>
    <row r="3" spans="1:5" ht="21" customHeight="1" x14ac:dyDescent="0.25">
      <c r="A3" s="132"/>
      <c r="B3" s="264" t="s">
        <v>152</v>
      </c>
      <c r="C3" s="264"/>
      <c r="D3" s="264"/>
      <c r="E3" s="133"/>
    </row>
    <row r="4" spans="1:5" thickBot="1" x14ac:dyDescent="0.3">
      <c r="A4" s="134"/>
      <c r="B4" s="135"/>
      <c r="C4" s="135"/>
      <c r="D4" s="135"/>
      <c r="E4" s="136"/>
    </row>
    <row r="5" spans="1:5" ht="26.25" customHeight="1" thickBot="1" x14ac:dyDescent="0.3">
      <c r="A5" s="134"/>
      <c r="B5" s="137" t="s">
        <v>77</v>
      </c>
      <c r="C5" s="265" t="s">
        <v>160</v>
      </c>
      <c r="D5" s="265"/>
      <c r="E5" s="164" t="s">
        <v>3</v>
      </c>
    </row>
    <row r="6" spans="1:5" ht="27.75" customHeight="1" thickBot="1" x14ac:dyDescent="0.3">
      <c r="A6" s="134"/>
      <c r="B6" s="156" t="s">
        <v>78</v>
      </c>
      <c r="C6" s="266" t="s">
        <v>161</v>
      </c>
      <c r="D6" s="266"/>
      <c r="E6" s="258" t="s">
        <v>162</v>
      </c>
    </row>
    <row r="7" spans="1:5" ht="29.25" customHeight="1" thickBot="1" x14ac:dyDescent="0.3">
      <c r="A7" s="134"/>
      <c r="B7" s="156" t="s">
        <v>153</v>
      </c>
      <c r="C7" s="261" t="s">
        <v>154</v>
      </c>
      <c r="D7" s="261"/>
      <c r="E7" s="259"/>
    </row>
    <row r="8" spans="1:5" ht="16.5" thickBot="1" x14ac:dyDescent="0.3">
      <c r="A8" s="134"/>
      <c r="B8" s="157">
        <v>8</v>
      </c>
      <c r="C8" s="255">
        <v>3093366200</v>
      </c>
      <c r="D8" s="255"/>
      <c r="E8" s="259"/>
    </row>
    <row r="9" spans="1:5" ht="23.25" customHeight="1" thickBot="1" x14ac:dyDescent="0.3">
      <c r="A9" s="134"/>
      <c r="B9" s="157">
        <v>9</v>
      </c>
      <c r="C9" s="255">
        <v>1724947892</v>
      </c>
      <c r="D9" s="255"/>
      <c r="E9" s="259"/>
    </row>
    <row r="10" spans="1:5" ht="26.25" customHeight="1" thickBot="1" x14ac:dyDescent="0.3">
      <c r="A10" s="134"/>
      <c r="B10" s="157">
        <v>10</v>
      </c>
      <c r="C10" s="255">
        <v>3341249600</v>
      </c>
      <c r="D10" s="255"/>
      <c r="E10" s="259" t="s">
        <v>163</v>
      </c>
    </row>
    <row r="11" spans="1:5" ht="21.75" customHeight="1" thickBot="1" x14ac:dyDescent="0.3">
      <c r="A11" s="134"/>
      <c r="B11" s="157">
        <v>11</v>
      </c>
      <c r="C11" s="255">
        <v>3343337881</v>
      </c>
      <c r="D11" s="255"/>
      <c r="E11" s="259"/>
    </row>
    <row r="12" spans="1:5" ht="21.75" customHeight="1" thickBot="1" x14ac:dyDescent="0.3">
      <c r="A12" s="134"/>
      <c r="B12" s="157">
        <v>12</v>
      </c>
      <c r="C12" s="255">
        <v>3466546460</v>
      </c>
      <c r="D12" s="255"/>
      <c r="E12" s="259"/>
    </row>
    <row r="13" spans="1:5" ht="21.75" customHeight="1" thickBot="1" x14ac:dyDescent="0.3">
      <c r="A13" s="134"/>
      <c r="B13" s="157">
        <v>13</v>
      </c>
      <c r="C13" s="255">
        <v>1469601634</v>
      </c>
      <c r="D13" s="255"/>
      <c r="E13" s="259"/>
    </row>
    <row r="14" spans="1:5" ht="32.25" thickBot="1" x14ac:dyDescent="0.3">
      <c r="A14" s="134"/>
      <c r="B14" s="158" t="s">
        <v>155</v>
      </c>
      <c r="C14" s="255">
        <f>SUM(C8:D13)</f>
        <v>16439049667</v>
      </c>
      <c r="D14" s="255"/>
      <c r="E14" s="259"/>
    </row>
    <row r="15" spans="1:5" ht="26.25" customHeight="1" thickBot="1" x14ac:dyDescent="0.3">
      <c r="A15" s="134"/>
      <c r="B15" s="158" t="s">
        <v>156</v>
      </c>
      <c r="C15" s="255">
        <f>+C14/616000</f>
        <v>26686.768939935064</v>
      </c>
      <c r="D15" s="255"/>
      <c r="E15" s="175"/>
    </row>
    <row r="16" spans="1:5" ht="24.75" customHeight="1" x14ac:dyDescent="0.25">
      <c r="A16" s="134"/>
      <c r="B16" s="135"/>
      <c r="C16" s="139"/>
      <c r="D16" s="159"/>
      <c r="E16" s="259" t="s">
        <v>164</v>
      </c>
    </row>
    <row r="17" spans="1:6" ht="28.5" customHeight="1" thickBot="1" x14ac:dyDescent="0.3">
      <c r="A17" s="134"/>
      <c r="B17" s="135" t="s">
        <v>157</v>
      </c>
      <c r="C17" s="139"/>
      <c r="D17" s="159"/>
      <c r="E17" s="259"/>
    </row>
    <row r="18" spans="1:6" ht="27" customHeight="1" x14ac:dyDescent="0.25">
      <c r="A18" s="134"/>
      <c r="B18" s="140" t="s">
        <v>79</v>
      </c>
      <c r="C18" s="141"/>
      <c r="D18" s="160"/>
      <c r="E18" s="259"/>
    </row>
    <row r="19" spans="1:6" ht="28.5" customHeight="1" x14ac:dyDescent="0.25">
      <c r="A19" s="134"/>
      <c r="B19" s="134" t="s">
        <v>80</v>
      </c>
      <c r="C19" s="176"/>
      <c r="D19" s="161"/>
      <c r="E19" s="259"/>
    </row>
    <row r="20" spans="1:6" ht="15" x14ac:dyDescent="0.25">
      <c r="A20" s="134"/>
      <c r="B20" s="134" t="s">
        <v>81</v>
      </c>
      <c r="C20" s="142"/>
      <c r="D20" s="161"/>
      <c r="E20" s="259"/>
    </row>
    <row r="21" spans="1:6" ht="27" customHeight="1" thickBot="1" x14ac:dyDescent="0.3">
      <c r="A21" s="134"/>
      <c r="B21" s="143" t="s">
        <v>82</v>
      </c>
      <c r="C21" s="177"/>
      <c r="D21" s="162"/>
      <c r="E21" s="259"/>
    </row>
    <row r="22" spans="1:6" ht="27" customHeight="1" thickBot="1" x14ac:dyDescent="0.3">
      <c r="A22" s="134"/>
      <c r="B22" s="256" t="s">
        <v>83</v>
      </c>
      <c r="C22" s="257"/>
      <c r="D22" s="257"/>
      <c r="E22" s="259"/>
    </row>
    <row r="23" spans="1:6" ht="16.5" thickBot="1" x14ac:dyDescent="0.3">
      <c r="A23" s="134"/>
      <c r="B23" s="256" t="s">
        <v>84</v>
      </c>
      <c r="C23" s="257"/>
      <c r="D23" s="257"/>
      <c r="E23" s="259"/>
    </row>
    <row r="24" spans="1:6" x14ac:dyDescent="0.25">
      <c r="A24" s="134"/>
      <c r="B24" s="145" t="s">
        <v>158</v>
      </c>
      <c r="C24" s="146" t="e">
        <f>+C18/C20</f>
        <v>#DIV/0!</v>
      </c>
      <c r="D24" s="159" t="s">
        <v>304</v>
      </c>
      <c r="E24" s="259"/>
    </row>
    <row r="25" spans="1:6" ht="16.5" thickBot="1" x14ac:dyDescent="0.3">
      <c r="A25" s="134"/>
      <c r="B25" s="138" t="s">
        <v>85</v>
      </c>
      <c r="C25" s="178" t="e">
        <f>+C21/C19</f>
        <v>#DIV/0!</v>
      </c>
      <c r="D25" s="163" t="s">
        <v>304</v>
      </c>
      <c r="E25" s="260"/>
    </row>
    <row r="26" spans="1:6" ht="16.5" customHeight="1" thickBot="1" x14ac:dyDescent="0.3">
      <c r="A26" s="134"/>
      <c r="B26" s="147"/>
      <c r="C26" s="148"/>
      <c r="D26" s="135"/>
      <c r="E26" s="275"/>
    </row>
    <row r="27" spans="1:6" x14ac:dyDescent="0.25">
      <c r="A27" s="270"/>
      <c r="B27" s="271" t="s">
        <v>86</v>
      </c>
      <c r="C27" s="273" t="s">
        <v>165</v>
      </c>
      <c r="D27" s="274"/>
      <c r="E27" s="276"/>
      <c r="F27" s="267"/>
    </row>
    <row r="28" spans="1:6" ht="16.5" thickBot="1" x14ac:dyDescent="0.3">
      <c r="A28" s="270"/>
      <c r="B28" s="272"/>
      <c r="C28" s="268" t="s">
        <v>87</v>
      </c>
      <c r="D28" s="269"/>
      <c r="E28" s="276"/>
      <c r="F28" s="267"/>
    </row>
    <row r="29" spans="1:6" thickBot="1" x14ac:dyDescent="0.3">
      <c r="A29" s="143"/>
      <c r="B29" s="149"/>
      <c r="C29" s="149"/>
      <c r="D29" s="149"/>
      <c r="E29" s="144"/>
      <c r="F29" s="128"/>
    </row>
    <row r="30" spans="1:6" x14ac:dyDescent="0.25">
      <c r="B30" s="151" t="s">
        <v>159</v>
      </c>
    </row>
  </sheetData>
  <mergeCells count="25">
    <mergeCell ref="F27:F28"/>
    <mergeCell ref="C28:D28"/>
    <mergeCell ref="B23:D23"/>
    <mergeCell ref="A27:A28"/>
    <mergeCell ref="B27:B28"/>
    <mergeCell ref="C27:D27"/>
    <mergeCell ref="E26:E28"/>
    <mergeCell ref="A1:D1"/>
    <mergeCell ref="B2:D2"/>
    <mergeCell ref="B3:D3"/>
    <mergeCell ref="C5:D5"/>
    <mergeCell ref="C6:D6"/>
    <mergeCell ref="C15:D15"/>
    <mergeCell ref="B22:D22"/>
    <mergeCell ref="C8:D8"/>
    <mergeCell ref="E6:E9"/>
    <mergeCell ref="E10:E14"/>
    <mergeCell ref="E16:E25"/>
    <mergeCell ref="C7:D7"/>
    <mergeCell ref="C9:D9"/>
    <mergeCell ref="C10:D10"/>
    <mergeCell ref="C13:D13"/>
    <mergeCell ref="C14:D14"/>
    <mergeCell ref="C11:D11"/>
    <mergeCell ref="C12:D12"/>
  </mergeCells>
  <pageMargins left="0.70866141732283472" right="0.70866141732283472" top="0.74803149606299213" bottom="0.74803149606299213" header="0.31496062992125984" footer="0.31496062992125984"/>
  <pageSetup scale="48"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JURIDICA</vt:lpstr>
      <vt:lpstr>TECNICA (10)</vt:lpstr>
      <vt:lpstr>TECNICA (13)</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Administrador</cp:lastModifiedBy>
  <cp:lastPrinted>2014-12-03T17:20:46Z</cp:lastPrinted>
  <dcterms:created xsi:type="dcterms:W3CDTF">2014-10-22T15:49:24Z</dcterms:created>
  <dcterms:modified xsi:type="dcterms:W3CDTF">2014-12-05T00:58:03Z</dcterms:modified>
</cp:coreProperties>
</file>