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32_COOPERATIVA MULTIACTIVA LA NUEVA ESPERANZA\"/>
    </mc:Choice>
  </mc:AlternateContent>
  <bookViews>
    <workbookView xWindow="0" yWindow="0" windowWidth="28800" windowHeight="12435" tabRatio="598" activeTab="2"/>
  </bookViews>
  <sheets>
    <sheet name="JURIDICA" sheetId="9" r:id="rId1"/>
    <sheet name="TECNICA 8" sheetId="8" r:id="rId2"/>
    <sheet name="TECNICA 10" sheetId="11" r:id="rId3"/>
    <sheet name="FINANCIERA" sheetId="10" r:id="rId4"/>
  </sheets>
  <definedNames>
    <definedName name="_xlnm._FilterDatabase" localSheetId="1" hidden="1">'TECNICA 8'!$A$95:$Z$140</definedName>
    <definedName name="_xlnm.Print_Area" localSheetId="3">FINANCIERA!$A$1:$E$31</definedName>
  </definedNames>
  <calcPr calcId="152511"/>
</workbook>
</file>

<file path=xl/calcChain.xml><?xml version="1.0" encoding="utf-8"?>
<calcChain xmlns="http://schemas.openxmlformats.org/spreadsheetml/2006/main">
  <c r="C123" i="8" l="1"/>
  <c r="C124" i="8"/>
  <c r="C125" i="8"/>
  <c r="C126" i="8"/>
  <c r="C127" i="8"/>
  <c r="C128" i="8"/>
  <c r="C129" i="8"/>
  <c r="C130" i="8"/>
  <c r="C131" i="8"/>
  <c r="C132" i="8"/>
  <c r="C133" i="8"/>
  <c r="C134" i="8"/>
  <c r="C135" i="8"/>
  <c r="C136" i="8"/>
  <c r="C137" i="8"/>
  <c r="C138" i="8"/>
  <c r="C139" i="8"/>
  <c r="C140" i="8"/>
  <c r="C120" i="8"/>
  <c r="C121" i="8"/>
  <c r="C122" i="8"/>
  <c r="C97" i="8" l="1"/>
  <c r="C98" i="8"/>
  <c r="C99" i="8"/>
  <c r="C100" i="8"/>
  <c r="C101" i="8"/>
  <c r="C102" i="8"/>
  <c r="C103" i="8"/>
  <c r="C104" i="8"/>
  <c r="C105" i="8"/>
  <c r="C106" i="8"/>
  <c r="C107" i="8"/>
  <c r="C108" i="8"/>
  <c r="C109" i="8"/>
  <c r="C110" i="8"/>
  <c r="C111" i="8"/>
  <c r="C112" i="8"/>
  <c r="C113" i="8"/>
  <c r="C114" i="8"/>
  <c r="C115" i="8"/>
  <c r="C116" i="8"/>
  <c r="C117" i="8"/>
  <c r="C118" i="8"/>
  <c r="C119" i="8"/>
  <c r="C96" i="8"/>
  <c r="C24" i="11" l="1"/>
  <c r="E24" i="11"/>
  <c r="C24" i="8"/>
  <c r="E24" i="8"/>
  <c r="C23" i="10" l="1"/>
  <c r="C22" i="10"/>
  <c r="F134" i="11" l="1"/>
  <c r="D145" i="11" s="1"/>
  <c r="E119" i="11"/>
  <c r="D144" i="11" s="1"/>
  <c r="M113" i="11"/>
  <c r="L113" i="11"/>
  <c r="C115" i="11"/>
  <c r="A107" i="11"/>
  <c r="A108" i="11" s="1"/>
  <c r="A109" i="11" s="1"/>
  <c r="A110" i="11" s="1"/>
  <c r="A111" i="11" s="1"/>
  <c r="A112" i="11" s="1"/>
  <c r="A106" i="11"/>
  <c r="N105" i="11"/>
  <c r="N113" i="11" s="1"/>
  <c r="C62" i="11"/>
  <c r="C61" i="11"/>
  <c r="A53" i="11"/>
  <c r="A54" i="11" s="1"/>
  <c r="A55" i="11" s="1"/>
  <c r="A56" i="11" s="1"/>
  <c r="A52" i="11"/>
  <c r="A51" i="11"/>
  <c r="A50" i="11"/>
  <c r="N49" i="11"/>
  <c r="N57" i="11" s="1"/>
  <c r="D41" i="11"/>
  <c r="E40" i="11" s="1"/>
  <c r="E144" i="11" l="1"/>
  <c r="C12" i="10"/>
  <c r="C13" i="10" s="1"/>
  <c r="M165" i="8"/>
  <c r="L165" i="8"/>
  <c r="A159" i="8"/>
  <c r="A160" i="8" s="1"/>
  <c r="A161" i="8" s="1"/>
  <c r="A162" i="8" s="1"/>
  <c r="A163" i="8" s="1"/>
  <c r="A164" i="8" s="1"/>
  <c r="A158" i="8"/>
  <c r="N157" i="8"/>
  <c r="N165" i="8" s="1"/>
  <c r="N49" i="8"/>
  <c r="N57" i="8" s="1"/>
  <c r="D41" i="8"/>
  <c r="E40" i="8" s="1"/>
  <c r="E171" i="8" l="1"/>
  <c r="D196" i="8" s="1"/>
  <c r="F186" i="8"/>
  <c r="D197" i="8" s="1"/>
  <c r="E196" i="8" l="1"/>
  <c r="C167" i="8" l="1"/>
  <c r="C62" i="8"/>
  <c r="C61" i="8"/>
  <c r="A50" i="8"/>
  <c r="A51" i="8" s="1"/>
  <c r="A52" i="8" s="1"/>
  <c r="A53" i="8" s="1"/>
  <c r="A54" i="8" s="1"/>
  <c r="A55" i="8" s="1"/>
  <c r="A56" i="8" s="1"/>
</calcChain>
</file>

<file path=xl/sharedStrings.xml><?xml version="1.0" encoding="utf-8"?>
<sst xmlns="http://schemas.openxmlformats.org/spreadsheetml/2006/main" count="1139" uniqueCount="400">
  <si>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</si>
  <si>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</si>
  <si>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</si>
  <si>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</si>
  <si>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</si>
  <si>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</si>
  <si>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</si>
  <si>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</si>
  <si>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</si>
  <si>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</si>
  <si>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</si>
  <si>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</si>
  <si>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</si>
  <si>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</si>
  <si>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</si>
  <si>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</si>
  <si>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</si>
  <si>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</si>
  <si>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</si>
  <si>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</si>
  <si>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</si>
  <si>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</si>
  <si>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</si>
  <si>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</si>
  <si>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</si>
  <si>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</si>
  <si>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</si>
  <si>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</si>
  <si>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</si>
  <si>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</si>
  <si>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</si>
  <si>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</si>
  <si>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</si>
  <si>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</si>
  <si>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</si>
  <si>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</si>
  <si>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</si>
  <si>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</si>
  <si>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</si>
  <si>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</si>
  <si>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</si>
  <si>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</si>
  <si>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</si>
  <si>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</si>
  <si>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</si>
  <si>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</si>
  <si>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</si>
  <si>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</si>
  <si>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</si>
  <si>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</si>
  <si>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</si>
  <si>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</si>
  <si>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</si>
  <si>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</si>
  <si>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</si>
  <si>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</si>
  <si>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</si>
  <si>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</si>
  <si>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</si>
  <si>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</si>
  <si>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</si>
  <si>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</si>
  <si>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</si>
  <si>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</si>
  <si>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</si>
  <si>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</si>
  <si>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</si>
  <si>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</si>
  <si>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</si>
  <si>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</si>
  <si>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</si>
  <si>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</si>
  <si>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</si>
  <si>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</si>
  <si>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</si>
  <si>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</si>
  <si>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</si>
  <si>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</si>
  <si>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</si>
  <si>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</si>
  <si>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</si>
  <si>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</si>
  <si>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</si>
  <si>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</si>
  <si>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</si>
  <si>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</si>
  <si>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</si>
  <si>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</si>
  <si>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</si>
  <si>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</si>
  <si>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</si>
  <si>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</si>
  <si>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</si>
  <si>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</si>
  <si>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</si>
  <si>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</si>
  <si>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</si>
  <si>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</si>
  <si>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</si>
  <si>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</si>
  <si>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</si>
  <si>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</si>
  <si>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</si>
  <si>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</si>
  <si>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</si>
  <si>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</si>
  <si>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</si>
  <si>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</si>
  <si>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</si>
  <si>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</si>
  <si>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</si>
  <si>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</si>
  <si>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</si>
  <si>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</si>
  <si>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</si>
  <si>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</si>
  <si>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</si>
  <si>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</si>
  <si>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</si>
  <si>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</si>
  <si>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</si>
  <si>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</si>
  <si>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</si>
  <si>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</si>
  <si>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</si>
  <si>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</si>
  <si>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</si>
  <si>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</si>
  <si>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</si>
  <si>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</si>
  <si>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</si>
  <si>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</si>
  <si>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</si>
  <si>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</si>
  <si>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</si>
  <si>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</si>
  <si>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</si>
  <si>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</si>
  <si>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</si>
  <si>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</si>
  <si>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</si>
  <si>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</si>
  <si>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</si>
  <si>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</si>
  <si>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</si>
  <si>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</si>
  <si>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</si>
  <si>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</si>
  <si>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</si>
  <si>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</si>
  <si>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</si>
  <si>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</si>
  <si>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</si>
  <si>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</si>
  <si>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</si>
  <si>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</si>
  <si>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</si>
  <si>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</si>
  <si>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</si>
  <si>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</si>
  <si>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</si>
  <si>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</si>
  <si>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r>
      <rPr>
        <b/>
        <u/>
        <sz val="11"/>
        <color theme="1"/>
        <rFont val="Calibri"/>
        <family val="2"/>
        <scheme val="minor"/>
      </rPr>
      <t>SUBSANAR</t>
    </r>
    <r>
      <rPr>
        <b/>
        <sz val="11"/>
        <color theme="1"/>
        <rFont val="Calibri"/>
        <family val="2"/>
        <scheme val="minor"/>
      </rPr>
      <t xml:space="preserve">
MODALIDAD INSTITUCIONAL </t>
    </r>
    <r>
      <rPr>
        <sz val="11"/>
        <color theme="1"/>
        <rFont val="Calibri"/>
        <family val="2"/>
        <scheme val="minor"/>
      </rPr>
      <t xml:space="preserve">
COMPONENTE SALUD Y NUTRICION. No describe actividades a desarrollar en la implementacion del Plan de Saneamiento.
No describe como pretende ofrecer el servicio de alimentacion de la poblacion a atender.
COMPONENTE AMBIENTES EDU ATIVOS Y PROTECTORES. No describe el tipo de dotacion de material didactico que utilizaria para los espacios de trabajo con los niños.
No describe acciones para proteger a niños y niñas en situaciones de emergencia
</t>
    </r>
    <r>
      <rPr>
        <b/>
        <sz val="11"/>
        <color theme="1"/>
        <rFont val="Calibri"/>
        <family val="2"/>
        <scheme val="minor"/>
      </rPr>
      <t xml:space="preserve">MODALIDAD FAMILIAR
</t>
    </r>
    <r>
      <rPr>
        <sz val="11"/>
        <color theme="1"/>
        <rFont val="Calibri"/>
        <family val="2"/>
        <scheme val="minor"/>
      </rPr>
      <t>COMPONENTE SALUD Y NUTRICION. No describe los elementos que contendra el manual de Buenas Practicas de Manufactura.
No describe como pretende ofrecer el servicio de alimentacion de la poblacion a atender.
COMPONENTE AMBIENTES EDUCATIVOS Y PROTECTORES. No  menciona como ambientaria los espacios propuestos para la realizacion de los encuentros grupales.
COMPONENTE TALENTO HUMANO. No presenta estrategias de cualificacion al equipo de talento humano</t>
    </r>
  </si>
  <si>
    <t>X</t>
  </si>
  <si>
    <t>CDI - INSTITUCIONAL CON ARRIENDO</t>
  </si>
  <si>
    <t>CDI SEMILLAS DE AMOR</t>
  </si>
  <si>
    <t>CDI MANITAS DE ESPERANZA</t>
  </si>
  <si>
    <t>CDI CHIQUITOS ALEGRES</t>
  </si>
  <si>
    <t>AÑITOS PRODIGIOSOS</t>
  </si>
  <si>
    <t>CDI GOTITAS DE AMOR</t>
  </si>
  <si>
    <t>CDI AMOR Y ESPERANZA</t>
  </si>
  <si>
    <t>CDI RINCONCITO DE PAZ</t>
  </si>
  <si>
    <t>CDI MI CASITA FELIZ</t>
  </si>
  <si>
    <t>CDI BELLAS PERSONITAS</t>
  </si>
  <si>
    <t>CDI JARDINCITOS DE AMOR</t>
  </si>
  <si>
    <t>CDI MI PEQUEÑO MUNDO</t>
  </si>
  <si>
    <t>CDI SUEÑOS INFANTILES</t>
  </si>
  <si>
    <t>CDI HUELLAS DEL FUTURO</t>
  </si>
  <si>
    <t>B/ CIUDADELA</t>
  </si>
  <si>
    <t>BARRIO PORVENIR</t>
  </si>
  <si>
    <t>BARRIO OBRERO</t>
  </si>
  <si>
    <t>BARRIO UNION VICTORIA</t>
  </si>
  <si>
    <t>SAN LUIS ROBLES</t>
  </si>
  <si>
    <t>PIÑAL SALADO</t>
  </si>
  <si>
    <t>BARRIO MODELO</t>
  </si>
  <si>
    <t>MUELLE RESIDENCIA</t>
  </si>
  <si>
    <t>BARRIO VIENTO LIBRE</t>
  </si>
  <si>
    <t>BARRIO CALAVERA</t>
  </si>
  <si>
    <t>BARRIO MIRAMAR</t>
  </si>
  <si>
    <t>COOPERATIVA MULTIACTIVA LA NUEVA ESPERANZA</t>
  </si>
  <si>
    <t>900256562-1</t>
  </si>
  <si>
    <t>Rango</t>
  </si>
  <si>
    <t>Mayor a 4501</t>
  </si>
  <si>
    <t>IDL</t>
  </si>
  <si>
    <t>NDE</t>
  </si>
  <si>
    <t>Mayor o igual 1,2</t>
  </si>
  <si>
    <t>Menor o igual 65%</t>
  </si>
  <si>
    <t>EL PROPONENTE CUMPLE ______ NO CUMPLE ____X___</t>
  </si>
  <si>
    <t>Certificacion sin firma del representante legal.</t>
  </si>
  <si>
    <t>No presenta tarjeta profesional y certificado de antecedentes de la junta central de contadores del Revisor fiscal</t>
  </si>
  <si>
    <t>Capitulo II numeral 3,16 del pliego de condiciones.</t>
  </si>
  <si>
    <t>SUB.         Presenta las notas a los estados financieros sin la firma del Representante Legal</t>
  </si>
  <si>
    <t xml:space="preserve"> NO CUMPLE</t>
  </si>
  <si>
    <t>ICBF</t>
  </si>
  <si>
    <t>12 MESES 17 DIAS</t>
  </si>
  <si>
    <t>423/2013</t>
  </si>
  <si>
    <t>89 AL 116</t>
  </si>
  <si>
    <t>ALCALDIA MUNICIPAL DE ROBERTO PAYAN</t>
  </si>
  <si>
    <t>90851/2012</t>
  </si>
  <si>
    <t>ALCALDIA DE ROBERTO PAYAN</t>
  </si>
  <si>
    <t>SE REQUIERE APORTAR LA COPIA DEL CONTRATO</t>
  </si>
  <si>
    <t>420/2013</t>
  </si>
  <si>
    <t>90 AL 113</t>
  </si>
  <si>
    <t>114 AL 139</t>
  </si>
  <si>
    <t>ALCALDIA DE OLAYA HERRERA</t>
  </si>
  <si>
    <t>66-364</t>
  </si>
  <si>
    <t>APORTAR COPIA DEL CONTRATO</t>
  </si>
  <si>
    <t>404/2013</t>
  </si>
  <si>
    <t>APORTAR CERTIFICACION DEL SUPERVISOR DE CONTRATO</t>
  </si>
  <si>
    <t>APORTAR LA COPIA DEL CONTRATO</t>
  </si>
  <si>
    <t>12 MESES</t>
  </si>
  <si>
    <t>24 MESES 17 DIAS</t>
  </si>
  <si>
    <t>13 MESES</t>
  </si>
  <si>
    <t>11 MESES</t>
  </si>
  <si>
    <t>24 MESES</t>
  </si>
  <si>
    <t>EUCARIS CASTILLO ORTIZ</t>
  </si>
  <si>
    <t>LICENCIADO EN EDUCACIÓN PREESCOLAR</t>
  </si>
  <si>
    <t>UNIVERSIDAD MARIANA</t>
  </si>
  <si>
    <t>REDCOM</t>
  </si>
  <si>
    <t>01/07/2013  1209/2012</t>
  </si>
  <si>
    <t>AUXILIAR PEDAGÍGICO</t>
  </si>
  <si>
    <t>SECRTARIA DE TESORERÍA EN NÓMINA</t>
  </si>
  <si>
    <t>02/01/2000  30/12/2003</t>
  </si>
  <si>
    <t>SECRETARIA DE TESORERÍA</t>
  </si>
  <si>
    <t>JANISSE DANITZA SALAZAR MONTAÑO</t>
  </si>
  <si>
    <t>LICENCIADA EN EDUCACIÓN PREESCOLAR</t>
  </si>
  <si>
    <t>PROSERVO</t>
  </si>
  <si>
    <t>01/02/2011  15/03/2012</t>
  </si>
  <si>
    <t>LUCY ESTUPIÑAN SOLIS</t>
  </si>
  <si>
    <t xml:space="preserve">UNIVERSIDAD DEL MAGDALEN </t>
  </si>
  <si>
    <t>01/10/2013  31/12/2013</t>
  </si>
  <si>
    <t>DOCENTE DE ATENCION AL PROGRAMA DE PRIMERA INFANCIA</t>
  </si>
  <si>
    <t>PROSERVCO</t>
  </si>
  <si>
    <t>01/03/2009  30/08/2011</t>
  </si>
  <si>
    <t>PROMOTORA SOCIAL Y COMUNITARIA</t>
  </si>
  <si>
    <t>MONICA MERCEDES PEREA ORTIZ</t>
  </si>
  <si>
    <t>NTO TOM DE QUINO ECULE COMUNITI</t>
  </si>
  <si>
    <t>11/2008  04/2010</t>
  </si>
  <si>
    <t xml:space="preserve">PRENDIZJE DE NIÑO DE FMILI EN CCIÓN </t>
  </si>
  <si>
    <t>UNION TEMPORL TUMCO POR L PRIMER INFNCI</t>
  </si>
  <si>
    <t>01/04/2010  28/06/2013</t>
  </si>
  <si>
    <t xml:space="preserve">DOCENTE DEL ENTORNO INTITUCIONL </t>
  </si>
  <si>
    <t>09/2013  30/06/2014</t>
  </si>
  <si>
    <t>DOCENTE MEDIOFMILIR</t>
  </si>
  <si>
    <t>MARTHA CECILIA ANGULO CHURTA</t>
  </si>
  <si>
    <t>UNION TEMPORAL TUMACO POR LA PRIMERA INFANCIA</t>
  </si>
  <si>
    <t>02/08/2008  15/12/2011</t>
  </si>
  <si>
    <t>DOCENTE DEL PROGRAMA PROTECCIÓN A LA PRIMERA INFANCIA</t>
  </si>
  <si>
    <t>NIDIA ELENA QUINTERO RODRIGUEZ</t>
  </si>
  <si>
    <t xml:space="preserve">UNIVERSIDAD DEL MAFDALEN </t>
  </si>
  <si>
    <t>01/05/2088  30/09/2010</t>
  </si>
  <si>
    <t xml:space="preserve">AUXILIAR DE TRABAJO SOCIAL Y COMUNTARIO </t>
  </si>
  <si>
    <t>DOCENTE EN PRPOGRAMA DE ATENCIÓN APRIMERA INFANCIA</t>
  </si>
  <si>
    <t>MARIA ADELA BECERRA CARDENAS</t>
  </si>
  <si>
    <t xml:space="preserve">ADMINISTRADORA PUBLICA </t>
  </si>
  <si>
    <t>ESAP</t>
  </si>
  <si>
    <t>HOGAR INFANTIL VILLA LOLA</t>
  </si>
  <si>
    <t>01/03/2010  30/10/2013</t>
  </si>
  <si>
    <t>ASOCIACION MUJER Y GENERO</t>
  </si>
  <si>
    <t>01/01/2006  31/08/2010</t>
  </si>
  <si>
    <t xml:space="preserve">CAPACITADORA EN LA PARTE ADMINISTRATIVA </t>
  </si>
  <si>
    <t>PRACTICA PEDAGÓGICA EN LA MODALIDAD JARDIN</t>
  </si>
  <si>
    <t xml:space="preserve">LICENCIADA EN EDUCACIÓN PREESCOLAR </t>
  </si>
  <si>
    <t xml:space="preserve">CESMAG </t>
  </si>
  <si>
    <t>COLEGIO MUSICAL BRITANICO</t>
  </si>
  <si>
    <t>COORDINADORA PEDAGÓGICA</t>
  </si>
  <si>
    <t>14/01/2013  28/06/2013</t>
  </si>
  <si>
    <t>PRESERVCO</t>
  </si>
  <si>
    <t>01/03/2011  15/07/2012</t>
  </si>
  <si>
    <t xml:space="preserve">LICECIADA EN PREESCOLAR </t>
  </si>
  <si>
    <t>SOMAYRA CASTILLO</t>
  </si>
  <si>
    <t>ADMINISTRADOR DE EMPRESAS</t>
  </si>
  <si>
    <t>AUNAR</t>
  </si>
  <si>
    <t>DOLY VITALIA QUIÑONEZ SEGURA</t>
  </si>
  <si>
    <t xml:space="preserve">LICENIADA EN EDUCACIÓN PREESCOLAR </t>
  </si>
  <si>
    <t>DIRECCIÓN DE NUCLEO SAGRADO CORAZON  Y POLICARPA</t>
  </si>
  <si>
    <t>03/07/2008  25/07/2008</t>
  </si>
  <si>
    <t>DOCENTE</t>
  </si>
  <si>
    <t>01/06/2011  15/07/2012</t>
  </si>
  <si>
    <t>LICENCIADA EN PREESCOLAR</t>
  </si>
  <si>
    <t>DEYSI MIREYA MOSQUERA VALLECILLA</t>
  </si>
  <si>
    <t>LICENCIATURA ECLESISTICA EN TEOLOGIA Y CIENCIAS RELIGIOSAS</t>
  </si>
  <si>
    <t>CORPORACION ESCUELA SUPERIOR DE TEOLOGIA SEMINARIO MAYOR VETEROCATOLICO</t>
  </si>
  <si>
    <t>13/09/2013  31/10/2014</t>
  </si>
  <si>
    <t xml:space="preserve">COORDINADORA </t>
  </si>
  <si>
    <t>JOHNANIS MELISA ANGULO MONSALVO</t>
  </si>
  <si>
    <t xml:space="preserve">LICENCIADA EN EDUCACION BASICA CON ENFASII EN CIANCIAS NATURALES Y EDCUACION AMBIENTAL </t>
  </si>
  <si>
    <t>UNIVERSIDAD DE NARIÑO</t>
  </si>
  <si>
    <t>HOGAR INFANTIL BUENOS AIRES</t>
  </si>
  <si>
    <t>2 AÑOS</t>
  </si>
  <si>
    <t>DOCENTE DEL ENTORNO INSTITUCIONAL</t>
  </si>
  <si>
    <t>21/08/2008  15/12/2011</t>
  </si>
  <si>
    <t xml:space="preserve">COORDINADORA PEDAGOGICA ENTORNO INSTITUCIONAL </t>
  </si>
  <si>
    <t>17/01/2012  28/06/2013</t>
  </si>
  <si>
    <t>MARILYN DEISY OSORIO LEZCANO</t>
  </si>
  <si>
    <t>LICENCIADA EN CIENCIAS RELIGIOSAS</t>
  </si>
  <si>
    <t xml:space="preserve">PONTIFICIA UNIVERSIDAD JAVERIANA </t>
  </si>
  <si>
    <t>DIOCESIS DE TUMACO</t>
  </si>
  <si>
    <t xml:space="preserve">DOCENTE </t>
  </si>
  <si>
    <t>APOYO PEDAGOGICO PAE</t>
  </si>
  <si>
    <t>10/04/2012  30/12/2012</t>
  </si>
  <si>
    <t>COOPERTIVA MULTIACTIVA AL NUEVA ESPERANZA</t>
  </si>
  <si>
    <t>YULI CATALINA GARCIA QUIÑONEZ</t>
  </si>
  <si>
    <t>GINA PAOLA VASQUEZ BENITEZ</t>
  </si>
  <si>
    <t>TRABAJADORA SOCIAL</t>
  </si>
  <si>
    <t>GOBERNACION DE NARIÑO</t>
  </si>
  <si>
    <t>01/05/2008  31/08/2008</t>
  </si>
  <si>
    <t>TRABAJDORA SOCIAL</t>
  </si>
  <si>
    <t>UNION TEMPRAL TUMACO POR LA PRIMERA INFANCIA</t>
  </si>
  <si>
    <t>01/09/2008  12/12/2008</t>
  </si>
  <si>
    <t>HIDROLOGIA GEOLOGIAAMBIENTAL LIMITADA</t>
  </si>
  <si>
    <t>01/05/2011  31/10/2011</t>
  </si>
  <si>
    <t>INGRID PATRICA VILLOTA GUERRERO</t>
  </si>
  <si>
    <t>PSICOLOGA</t>
  </si>
  <si>
    <t>UNAD</t>
  </si>
  <si>
    <t>EL SEMBRADOR</t>
  </si>
  <si>
    <t>01/02/2009  31/03/2010</t>
  </si>
  <si>
    <t xml:space="preserve">NO PRESENTA TARJETA PROFESIONAL </t>
  </si>
  <si>
    <t xml:space="preserve">JOHANA ELIZABETH TOBAR ROBLES </t>
  </si>
  <si>
    <t>CORPORACION UNIVERSITARIA REMIGNTON</t>
  </si>
  <si>
    <t>INSTITUTO DE ORIENTACION SANTO ANGEL</t>
  </si>
  <si>
    <t>2009 2010</t>
  </si>
  <si>
    <t xml:space="preserve">PRACTICA EN PSICOLOGIA </t>
  </si>
  <si>
    <t>JARDIN INFANTIL GENIO AVENTURAS</t>
  </si>
  <si>
    <t>01/2012 07/2012</t>
  </si>
  <si>
    <t>PSICÓLOGA</t>
  </si>
  <si>
    <t>TATIANA SOTO HERNANDEZ</t>
  </si>
  <si>
    <t>08/2010  07/2012</t>
  </si>
  <si>
    <t xml:space="preserve">PRACTICA PROFESIONAL </t>
  </si>
  <si>
    <t>2010 2011</t>
  </si>
  <si>
    <t>UNION TEMPORAL POR LA PRIMERA INFANCIA</t>
  </si>
  <si>
    <t>04/06/2012  28/06/2013</t>
  </si>
  <si>
    <t>JOSEFINA ORTIZ MONTENEGRO</t>
  </si>
  <si>
    <t>PSICOLOGA SOCIAL COMUNITARIA</t>
  </si>
  <si>
    <t xml:space="preserve">HOJA DE VIDA PRESENTADA TAMBINE EN EL GRUPO 28 </t>
  </si>
  <si>
    <t>01/03/2010 28/06/2013</t>
  </si>
  <si>
    <t>ENNYS YASMIRA ESCOBAR CASTILLO</t>
  </si>
  <si>
    <t>01/04/2009  28/06/2013</t>
  </si>
  <si>
    <t>JOIMAR LATORRE VALENCIA</t>
  </si>
  <si>
    <t>SOCIOLOGA</t>
  </si>
  <si>
    <t>UNIVERSIDAD DEL PACIFICO</t>
  </si>
  <si>
    <t>INSTITUTO FATIMA</t>
  </si>
  <si>
    <t>01/02/2012  30/11/2012</t>
  </si>
  <si>
    <t xml:space="preserve">PSICORIENTADOR </t>
  </si>
  <si>
    <t>MARIA EUGENIA MORA MEJIA</t>
  </si>
  <si>
    <t>ANTINARCOTICOS COLOMBIANO</t>
  </si>
  <si>
    <t>28/08/2005  30/09/2013</t>
  </si>
  <si>
    <t xml:space="preserve">TRABAJO SOCIAL </t>
  </si>
  <si>
    <t>KATHERINE SALCEDO CASTRO</t>
  </si>
  <si>
    <t>UNIVERSIDAD SANTIAGO DE CALI</t>
  </si>
  <si>
    <t>02/01/2014 31/10/2014APOYO PSICOSOCIAL</t>
  </si>
  <si>
    <t>LADY TATIANA GARCIA VALLECILLA</t>
  </si>
  <si>
    <t xml:space="preserve">PRESENTA CERTIFICACION DE ESTUDIOS EN TRABAJO SOCIAL . NO PRESENTA EXPERIENCIA LABORAL </t>
  </si>
  <si>
    <t>GABI VANESSA LANDAZURI</t>
  </si>
  <si>
    <t>UNIVERSIDAD DEL VALLE</t>
  </si>
  <si>
    <t>FUNDAFECTO</t>
  </si>
  <si>
    <t>15/01/2014  31/07/2014</t>
  </si>
  <si>
    <t xml:space="preserve">APOYO PSICOSOCIAL </t>
  </si>
  <si>
    <t>15/09/2012  28/062013</t>
  </si>
  <si>
    <t>DAYANA HURTADO RIOS</t>
  </si>
  <si>
    <t>18/02/2011  28/06/2013</t>
  </si>
  <si>
    <t>DORA ELISA GUERRERO VIDAL</t>
  </si>
  <si>
    <t xml:space="preserve">SOCIOLOGA </t>
  </si>
  <si>
    <t>PRESCOLAR BASICA PRIMARIA Y SECUNDARIA</t>
  </si>
  <si>
    <t>03/08/2012  15/03/2013</t>
  </si>
  <si>
    <t xml:space="preserve">CONSEJO COMUNITARIO BAJO MIRA </t>
  </si>
  <si>
    <t>01/02/2012  01/08/2012</t>
  </si>
  <si>
    <t>NINFA MARITZA GRUESO RENJIFO</t>
  </si>
  <si>
    <t>NORMALISTA SUPERIOR</t>
  </si>
  <si>
    <t>NORMAL SUPERIOR DE PASTO</t>
  </si>
  <si>
    <t>01/09/2008  29/06/2013</t>
  </si>
  <si>
    <t>SANDRA ESPERANZA VASQUEZ</t>
  </si>
  <si>
    <t>HOJA DE VIDA SE PRESENTO A LOS GRUPOS 9 10</t>
  </si>
  <si>
    <t>UNICLARETIANA</t>
  </si>
  <si>
    <t>PASTORAL SOCIAL DE TUMACO</t>
  </si>
  <si>
    <t>06/2003  09/2005</t>
  </si>
  <si>
    <t>CONVOCATORIA PÚBLICA DE APORTE No 003 DE 2014</t>
  </si>
  <si>
    <t>PROPONENTE No. 32. COOPERATIVA MULTIACTIVA  LA NUEVA ESPERANZA (HABILITADO)</t>
  </si>
  <si>
    <t>79-81</t>
  </si>
  <si>
    <t>4 al 11</t>
  </si>
  <si>
    <t>N/A</t>
  </si>
  <si>
    <t>18 y 19</t>
  </si>
  <si>
    <t>15 y 16</t>
  </si>
  <si>
    <t xml:space="preserve">145-146 </t>
  </si>
  <si>
    <t>Resolucion 02576 del 26 de noviembre de 2014</t>
  </si>
  <si>
    <t>85-86</t>
  </si>
  <si>
    <t xml:space="preserve"> AUN NO TIENE TITULO PROFESIONAL</t>
  </si>
  <si>
    <t xml:space="preserve"> CAPACITACIÓN A PRIMERA INFANCIA</t>
  </si>
  <si>
    <t>NO CUMPLE CON LA PROPORCION DE TALENTO HUMANO</t>
  </si>
  <si>
    <t>NO PRESNTA TITULO PROFESIONAL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</si>
</sst>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8"/>
      <color rgb="FF000000"/>
      <name val="Arial"/>
      <family val="2"/>
    </font>
    <font>
      <sz val="9"/>
      <name val="Arial Narrow"/>
      <family val="2"/>
    </font>
    <font>
      <sz val="9"/>
      <color theme="1"/>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7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167"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165" fontId="29" fillId="8" borderId="26" xfId="1" applyFont="1" applyFill="1" applyBorder="1" applyAlignment="1">
      <alignment vertical="center"/>
    </xf>
    <xf numFmtId="165" fontId="29" fillId="8" borderId="0" xfId="1" applyFont="1" applyFill="1" applyAlignment="1">
      <alignment vertical="center"/>
    </xf>
    <xf numFmtId="165"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38" fillId="7" borderId="29" xfId="0" applyFont="1" applyFill="1" applyBorder="1" applyAlignment="1">
      <alignment horizontal="justify" vertical="justify" wrapText="1"/>
    </xf>
    <xf numFmtId="0" fontId="29" fillId="7" borderId="4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0" fontId="2" fillId="0" borderId="1" xfId="0" applyFont="1" applyBorder="1"/>
    <xf numFmtId="0" fontId="2" fillId="0" borderId="12" xfId="0" applyFont="1" applyFill="1" applyBorder="1"/>
    <xf numFmtId="0" fontId="0" fillId="0" borderId="12" xfId="0" applyFill="1" applyBorder="1"/>
    <xf numFmtId="14" fontId="0" fillId="0" borderId="1" xfId="0" applyNumberFormat="1" applyFill="1" applyBorder="1" applyAlignment="1"/>
    <xf numFmtId="0" fontId="0" fillId="0" borderId="1" xfId="0" applyBorder="1" applyAlignment="1">
      <alignment horizontal="center"/>
    </xf>
    <xf numFmtId="0" fontId="0" fillId="0" borderId="1" xfId="0" applyBorder="1" applyAlignment="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9" fillId="0" borderId="5" xfId="0" applyFont="1" applyBorder="1" applyAlignment="1">
      <alignment horizontal="center"/>
    </xf>
    <xf numFmtId="0" fontId="40" fillId="0" borderId="5" xfId="0" applyFont="1" applyBorder="1" applyAlignment="1">
      <alignment horizontal="center"/>
    </xf>
    <xf numFmtId="0" fontId="40" fillId="0" borderId="40" xfId="0" applyFont="1" applyBorder="1" applyAlignment="1">
      <alignment horizontal="center"/>
    </xf>
    <xf numFmtId="0" fontId="40" fillId="0" borderId="14" xfId="0" applyFont="1" applyBorder="1" applyAlignment="1">
      <alignment horizontal="center"/>
    </xf>
    <xf numFmtId="0" fontId="40" fillId="0" borderId="1"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164" fontId="36" fillId="7" borderId="32" xfId="3" applyFont="1" applyFill="1" applyBorder="1" applyAlignment="1">
      <alignment horizontal="center" vertical="center" wrapText="1"/>
    </xf>
    <xf numFmtId="16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5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B26" workbookViewId="0">
      <selection activeCell="H38" sqref="H38:L38"/>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9" t="s">
        <v>90</v>
      </c>
      <c r="B2" s="209"/>
      <c r="C2" s="209"/>
      <c r="D2" s="209"/>
      <c r="E2" s="209"/>
      <c r="F2" s="209"/>
      <c r="G2" s="209"/>
      <c r="H2" s="209"/>
      <c r="I2" s="209"/>
      <c r="J2" s="209"/>
      <c r="K2" s="209"/>
      <c r="L2" s="209"/>
    </row>
    <row r="4" spans="1:12" ht="16.5" x14ac:dyDescent="0.25">
      <c r="A4" s="211" t="s">
        <v>65</v>
      </c>
      <c r="B4" s="211"/>
      <c r="C4" s="211"/>
      <c r="D4" s="211"/>
      <c r="E4" s="211"/>
      <c r="F4" s="211"/>
      <c r="G4" s="211"/>
      <c r="H4" s="211"/>
      <c r="I4" s="211"/>
      <c r="J4" s="211"/>
      <c r="K4" s="211"/>
      <c r="L4" s="211"/>
    </row>
    <row r="5" spans="1:12" ht="16.5" x14ac:dyDescent="0.25">
      <c r="A5" s="79"/>
    </row>
    <row r="6" spans="1:12" ht="16.5" x14ac:dyDescent="0.25">
      <c r="A6" s="211" t="s">
        <v>386</v>
      </c>
      <c r="B6" s="211"/>
      <c r="C6" s="211"/>
      <c r="D6" s="211"/>
      <c r="E6" s="211"/>
      <c r="F6" s="211"/>
      <c r="G6" s="211"/>
      <c r="H6" s="211"/>
      <c r="I6" s="211"/>
      <c r="J6" s="211"/>
      <c r="K6" s="211"/>
      <c r="L6" s="211"/>
    </row>
    <row r="7" spans="1:12" ht="16.5" x14ac:dyDescent="0.25">
      <c r="A7" s="80"/>
    </row>
    <row r="8" spans="1:12" ht="109.5" customHeight="1" x14ac:dyDescent="0.25">
      <c r="A8" s="212" t="s">
        <v>136</v>
      </c>
      <c r="B8" s="212"/>
      <c r="C8" s="212"/>
      <c r="D8" s="212"/>
      <c r="E8" s="212"/>
      <c r="F8" s="212"/>
      <c r="G8" s="212"/>
      <c r="H8" s="212"/>
      <c r="I8" s="212"/>
      <c r="J8" s="212"/>
      <c r="K8" s="212"/>
      <c r="L8" s="212"/>
    </row>
    <row r="9" spans="1:12" ht="45.75" customHeight="1" x14ac:dyDescent="0.25">
      <c r="A9" s="212"/>
      <c r="B9" s="212"/>
      <c r="C9" s="212"/>
      <c r="D9" s="212"/>
      <c r="E9" s="212"/>
      <c r="F9" s="212"/>
      <c r="G9" s="212"/>
      <c r="H9" s="212"/>
      <c r="I9" s="212"/>
      <c r="J9" s="212"/>
      <c r="K9" s="212"/>
      <c r="L9" s="212"/>
    </row>
    <row r="10" spans="1:12" ht="28.5" customHeight="1" x14ac:dyDescent="0.25">
      <c r="A10" s="212" t="s">
        <v>93</v>
      </c>
      <c r="B10" s="212"/>
      <c r="C10" s="212"/>
      <c r="D10" s="212"/>
      <c r="E10" s="212"/>
      <c r="F10" s="212"/>
      <c r="G10" s="212"/>
      <c r="H10" s="212"/>
      <c r="I10" s="212"/>
      <c r="J10" s="212"/>
      <c r="K10" s="212"/>
      <c r="L10" s="212"/>
    </row>
    <row r="11" spans="1:12" ht="28.5" customHeight="1" x14ac:dyDescent="0.25">
      <c r="A11" s="212"/>
      <c r="B11" s="212"/>
      <c r="C11" s="212"/>
      <c r="D11" s="212"/>
      <c r="E11" s="212"/>
      <c r="F11" s="212"/>
      <c r="G11" s="212"/>
      <c r="H11" s="212"/>
      <c r="I11" s="212"/>
      <c r="J11" s="212"/>
      <c r="K11" s="212"/>
      <c r="L11" s="212"/>
    </row>
    <row r="12" spans="1:12" ht="15.75" thickBot="1" x14ac:dyDescent="0.3"/>
    <row r="13" spans="1:12" ht="15.75" thickBot="1" x14ac:dyDescent="0.3">
      <c r="A13" s="81" t="s">
        <v>66</v>
      </c>
      <c r="B13" s="213" t="s">
        <v>89</v>
      </c>
      <c r="C13" s="214"/>
      <c r="D13" s="214"/>
      <c r="E13" s="214"/>
      <c r="F13" s="214"/>
      <c r="G13" s="214"/>
      <c r="H13" s="214"/>
      <c r="I13" s="214"/>
      <c r="J13" s="214"/>
      <c r="K13" s="214"/>
      <c r="L13" s="214"/>
    </row>
    <row r="14" spans="1:12" ht="15.75" thickBot="1" x14ac:dyDescent="0.3">
      <c r="A14" s="82">
        <v>1</v>
      </c>
      <c r="B14" s="210"/>
      <c r="C14" s="210"/>
      <c r="D14" s="210"/>
      <c r="E14" s="210"/>
      <c r="F14" s="210"/>
      <c r="G14" s="210"/>
      <c r="H14" s="210"/>
      <c r="I14" s="210"/>
      <c r="J14" s="210"/>
      <c r="K14" s="210"/>
      <c r="L14" s="210"/>
    </row>
    <row r="15" spans="1:12" ht="15.75" thickBot="1" x14ac:dyDescent="0.3">
      <c r="A15" s="82">
        <v>2</v>
      </c>
      <c r="B15" s="210"/>
      <c r="C15" s="210"/>
      <c r="D15" s="210"/>
      <c r="E15" s="210"/>
      <c r="F15" s="210"/>
      <c r="G15" s="210"/>
      <c r="H15" s="210"/>
      <c r="I15" s="210"/>
      <c r="J15" s="210"/>
      <c r="K15" s="210"/>
      <c r="L15" s="210"/>
    </row>
    <row r="16" spans="1:12" ht="15.75" thickBot="1" x14ac:dyDescent="0.3">
      <c r="A16" s="82">
        <v>3</v>
      </c>
      <c r="B16" s="210"/>
      <c r="C16" s="210"/>
      <c r="D16" s="210"/>
      <c r="E16" s="210"/>
      <c r="F16" s="210"/>
      <c r="G16" s="210"/>
      <c r="H16" s="210"/>
      <c r="I16" s="210"/>
      <c r="J16" s="210"/>
      <c r="K16" s="210"/>
      <c r="L16" s="210"/>
    </row>
    <row r="17" spans="1:12" ht="15.75" thickBot="1" x14ac:dyDescent="0.3">
      <c r="A17" s="82">
        <v>4</v>
      </c>
      <c r="B17" s="210"/>
      <c r="C17" s="210"/>
      <c r="D17" s="210"/>
      <c r="E17" s="210"/>
      <c r="F17" s="210"/>
      <c r="G17" s="210"/>
      <c r="H17" s="210"/>
      <c r="I17" s="210"/>
      <c r="J17" s="210"/>
      <c r="K17" s="210"/>
      <c r="L17" s="210"/>
    </row>
    <row r="18" spans="1:12" ht="15.75" thickBot="1" x14ac:dyDescent="0.3">
      <c r="A18" s="82">
        <v>5</v>
      </c>
      <c r="B18" s="210"/>
      <c r="C18" s="210"/>
      <c r="D18" s="210"/>
      <c r="E18" s="210"/>
      <c r="F18" s="210"/>
      <c r="G18" s="210"/>
      <c r="H18" s="210"/>
      <c r="I18" s="210"/>
      <c r="J18" s="210"/>
      <c r="K18" s="210"/>
      <c r="L18" s="210"/>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199" t="s">
        <v>387</v>
      </c>
      <c r="B21" s="199"/>
      <c r="C21" s="199"/>
      <c r="D21" s="199"/>
      <c r="E21" s="199"/>
      <c r="F21" s="199"/>
      <c r="G21" s="199"/>
      <c r="H21" s="199"/>
      <c r="I21" s="199"/>
      <c r="J21" s="199"/>
      <c r="K21" s="199"/>
      <c r="L21" s="199"/>
    </row>
    <row r="23" spans="1:12" ht="27" customHeight="1" x14ac:dyDescent="0.25">
      <c r="A23" s="200" t="s">
        <v>67</v>
      </c>
      <c r="B23" s="200"/>
      <c r="C23" s="200"/>
      <c r="D23" s="200"/>
      <c r="E23" s="84" t="s">
        <v>68</v>
      </c>
      <c r="F23" s="83" t="s">
        <v>69</v>
      </c>
      <c r="G23" s="83" t="s">
        <v>70</v>
      </c>
      <c r="H23" s="200" t="s">
        <v>3</v>
      </c>
      <c r="I23" s="200"/>
      <c r="J23" s="200"/>
      <c r="K23" s="200"/>
      <c r="L23" s="200"/>
    </row>
    <row r="24" spans="1:12" ht="30.75" customHeight="1" x14ac:dyDescent="0.25">
      <c r="A24" s="201" t="s">
        <v>97</v>
      </c>
      <c r="B24" s="202"/>
      <c r="C24" s="202"/>
      <c r="D24" s="203"/>
      <c r="E24" s="85" t="s">
        <v>388</v>
      </c>
      <c r="F24" s="184" t="s">
        <v>163</v>
      </c>
      <c r="G24" s="1"/>
      <c r="H24" s="189"/>
      <c r="I24" s="189"/>
      <c r="J24" s="189"/>
      <c r="K24" s="189"/>
      <c r="L24" s="189"/>
    </row>
    <row r="25" spans="1:12" ht="35.25" customHeight="1" x14ac:dyDescent="0.25">
      <c r="A25" s="186" t="s">
        <v>98</v>
      </c>
      <c r="B25" s="187"/>
      <c r="C25" s="187"/>
      <c r="D25" s="188"/>
      <c r="E25" s="86">
        <v>83</v>
      </c>
      <c r="F25" s="184" t="s">
        <v>163</v>
      </c>
      <c r="G25" s="1"/>
      <c r="H25" s="189"/>
      <c r="I25" s="189"/>
      <c r="J25" s="189"/>
      <c r="K25" s="189"/>
      <c r="L25" s="189"/>
    </row>
    <row r="26" spans="1:12" ht="24.75" customHeight="1" x14ac:dyDescent="0.25">
      <c r="A26" s="186" t="s">
        <v>137</v>
      </c>
      <c r="B26" s="187"/>
      <c r="C26" s="187"/>
      <c r="D26" s="188"/>
      <c r="E26" s="86">
        <v>148</v>
      </c>
      <c r="F26" s="184" t="s">
        <v>163</v>
      </c>
      <c r="G26" s="1"/>
      <c r="H26" s="189"/>
      <c r="I26" s="189"/>
      <c r="J26" s="189"/>
      <c r="K26" s="189"/>
      <c r="L26" s="189"/>
    </row>
    <row r="27" spans="1:12" ht="27" customHeight="1" x14ac:dyDescent="0.25">
      <c r="A27" s="196" t="s">
        <v>71</v>
      </c>
      <c r="B27" s="197"/>
      <c r="C27" s="197"/>
      <c r="D27" s="198"/>
      <c r="E27" s="87" t="s">
        <v>389</v>
      </c>
      <c r="F27" s="184" t="s">
        <v>163</v>
      </c>
      <c r="G27" s="1"/>
      <c r="H27" s="189"/>
      <c r="I27" s="189"/>
      <c r="J27" s="189"/>
      <c r="K27" s="189"/>
      <c r="L27" s="189"/>
    </row>
    <row r="28" spans="1:12" ht="20.25" customHeight="1" x14ac:dyDescent="0.25">
      <c r="A28" s="196" t="s">
        <v>92</v>
      </c>
      <c r="B28" s="197"/>
      <c r="C28" s="197"/>
      <c r="D28" s="198"/>
      <c r="E28" s="87"/>
      <c r="F28" s="184"/>
      <c r="G28" s="1"/>
      <c r="H28" s="205" t="s">
        <v>390</v>
      </c>
      <c r="I28" s="206"/>
      <c r="J28" s="206"/>
      <c r="K28" s="206"/>
      <c r="L28" s="207"/>
    </row>
    <row r="29" spans="1:12" ht="28.5" customHeight="1" x14ac:dyDescent="0.25">
      <c r="A29" s="196" t="s">
        <v>138</v>
      </c>
      <c r="B29" s="197"/>
      <c r="C29" s="197"/>
      <c r="D29" s="198"/>
      <c r="E29" s="87">
        <v>76.77</v>
      </c>
      <c r="F29" s="184" t="s">
        <v>163</v>
      </c>
      <c r="G29" s="1"/>
      <c r="H29" s="189"/>
      <c r="I29" s="189"/>
      <c r="J29" s="189"/>
      <c r="K29" s="189"/>
      <c r="L29" s="189"/>
    </row>
    <row r="30" spans="1:12" ht="28.5" customHeight="1" x14ac:dyDescent="0.25">
      <c r="A30" s="196" t="s">
        <v>95</v>
      </c>
      <c r="B30" s="197"/>
      <c r="C30" s="197"/>
      <c r="D30" s="198"/>
      <c r="E30" s="87"/>
      <c r="F30" s="184"/>
      <c r="G30" s="1"/>
      <c r="H30" s="205" t="s">
        <v>390</v>
      </c>
      <c r="I30" s="206"/>
      <c r="J30" s="206"/>
      <c r="K30" s="206"/>
      <c r="L30" s="207"/>
    </row>
    <row r="31" spans="1:12" ht="15.75" customHeight="1" x14ac:dyDescent="0.25">
      <c r="A31" s="186" t="s">
        <v>72</v>
      </c>
      <c r="B31" s="187"/>
      <c r="C31" s="187"/>
      <c r="D31" s="188"/>
      <c r="E31" s="86">
        <v>13</v>
      </c>
      <c r="F31" s="184" t="s">
        <v>163</v>
      </c>
      <c r="G31" s="1"/>
      <c r="H31" s="189"/>
      <c r="I31" s="189"/>
      <c r="J31" s="189"/>
      <c r="K31" s="189"/>
      <c r="L31" s="189"/>
    </row>
    <row r="32" spans="1:12" ht="19.5" customHeight="1" x14ac:dyDescent="0.25">
      <c r="A32" s="186" t="s">
        <v>73</v>
      </c>
      <c r="B32" s="187"/>
      <c r="C32" s="187"/>
      <c r="D32" s="188"/>
      <c r="E32" s="86">
        <v>24</v>
      </c>
      <c r="F32" s="184" t="s">
        <v>163</v>
      </c>
      <c r="G32" s="1"/>
      <c r="H32" s="189"/>
      <c r="I32" s="189"/>
      <c r="J32" s="189"/>
      <c r="K32" s="189"/>
      <c r="L32" s="189"/>
    </row>
    <row r="33" spans="1:12" ht="27.75" customHeight="1" x14ac:dyDescent="0.25">
      <c r="A33" s="186" t="s">
        <v>74</v>
      </c>
      <c r="B33" s="187"/>
      <c r="C33" s="187"/>
      <c r="D33" s="188"/>
      <c r="E33" s="86" t="s">
        <v>391</v>
      </c>
      <c r="F33" s="184" t="s">
        <v>163</v>
      </c>
      <c r="G33" s="1"/>
      <c r="H33" s="189"/>
      <c r="I33" s="189"/>
      <c r="J33" s="189"/>
      <c r="K33" s="189"/>
      <c r="L33" s="189"/>
    </row>
    <row r="34" spans="1:12" ht="61.5" customHeight="1" x14ac:dyDescent="0.25">
      <c r="A34" s="186" t="s">
        <v>75</v>
      </c>
      <c r="B34" s="187"/>
      <c r="C34" s="187"/>
      <c r="D34" s="188"/>
      <c r="E34" s="86" t="s">
        <v>392</v>
      </c>
      <c r="F34" s="184" t="s">
        <v>163</v>
      </c>
      <c r="G34" s="1"/>
      <c r="H34" s="189"/>
      <c r="I34" s="189"/>
      <c r="J34" s="189"/>
      <c r="K34" s="189"/>
      <c r="L34" s="189"/>
    </row>
    <row r="35" spans="1:12" ht="17.25" customHeight="1" x14ac:dyDescent="0.25">
      <c r="A35" s="186" t="s">
        <v>76</v>
      </c>
      <c r="B35" s="187"/>
      <c r="C35" s="187"/>
      <c r="D35" s="188"/>
      <c r="E35" s="86">
        <v>21</v>
      </c>
      <c r="F35" s="184" t="s">
        <v>163</v>
      </c>
      <c r="G35" s="1"/>
      <c r="H35" s="189"/>
      <c r="I35" s="189"/>
      <c r="J35" s="189"/>
      <c r="K35" s="189"/>
      <c r="L35" s="189"/>
    </row>
    <row r="36" spans="1:12" ht="24" customHeight="1" x14ac:dyDescent="0.25">
      <c r="A36" s="193" t="s">
        <v>94</v>
      </c>
      <c r="B36" s="194"/>
      <c r="C36" s="194"/>
      <c r="D36" s="195"/>
      <c r="E36" s="86" t="s">
        <v>393</v>
      </c>
      <c r="F36" s="184" t="s">
        <v>163</v>
      </c>
      <c r="G36" s="1"/>
      <c r="H36" s="204" t="s">
        <v>394</v>
      </c>
      <c r="I36" s="191"/>
      <c r="J36" s="191"/>
      <c r="K36" s="191"/>
      <c r="L36" s="192"/>
    </row>
    <row r="37" spans="1:12" ht="24" customHeight="1" x14ac:dyDescent="0.25">
      <c r="A37" s="186" t="s">
        <v>99</v>
      </c>
      <c r="B37" s="187"/>
      <c r="C37" s="187"/>
      <c r="D37" s="188"/>
      <c r="E37" s="86" t="s">
        <v>395</v>
      </c>
      <c r="F37" s="184" t="s">
        <v>163</v>
      </c>
      <c r="G37" s="1"/>
      <c r="H37" s="190"/>
      <c r="I37" s="191"/>
      <c r="J37" s="191"/>
      <c r="K37" s="191"/>
      <c r="L37" s="192"/>
    </row>
    <row r="38" spans="1:12" ht="28.5" customHeight="1" x14ac:dyDescent="0.25">
      <c r="A38" s="186" t="s">
        <v>100</v>
      </c>
      <c r="B38" s="187"/>
      <c r="C38" s="187"/>
      <c r="D38" s="188"/>
      <c r="E38" s="88"/>
      <c r="F38" s="1"/>
      <c r="G38" s="1"/>
      <c r="H38" s="208" t="s">
        <v>390</v>
      </c>
      <c r="I38" s="189"/>
      <c r="J38" s="189"/>
      <c r="K38" s="189"/>
      <c r="L38" s="189"/>
    </row>
    <row r="41" spans="1:12" x14ac:dyDescent="0.25">
      <c r="A41" s="199" t="s">
        <v>96</v>
      </c>
      <c r="B41" s="199"/>
      <c r="C41" s="199"/>
      <c r="D41" s="199"/>
      <c r="E41" s="199"/>
      <c r="F41" s="199"/>
      <c r="G41" s="199"/>
      <c r="H41" s="199"/>
      <c r="I41" s="199"/>
      <c r="J41" s="199"/>
      <c r="K41" s="199"/>
      <c r="L41" s="199"/>
    </row>
    <row r="43" spans="1:12" ht="15" customHeight="1" x14ac:dyDescent="0.25">
      <c r="A43" s="200" t="s">
        <v>67</v>
      </c>
      <c r="B43" s="200"/>
      <c r="C43" s="200"/>
      <c r="D43" s="200"/>
      <c r="E43" s="84" t="s">
        <v>68</v>
      </c>
      <c r="F43" s="91" t="s">
        <v>69</v>
      </c>
      <c r="G43" s="91" t="s">
        <v>70</v>
      </c>
      <c r="H43" s="200" t="s">
        <v>3</v>
      </c>
      <c r="I43" s="200"/>
      <c r="J43" s="200"/>
      <c r="K43" s="200"/>
      <c r="L43" s="200"/>
    </row>
    <row r="44" spans="1:12" ht="30" customHeight="1" x14ac:dyDescent="0.25">
      <c r="A44" s="201" t="s">
        <v>97</v>
      </c>
      <c r="B44" s="202"/>
      <c r="C44" s="202"/>
      <c r="D44" s="203"/>
      <c r="E44" s="85"/>
      <c r="F44" s="1"/>
      <c r="G44" s="1"/>
      <c r="H44" s="189"/>
      <c r="I44" s="189"/>
      <c r="J44" s="189"/>
      <c r="K44" s="189"/>
      <c r="L44" s="189"/>
    </row>
    <row r="45" spans="1:12" ht="15" customHeight="1" x14ac:dyDescent="0.25">
      <c r="A45" s="186" t="s">
        <v>98</v>
      </c>
      <c r="B45" s="187"/>
      <c r="C45" s="187"/>
      <c r="D45" s="188"/>
      <c r="E45" s="86"/>
      <c r="F45" s="1"/>
      <c r="G45" s="1"/>
      <c r="H45" s="189"/>
      <c r="I45" s="189"/>
      <c r="J45" s="189"/>
      <c r="K45" s="189"/>
      <c r="L45" s="189"/>
    </row>
    <row r="46" spans="1:12" ht="15" customHeight="1" x14ac:dyDescent="0.25">
      <c r="A46" s="186" t="s">
        <v>137</v>
      </c>
      <c r="B46" s="187"/>
      <c r="C46" s="187"/>
      <c r="D46" s="188"/>
      <c r="E46" s="86"/>
      <c r="F46" s="1"/>
      <c r="G46" s="1"/>
      <c r="H46" s="189"/>
      <c r="I46" s="189"/>
      <c r="J46" s="189"/>
      <c r="K46" s="189"/>
      <c r="L46" s="189"/>
    </row>
    <row r="47" spans="1:12" ht="15" customHeight="1" x14ac:dyDescent="0.25">
      <c r="A47" s="196" t="s">
        <v>71</v>
      </c>
      <c r="B47" s="197"/>
      <c r="C47" s="197"/>
      <c r="D47" s="198"/>
      <c r="E47" s="87"/>
      <c r="F47" s="1"/>
      <c r="G47" s="1"/>
      <c r="H47" s="189"/>
      <c r="I47" s="189"/>
      <c r="J47" s="189"/>
      <c r="K47" s="189"/>
      <c r="L47" s="189"/>
    </row>
    <row r="48" spans="1:12" ht="15" customHeight="1" x14ac:dyDescent="0.25">
      <c r="A48" s="196" t="s">
        <v>92</v>
      </c>
      <c r="B48" s="197"/>
      <c r="C48" s="197"/>
      <c r="D48" s="198"/>
      <c r="E48" s="87"/>
      <c r="F48" s="1"/>
      <c r="G48" s="1"/>
      <c r="H48" s="190"/>
      <c r="I48" s="191"/>
      <c r="J48" s="191"/>
      <c r="K48" s="191"/>
      <c r="L48" s="192"/>
    </row>
    <row r="49" spans="1:12" ht="37.5" customHeight="1" x14ac:dyDescent="0.25">
      <c r="A49" s="196" t="s">
        <v>138</v>
      </c>
      <c r="B49" s="197"/>
      <c r="C49" s="197"/>
      <c r="D49" s="198"/>
      <c r="E49" s="87"/>
      <c r="F49" s="1"/>
      <c r="G49" s="1"/>
      <c r="H49" s="189"/>
      <c r="I49" s="189"/>
      <c r="J49" s="189"/>
      <c r="K49" s="189"/>
      <c r="L49" s="189"/>
    </row>
    <row r="50" spans="1:12" ht="15" customHeight="1" x14ac:dyDescent="0.25">
      <c r="A50" s="196" t="s">
        <v>95</v>
      </c>
      <c r="B50" s="197"/>
      <c r="C50" s="197"/>
      <c r="D50" s="198"/>
      <c r="E50" s="87"/>
      <c r="F50" s="1"/>
      <c r="G50" s="1"/>
      <c r="H50" s="190"/>
      <c r="I50" s="191"/>
      <c r="J50" s="191"/>
      <c r="K50" s="191"/>
      <c r="L50" s="192"/>
    </row>
    <row r="51" spans="1:12" ht="15" customHeight="1" x14ac:dyDescent="0.25">
      <c r="A51" s="186" t="s">
        <v>72</v>
      </c>
      <c r="B51" s="187"/>
      <c r="C51" s="187"/>
      <c r="D51" s="188"/>
      <c r="E51" s="86"/>
      <c r="F51" s="1"/>
      <c r="G51" s="1"/>
      <c r="H51" s="189"/>
      <c r="I51" s="189"/>
      <c r="J51" s="189"/>
      <c r="K51" s="189"/>
      <c r="L51" s="189"/>
    </row>
    <row r="52" spans="1:12" ht="15" customHeight="1" x14ac:dyDescent="0.25">
      <c r="A52" s="186" t="s">
        <v>73</v>
      </c>
      <c r="B52" s="187"/>
      <c r="C52" s="187"/>
      <c r="D52" s="188"/>
      <c r="E52" s="86"/>
      <c r="F52" s="1"/>
      <c r="G52" s="1"/>
      <c r="H52" s="189"/>
      <c r="I52" s="189"/>
      <c r="J52" s="189"/>
      <c r="K52" s="189"/>
      <c r="L52" s="189"/>
    </row>
    <row r="53" spans="1:12" ht="15" customHeight="1" x14ac:dyDescent="0.25">
      <c r="A53" s="186" t="s">
        <v>74</v>
      </c>
      <c r="B53" s="187"/>
      <c r="C53" s="187"/>
      <c r="D53" s="188"/>
      <c r="E53" s="86"/>
      <c r="F53" s="1"/>
      <c r="G53" s="1"/>
      <c r="H53" s="189"/>
      <c r="I53" s="189"/>
      <c r="J53" s="189"/>
      <c r="K53" s="189"/>
      <c r="L53" s="189"/>
    </row>
    <row r="54" spans="1:12" ht="15" customHeight="1" x14ac:dyDescent="0.25">
      <c r="A54" s="186" t="s">
        <v>75</v>
      </c>
      <c r="B54" s="187"/>
      <c r="C54" s="187"/>
      <c r="D54" s="188"/>
      <c r="E54" s="86"/>
      <c r="F54" s="1"/>
      <c r="G54" s="1"/>
      <c r="H54" s="189"/>
      <c r="I54" s="189"/>
      <c r="J54" s="189"/>
      <c r="K54" s="189"/>
      <c r="L54" s="189"/>
    </row>
    <row r="55" spans="1:12" ht="15" customHeight="1" x14ac:dyDescent="0.25">
      <c r="A55" s="186" t="s">
        <v>76</v>
      </c>
      <c r="B55" s="187"/>
      <c r="C55" s="187"/>
      <c r="D55" s="188"/>
      <c r="E55" s="86"/>
      <c r="F55" s="1"/>
      <c r="G55" s="1"/>
      <c r="H55" s="189"/>
      <c r="I55" s="189"/>
      <c r="J55" s="189"/>
      <c r="K55" s="189"/>
      <c r="L55" s="189"/>
    </row>
    <row r="56" spans="1:12" ht="15" customHeight="1" x14ac:dyDescent="0.25">
      <c r="A56" s="193" t="s">
        <v>94</v>
      </c>
      <c r="B56" s="194"/>
      <c r="C56" s="194"/>
      <c r="D56" s="195"/>
      <c r="E56" s="86"/>
      <c r="F56" s="1"/>
      <c r="G56" s="1"/>
      <c r="H56" s="190"/>
      <c r="I56" s="191"/>
      <c r="J56" s="191"/>
      <c r="K56" s="191"/>
      <c r="L56" s="192"/>
    </row>
    <row r="57" spans="1:12" ht="15" customHeight="1" x14ac:dyDescent="0.25">
      <c r="A57" s="186" t="s">
        <v>99</v>
      </c>
      <c r="B57" s="187"/>
      <c r="C57" s="187"/>
      <c r="D57" s="188"/>
      <c r="E57" s="86"/>
      <c r="F57" s="1"/>
      <c r="G57" s="1"/>
      <c r="H57" s="190"/>
      <c r="I57" s="191"/>
      <c r="J57" s="191"/>
      <c r="K57" s="191"/>
      <c r="L57" s="192"/>
    </row>
    <row r="58" spans="1:12" ht="15" customHeight="1" x14ac:dyDescent="0.25">
      <c r="A58" s="186" t="s">
        <v>100</v>
      </c>
      <c r="B58" s="187"/>
      <c r="C58" s="187"/>
      <c r="D58" s="188"/>
      <c r="E58" s="88"/>
      <c r="F58" s="1"/>
      <c r="G58" s="1"/>
      <c r="H58" s="189"/>
      <c r="I58" s="189"/>
      <c r="J58" s="189"/>
      <c r="K58" s="189"/>
      <c r="L58" s="189"/>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97"/>
  <sheetViews>
    <sheetView topLeftCell="A175" zoomScale="70" zoomScaleNormal="70" workbookViewId="0">
      <selection activeCell="P138" sqref="P138:Q138"/>
    </sheetView>
  </sheetViews>
  <sheetFormatPr baseColWidth="10" defaultRowHeight="15" x14ac:dyDescent="0.25"/>
  <cols>
    <col min="1" max="1" width="3.140625" style="9" bestFit="1" customWidth="1"/>
    <col min="2" max="2" width="67.4257812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1" t="s">
        <v>63</v>
      </c>
      <c r="C2" s="222"/>
      <c r="D2" s="222"/>
      <c r="E2" s="222"/>
      <c r="F2" s="222"/>
      <c r="G2" s="222"/>
      <c r="H2" s="222"/>
      <c r="I2" s="222"/>
      <c r="J2" s="222"/>
      <c r="K2" s="222"/>
      <c r="L2" s="222"/>
      <c r="M2" s="222"/>
      <c r="N2" s="222"/>
      <c r="O2" s="222"/>
      <c r="P2" s="222"/>
    </row>
    <row r="4" spans="2:16" ht="26.25" x14ac:dyDescent="0.25">
      <c r="B4" s="221" t="s">
        <v>48</v>
      </c>
      <c r="C4" s="222"/>
      <c r="D4" s="222"/>
      <c r="E4" s="222"/>
      <c r="F4" s="222"/>
      <c r="G4" s="222"/>
      <c r="H4" s="222"/>
      <c r="I4" s="222"/>
      <c r="J4" s="222"/>
      <c r="K4" s="222"/>
      <c r="L4" s="222"/>
      <c r="M4" s="222"/>
      <c r="N4" s="222"/>
      <c r="O4" s="222"/>
      <c r="P4" s="222"/>
    </row>
    <row r="5" spans="2:16" ht="15.75" thickBot="1" x14ac:dyDescent="0.3"/>
    <row r="6" spans="2:16" ht="21.75" thickBot="1" x14ac:dyDescent="0.3">
      <c r="B6" s="11" t="s">
        <v>4</v>
      </c>
      <c r="C6" s="225" t="s">
        <v>189</v>
      </c>
      <c r="D6" s="225"/>
      <c r="E6" s="225"/>
      <c r="F6" s="225"/>
      <c r="G6" s="225"/>
      <c r="H6" s="225"/>
      <c r="I6" s="225"/>
      <c r="J6" s="225"/>
      <c r="K6" s="225"/>
      <c r="L6" s="225"/>
      <c r="M6" s="225"/>
      <c r="N6" s="226"/>
    </row>
    <row r="7" spans="2:16" ht="16.5" thickBot="1" x14ac:dyDescent="0.3">
      <c r="B7" s="12" t="s">
        <v>5</v>
      </c>
      <c r="C7" s="225"/>
      <c r="D7" s="225"/>
      <c r="E7" s="225"/>
      <c r="F7" s="225"/>
      <c r="G7" s="225"/>
      <c r="H7" s="225"/>
      <c r="I7" s="225"/>
      <c r="J7" s="225"/>
      <c r="K7" s="225"/>
      <c r="L7" s="225"/>
      <c r="M7" s="225"/>
      <c r="N7" s="226"/>
    </row>
    <row r="8" spans="2:16" ht="16.5" thickBot="1" x14ac:dyDescent="0.3">
      <c r="B8" s="12" t="s">
        <v>6</v>
      </c>
      <c r="C8" s="225"/>
      <c r="D8" s="225"/>
      <c r="E8" s="225"/>
      <c r="F8" s="225"/>
      <c r="G8" s="225"/>
      <c r="H8" s="225"/>
      <c r="I8" s="225"/>
      <c r="J8" s="225"/>
      <c r="K8" s="225"/>
      <c r="L8" s="225"/>
      <c r="M8" s="225"/>
      <c r="N8" s="226"/>
    </row>
    <row r="9" spans="2:16" ht="16.5" thickBot="1" x14ac:dyDescent="0.3">
      <c r="B9" s="12" t="s">
        <v>7</v>
      </c>
      <c r="C9" s="225"/>
      <c r="D9" s="225"/>
      <c r="E9" s="225"/>
      <c r="F9" s="225"/>
      <c r="G9" s="225"/>
      <c r="H9" s="225"/>
      <c r="I9" s="225"/>
      <c r="J9" s="225"/>
      <c r="K9" s="225"/>
      <c r="L9" s="225"/>
      <c r="M9" s="225"/>
      <c r="N9" s="226"/>
    </row>
    <row r="10" spans="2:16" ht="16.5" thickBot="1" x14ac:dyDescent="0.3">
      <c r="B10" s="12" t="s">
        <v>8</v>
      </c>
      <c r="C10" s="227"/>
      <c r="D10" s="227"/>
      <c r="E10" s="228"/>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1" t="s">
        <v>101</v>
      </c>
      <c r="C14" s="231"/>
      <c r="D14" s="52" t="s">
        <v>12</v>
      </c>
      <c r="E14" s="52" t="s">
        <v>13</v>
      </c>
      <c r="F14" s="52" t="s">
        <v>29</v>
      </c>
      <c r="G14" s="94"/>
      <c r="I14" s="37"/>
      <c r="J14" s="37"/>
      <c r="K14" s="37"/>
      <c r="L14" s="37"/>
      <c r="M14" s="37"/>
      <c r="N14" s="21"/>
    </row>
    <row r="15" spans="2:16" x14ac:dyDescent="0.25">
      <c r="B15" s="231"/>
      <c r="C15" s="231"/>
      <c r="D15" s="52">
        <v>8</v>
      </c>
      <c r="E15" s="35">
        <v>3093366200</v>
      </c>
      <c r="F15" s="177">
        <v>1060</v>
      </c>
      <c r="G15" s="95"/>
      <c r="I15" s="38"/>
      <c r="J15" s="38"/>
      <c r="K15" s="38"/>
      <c r="L15" s="38"/>
      <c r="M15" s="38"/>
      <c r="N15" s="21"/>
    </row>
    <row r="16" spans="2:16" x14ac:dyDescent="0.25">
      <c r="B16" s="231"/>
      <c r="C16" s="231"/>
      <c r="D16" s="52"/>
      <c r="E16" s="35"/>
      <c r="F16" s="35"/>
      <c r="G16" s="95"/>
      <c r="I16" s="38"/>
      <c r="J16" s="38"/>
      <c r="K16" s="38"/>
      <c r="L16" s="38"/>
      <c r="M16" s="38"/>
      <c r="N16" s="21"/>
    </row>
    <row r="17" spans="1:14" x14ac:dyDescent="0.25">
      <c r="B17" s="231"/>
      <c r="C17" s="231"/>
      <c r="D17" s="52"/>
      <c r="E17" s="35"/>
      <c r="F17" s="35"/>
      <c r="G17" s="95"/>
      <c r="I17" s="38"/>
      <c r="J17" s="38"/>
      <c r="K17" s="38"/>
      <c r="L17" s="38"/>
      <c r="M17" s="38"/>
      <c r="N17" s="21"/>
    </row>
    <row r="18" spans="1:14" x14ac:dyDescent="0.25">
      <c r="B18" s="231"/>
      <c r="C18" s="231"/>
      <c r="D18" s="52"/>
      <c r="E18" s="36"/>
      <c r="F18" s="35"/>
      <c r="G18" s="95"/>
      <c r="H18" s="22"/>
      <c r="I18" s="38"/>
      <c r="J18" s="38"/>
      <c r="K18" s="38"/>
      <c r="L18" s="38"/>
      <c r="M18" s="38"/>
      <c r="N18" s="20"/>
    </row>
    <row r="19" spans="1:14" x14ac:dyDescent="0.25">
      <c r="B19" s="231"/>
      <c r="C19" s="231"/>
      <c r="D19" s="52"/>
      <c r="E19" s="36"/>
      <c r="F19" s="35"/>
      <c r="G19" s="95"/>
      <c r="H19" s="22"/>
      <c r="I19" s="40"/>
      <c r="J19" s="40"/>
      <c r="K19" s="40"/>
      <c r="L19" s="40"/>
      <c r="M19" s="40"/>
      <c r="N19" s="20"/>
    </row>
    <row r="20" spans="1:14" x14ac:dyDescent="0.25">
      <c r="B20" s="231"/>
      <c r="C20" s="231"/>
      <c r="D20" s="52"/>
      <c r="E20" s="36"/>
      <c r="F20" s="35"/>
      <c r="G20" s="95"/>
      <c r="H20" s="22"/>
      <c r="I20" s="8"/>
      <c r="J20" s="8"/>
      <c r="K20" s="8"/>
      <c r="L20" s="8"/>
      <c r="M20" s="8"/>
      <c r="N20" s="20"/>
    </row>
    <row r="21" spans="1:14" x14ac:dyDescent="0.25">
      <c r="B21" s="231"/>
      <c r="C21" s="231"/>
      <c r="D21" s="52"/>
      <c r="E21" s="36"/>
      <c r="F21" s="35"/>
      <c r="G21" s="95"/>
      <c r="H21" s="22"/>
      <c r="I21" s="8"/>
      <c r="J21" s="8"/>
      <c r="K21" s="8"/>
      <c r="L21" s="8"/>
      <c r="M21" s="8"/>
      <c r="N21" s="20"/>
    </row>
    <row r="22" spans="1:14" ht="15.75" thickBot="1" x14ac:dyDescent="0.3">
      <c r="B22" s="223" t="s">
        <v>14</v>
      </c>
      <c r="C22" s="224"/>
      <c r="D22" s="52"/>
      <c r="E22" s="64"/>
      <c r="F22" s="35"/>
      <c r="G22" s="95"/>
      <c r="H22" s="22"/>
      <c r="I22" s="8"/>
      <c r="J22" s="8"/>
      <c r="K22" s="8"/>
      <c r="L22" s="8"/>
      <c r="M22" s="8"/>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848</v>
      </c>
      <c r="D24" s="41"/>
      <c r="E24" s="44">
        <f>E15</f>
        <v>3093366200</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85" t="s">
        <v>163</v>
      </c>
      <c r="E30" s="106"/>
      <c r="F30" s="106"/>
      <c r="G30" s="106"/>
      <c r="H30" s="106"/>
      <c r="I30" s="109"/>
      <c r="J30" s="109"/>
      <c r="K30" s="109"/>
      <c r="L30" s="109"/>
      <c r="M30" s="109"/>
      <c r="N30" s="110"/>
    </row>
    <row r="31" spans="1:14" x14ac:dyDescent="0.25">
      <c r="A31" s="101"/>
      <c r="B31" s="123" t="s">
        <v>143</v>
      </c>
      <c r="C31" s="185" t="s">
        <v>163</v>
      </c>
      <c r="D31" s="123"/>
      <c r="E31" s="106"/>
      <c r="F31" s="106"/>
      <c r="G31" s="106"/>
      <c r="H31" s="106"/>
      <c r="I31" s="109"/>
      <c r="J31" s="109"/>
      <c r="K31" s="109"/>
      <c r="L31" s="109"/>
      <c r="M31" s="109"/>
      <c r="N31" s="110"/>
    </row>
    <row r="32" spans="1:14" x14ac:dyDescent="0.25">
      <c r="A32" s="101"/>
      <c r="B32" s="123" t="s">
        <v>144</v>
      </c>
      <c r="C32" s="123"/>
      <c r="D32" s="163" t="s">
        <v>163</v>
      </c>
      <c r="E32" s="106"/>
      <c r="F32" s="106"/>
      <c r="G32" s="106"/>
      <c r="H32" s="106"/>
      <c r="I32" s="109"/>
      <c r="J32" s="109"/>
      <c r="K32" s="109"/>
      <c r="L32" s="109"/>
      <c r="M32" s="109"/>
      <c r="N32" s="110"/>
    </row>
    <row r="33" spans="1:17" x14ac:dyDescent="0.25">
      <c r="A33" s="101"/>
      <c r="B33" s="123" t="s">
        <v>145</v>
      </c>
      <c r="C33" s="123"/>
      <c r="D33" s="123" t="s">
        <v>163</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25">
        <v>0</v>
      </c>
      <c r="E40" s="240">
        <f>+D40+D41</f>
        <v>0</v>
      </c>
      <c r="F40" s="106"/>
      <c r="G40" s="106"/>
      <c r="H40" s="106"/>
      <c r="I40" s="109"/>
      <c r="J40" s="109"/>
      <c r="K40" s="109"/>
      <c r="L40" s="109"/>
      <c r="M40" s="109"/>
      <c r="N40" s="110"/>
    </row>
    <row r="41" spans="1:17" ht="57" x14ac:dyDescent="0.25">
      <c r="A41" s="101"/>
      <c r="B41" s="107" t="s">
        <v>148</v>
      </c>
      <c r="C41" s="108">
        <v>60</v>
      </c>
      <c r="D41" s="125">
        <f>+F196</f>
        <v>0</v>
      </c>
      <c r="E41" s="241"/>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3" t="s">
        <v>35</v>
      </c>
      <c r="N45" s="233"/>
    </row>
    <row r="46" spans="1:17" x14ac:dyDescent="0.25">
      <c r="B46" s="66" t="s">
        <v>30</v>
      </c>
      <c r="M46" s="65"/>
      <c r="N46" s="65"/>
    </row>
    <row r="47" spans="1:17" ht="15.75" thickBot="1" x14ac:dyDescent="0.3">
      <c r="M47" s="65"/>
      <c r="N47" s="65"/>
    </row>
    <row r="48" spans="1:17" s="8" customFormat="1" ht="109.5" customHeight="1" x14ac:dyDescent="0.25">
      <c r="B48" s="120" t="s">
        <v>149</v>
      </c>
      <c r="C48" s="120" t="s">
        <v>150</v>
      </c>
      <c r="D48" s="120" t="s">
        <v>151</v>
      </c>
      <c r="E48" s="54" t="s">
        <v>45</v>
      </c>
      <c r="F48" s="54" t="s">
        <v>22</v>
      </c>
      <c r="G48" s="54" t="s">
        <v>103</v>
      </c>
      <c r="H48" s="54" t="s">
        <v>17</v>
      </c>
      <c r="I48" s="54" t="s">
        <v>10</v>
      </c>
      <c r="J48" s="54" t="s">
        <v>31</v>
      </c>
      <c r="K48" s="54" t="s">
        <v>61</v>
      </c>
      <c r="L48" s="54" t="s">
        <v>20</v>
      </c>
      <c r="M48" s="105" t="s">
        <v>26</v>
      </c>
      <c r="N48" s="120" t="s">
        <v>152</v>
      </c>
      <c r="O48" s="54" t="s">
        <v>36</v>
      </c>
      <c r="P48" s="55" t="s">
        <v>11</v>
      </c>
      <c r="Q48" s="55" t="s">
        <v>19</v>
      </c>
    </row>
    <row r="49" spans="1:26" s="28" customFormat="1" ht="75" x14ac:dyDescent="0.25">
      <c r="A49" s="46">
        <v>1</v>
      </c>
      <c r="B49" s="47" t="s">
        <v>189</v>
      </c>
      <c r="C49" s="116" t="s">
        <v>189</v>
      </c>
      <c r="D49" s="47" t="s">
        <v>203</v>
      </c>
      <c r="E49" s="178" t="s">
        <v>205</v>
      </c>
      <c r="F49" s="24" t="s">
        <v>140</v>
      </c>
      <c r="G49" s="154"/>
      <c r="H49" s="51">
        <v>41530</v>
      </c>
      <c r="I49" s="25">
        <v>41912</v>
      </c>
      <c r="J49" s="25"/>
      <c r="K49" s="25"/>
      <c r="L49" s="113" t="s">
        <v>204</v>
      </c>
      <c r="M49" s="104">
        <v>1060</v>
      </c>
      <c r="N49" s="104">
        <f>+M49*G49</f>
        <v>0</v>
      </c>
      <c r="O49" s="26"/>
      <c r="P49" s="26" t="s">
        <v>206</v>
      </c>
      <c r="Q49" s="155" t="s">
        <v>218</v>
      </c>
      <c r="R49" s="27"/>
      <c r="S49" s="27"/>
      <c r="T49" s="27"/>
      <c r="U49" s="27"/>
      <c r="V49" s="27"/>
      <c r="W49" s="27"/>
      <c r="X49" s="27"/>
      <c r="Y49" s="27"/>
      <c r="Z49" s="27"/>
    </row>
    <row r="50" spans="1:26" s="28" customFormat="1" ht="45" x14ac:dyDescent="0.25">
      <c r="A50" s="46">
        <f>+A49+1</f>
        <v>2</v>
      </c>
      <c r="B50" s="116" t="s">
        <v>189</v>
      </c>
      <c r="C50" s="116" t="s">
        <v>189</v>
      </c>
      <c r="D50" s="47" t="s">
        <v>207</v>
      </c>
      <c r="E50" s="178" t="s">
        <v>208</v>
      </c>
      <c r="F50" s="24" t="s">
        <v>140</v>
      </c>
      <c r="G50" s="24"/>
      <c r="H50" s="119">
        <v>40909</v>
      </c>
      <c r="I50" s="25">
        <v>41274</v>
      </c>
      <c r="J50" s="25"/>
      <c r="K50" s="25"/>
      <c r="L50" s="113" t="s">
        <v>220</v>
      </c>
      <c r="M50" s="104">
        <v>900</v>
      </c>
      <c r="N50" s="104"/>
      <c r="O50" s="26">
        <v>180000000</v>
      </c>
      <c r="P50" s="26">
        <v>117</v>
      </c>
      <c r="Q50" s="155" t="s">
        <v>219</v>
      </c>
      <c r="R50" s="27"/>
      <c r="S50" s="27"/>
      <c r="T50" s="27"/>
      <c r="U50" s="27"/>
      <c r="V50" s="27"/>
      <c r="W50" s="27"/>
      <c r="X50" s="27"/>
      <c r="Y50" s="27"/>
      <c r="Z50" s="27"/>
    </row>
    <row r="51" spans="1:26" s="28" customFormat="1" x14ac:dyDescent="0.25">
      <c r="A51" s="46">
        <f t="shared" ref="A51:A56" si="0">+A50+1</f>
        <v>3</v>
      </c>
      <c r="B51" s="47"/>
      <c r="C51" s="48"/>
      <c r="D51" s="47"/>
      <c r="E51" s="178"/>
      <c r="F51" s="24"/>
      <c r="G51" s="24"/>
      <c r="H51" s="24"/>
      <c r="I51" s="25"/>
      <c r="J51" s="25"/>
      <c r="K51" s="25"/>
      <c r="L51" s="25"/>
      <c r="M51" s="104"/>
      <c r="N51" s="104"/>
      <c r="O51" s="26"/>
      <c r="P51" s="26"/>
      <c r="Q51" s="155"/>
      <c r="R51" s="27"/>
      <c r="S51" s="27"/>
      <c r="T51" s="27"/>
      <c r="U51" s="27"/>
      <c r="V51" s="27"/>
      <c r="W51" s="27"/>
      <c r="X51" s="27"/>
      <c r="Y51" s="27"/>
      <c r="Z51" s="27"/>
    </row>
    <row r="52" spans="1:26" s="28" customFormat="1" x14ac:dyDescent="0.25">
      <c r="A52" s="46">
        <f t="shared" si="0"/>
        <v>4</v>
      </c>
      <c r="B52" s="47"/>
      <c r="C52" s="48"/>
      <c r="D52" s="47"/>
      <c r="E52" s="178"/>
      <c r="F52" s="24"/>
      <c r="G52" s="24"/>
      <c r="H52" s="24"/>
      <c r="I52" s="25"/>
      <c r="J52" s="25"/>
      <c r="K52" s="25"/>
      <c r="L52" s="25"/>
      <c r="M52" s="104"/>
      <c r="N52" s="104"/>
      <c r="O52" s="26"/>
      <c r="P52" s="26"/>
      <c r="Q52" s="155"/>
      <c r="R52" s="27"/>
      <c r="S52" s="27"/>
      <c r="T52" s="27"/>
      <c r="U52" s="27"/>
      <c r="V52" s="27"/>
      <c r="W52" s="27"/>
      <c r="X52" s="27"/>
      <c r="Y52" s="27"/>
      <c r="Z52" s="27"/>
    </row>
    <row r="53" spans="1:26" s="28" customFormat="1" x14ac:dyDescent="0.25">
      <c r="A53" s="46">
        <f t="shared" si="0"/>
        <v>5</v>
      </c>
      <c r="B53" s="47"/>
      <c r="C53" s="48"/>
      <c r="D53" s="47"/>
      <c r="E53" s="178"/>
      <c r="F53" s="24"/>
      <c r="G53" s="24"/>
      <c r="H53" s="24"/>
      <c r="I53" s="25"/>
      <c r="J53" s="25"/>
      <c r="K53" s="25"/>
      <c r="L53" s="25"/>
      <c r="M53" s="104"/>
      <c r="N53" s="104"/>
      <c r="O53" s="26"/>
      <c r="P53" s="26"/>
      <c r="Q53" s="155"/>
      <c r="R53" s="27"/>
      <c r="S53" s="27"/>
      <c r="T53" s="27"/>
      <c r="U53" s="27"/>
      <c r="V53" s="27"/>
      <c r="W53" s="27"/>
      <c r="X53" s="27"/>
      <c r="Y53" s="27"/>
      <c r="Z53" s="27"/>
    </row>
    <row r="54" spans="1:26" s="28" customFormat="1" x14ac:dyDescent="0.25">
      <c r="A54" s="46">
        <f t="shared" si="0"/>
        <v>6</v>
      </c>
      <c r="B54" s="47"/>
      <c r="C54" s="48"/>
      <c r="D54" s="47"/>
      <c r="E54" s="178"/>
      <c r="F54" s="24"/>
      <c r="G54" s="24"/>
      <c r="H54" s="24"/>
      <c r="I54" s="25"/>
      <c r="J54" s="25"/>
      <c r="K54" s="25"/>
      <c r="L54" s="25"/>
      <c r="M54" s="104"/>
      <c r="N54" s="104"/>
      <c r="O54" s="26"/>
      <c r="P54" s="26"/>
      <c r="Q54" s="155"/>
      <c r="R54" s="27"/>
      <c r="S54" s="27"/>
      <c r="T54" s="27"/>
      <c r="U54" s="27"/>
      <c r="V54" s="27"/>
      <c r="W54" s="27"/>
      <c r="X54" s="27"/>
      <c r="Y54" s="27"/>
      <c r="Z54" s="27"/>
    </row>
    <row r="55" spans="1:26" s="28" customFormat="1" x14ac:dyDescent="0.25">
      <c r="A55" s="46">
        <f t="shared" si="0"/>
        <v>7</v>
      </c>
      <c r="B55" s="47"/>
      <c r="C55" s="48"/>
      <c r="D55" s="47"/>
      <c r="E55" s="178"/>
      <c r="F55" s="24"/>
      <c r="G55" s="24"/>
      <c r="H55" s="24"/>
      <c r="I55" s="25"/>
      <c r="J55" s="25"/>
      <c r="K55" s="25"/>
      <c r="L55" s="25"/>
      <c r="M55" s="104"/>
      <c r="N55" s="104"/>
      <c r="O55" s="26"/>
      <c r="P55" s="26"/>
      <c r="Q55" s="155"/>
      <c r="R55" s="27"/>
      <c r="S55" s="27"/>
      <c r="T55" s="27"/>
      <c r="U55" s="27"/>
      <c r="V55" s="27"/>
      <c r="W55" s="27"/>
      <c r="X55" s="27"/>
      <c r="Y55" s="27"/>
      <c r="Z55" s="27"/>
    </row>
    <row r="56" spans="1:26" s="28" customFormat="1" x14ac:dyDescent="0.25">
      <c r="A56" s="46">
        <f t="shared" si="0"/>
        <v>8</v>
      </c>
      <c r="B56" s="47"/>
      <c r="C56" s="48"/>
      <c r="D56" s="47"/>
      <c r="E56" s="178"/>
      <c r="F56" s="24"/>
      <c r="G56" s="24"/>
      <c r="H56" s="24"/>
      <c r="I56" s="25"/>
      <c r="J56" s="25"/>
      <c r="K56" s="25"/>
      <c r="L56" s="25"/>
      <c r="M56" s="104"/>
      <c r="N56" s="104"/>
      <c r="O56" s="26"/>
      <c r="P56" s="26"/>
      <c r="Q56" s="155"/>
      <c r="R56" s="27"/>
      <c r="S56" s="27"/>
      <c r="T56" s="27"/>
      <c r="U56" s="27"/>
      <c r="V56" s="27"/>
      <c r="W56" s="27"/>
      <c r="X56" s="27"/>
      <c r="Y56" s="27"/>
      <c r="Z56" s="27"/>
    </row>
    <row r="57" spans="1:26" s="28" customFormat="1" ht="30.75" customHeight="1" x14ac:dyDescent="0.25">
      <c r="A57" s="46"/>
      <c r="B57" s="49" t="s">
        <v>16</v>
      </c>
      <c r="C57" s="48"/>
      <c r="D57" s="47"/>
      <c r="E57" s="178"/>
      <c r="F57" s="24"/>
      <c r="G57" s="24"/>
      <c r="H57" s="24"/>
      <c r="I57" s="25"/>
      <c r="J57" s="25"/>
      <c r="K57" s="50"/>
      <c r="L57" s="118" t="s">
        <v>221</v>
      </c>
      <c r="M57" s="153">
        <v>1060</v>
      </c>
      <c r="N57" s="50">
        <f t="shared" ref="N57" si="1">SUM(N49:N56)</f>
        <v>0</v>
      </c>
      <c r="O57" s="26"/>
      <c r="P57" s="26"/>
      <c r="Q57" s="156"/>
    </row>
    <row r="58" spans="1:26" s="29" customFormat="1" x14ac:dyDescent="0.25">
      <c r="E58" s="30"/>
    </row>
    <row r="59" spans="1:26" s="29" customFormat="1" x14ac:dyDescent="0.25">
      <c r="B59" s="234" t="s">
        <v>28</v>
      </c>
      <c r="C59" s="234" t="s">
        <v>27</v>
      </c>
      <c r="D59" s="232" t="s">
        <v>34</v>
      </c>
      <c r="E59" s="232"/>
    </row>
    <row r="60" spans="1:26" s="29" customFormat="1" x14ac:dyDescent="0.25">
      <c r="B60" s="235"/>
      <c r="C60" s="235"/>
      <c r="D60" s="61" t="s">
        <v>23</v>
      </c>
      <c r="E60" s="62" t="s">
        <v>24</v>
      </c>
    </row>
    <row r="61" spans="1:26" s="29" customFormat="1" ht="30.6" customHeight="1" x14ac:dyDescent="0.25">
      <c r="B61" s="59" t="s">
        <v>21</v>
      </c>
      <c r="C61" s="60">
        <f>+K57</f>
        <v>0</v>
      </c>
      <c r="D61" s="58"/>
      <c r="E61" s="57" t="s">
        <v>163</v>
      </c>
      <c r="F61" s="31"/>
      <c r="G61" s="31"/>
      <c r="H61" s="31"/>
      <c r="I61" s="31"/>
      <c r="J61" s="31"/>
      <c r="K61" s="31"/>
      <c r="L61" s="31"/>
      <c r="M61" s="31"/>
    </row>
    <row r="62" spans="1:26" s="29" customFormat="1" ht="30" customHeight="1" x14ac:dyDescent="0.25">
      <c r="B62" s="59" t="s">
        <v>25</v>
      </c>
      <c r="C62" s="60">
        <f>+M57</f>
        <v>1060</v>
      </c>
      <c r="D62" s="57" t="s">
        <v>163</v>
      </c>
      <c r="E62" s="58"/>
    </row>
    <row r="63" spans="1:26" s="29" customFormat="1" x14ac:dyDescent="0.25">
      <c r="B63" s="32"/>
      <c r="C63" s="230"/>
      <c r="D63" s="230"/>
      <c r="E63" s="230"/>
      <c r="F63" s="230"/>
      <c r="G63" s="230"/>
      <c r="H63" s="230"/>
      <c r="I63" s="230"/>
      <c r="J63" s="230"/>
      <c r="K63" s="230"/>
      <c r="L63" s="230"/>
      <c r="M63" s="230"/>
      <c r="N63" s="230"/>
    </row>
    <row r="64" spans="1:26" ht="28.15" customHeight="1" thickBot="1" x14ac:dyDescent="0.3"/>
    <row r="65" spans="2:17" ht="27" thickBot="1" x14ac:dyDescent="0.3">
      <c r="B65" s="229" t="s">
        <v>104</v>
      </c>
      <c r="C65" s="229"/>
      <c r="D65" s="229"/>
      <c r="E65" s="229"/>
      <c r="F65" s="229"/>
      <c r="G65" s="229"/>
      <c r="H65" s="229"/>
      <c r="I65" s="229"/>
      <c r="J65" s="229"/>
      <c r="K65" s="229"/>
      <c r="L65" s="229"/>
      <c r="M65" s="229"/>
      <c r="N65" s="229"/>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18" t="s">
        <v>3</v>
      </c>
      <c r="P68" s="220"/>
      <c r="Q68" s="68" t="s">
        <v>18</v>
      </c>
    </row>
    <row r="69" spans="2:17" x14ac:dyDescent="0.25">
      <c r="B69" s="166" t="s">
        <v>164</v>
      </c>
      <c r="C69" s="167" t="s">
        <v>165</v>
      </c>
      <c r="D69" s="166" t="s">
        <v>178</v>
      </c>
      <c r="E69" s="168">
        <v>100</v>
      </c>
      <c r="F69" s="4"/>
      <c r="G69" s="4"/>
      <c r="H69" s="4"/>
      <c r="I69" s="99"/>
      <c r="J69" s="99" t="s">
        <v>140</v>
      </c>
      <c r="K69" s="99" t="s">
        <v>140</v>
      </c>
      <c r="L69" s="99" t="s">
        <v>140</v>
      </c>
      <c r="M69" s="99" t="s">
        <v>140</v>
      </c>
      <c r="N69" s="99" t="s">
        <v>140</v>
      </c>
      <c r="O69" s="216"/>
      <c r="P69" s="217"/>
      <c r="Q69" s="63" t="s">
        <v>141</v>
      </c>
    </row>
    <row r="70" spans="2:17" x14ac:dyDescent="0.25">
      <c r="B70" s="166" t="s">
        <v>164</v>
      </c>
      <c r="C70" s="167" t="s">
        <v>166</v>
      </c>
      <c r="D70" s="166" t="s">
        <v>178</v>
      </c>
      <c r="E70" s="168">
        <v>80</v>
      </c>
      <c r="F70" s="4"/>
      <c r="G70" s="4"/>
      <c r="H70" s="4"/>
      <c r="I70" s="99"/>
      <c r="J70" s="99" t="s">
        <v>140</v>
      </c>
      <c r="K70" s="99" t="s">
        <v>140</v>
      </c>
      <c r="L70" s="99" t="s">
        <v>140</v>
      </c>
      <c r="M70" s="99" t="s">
        <v>140</v>
      </c>
      <c r="N70" s="99" t="s">
        <v>140</v>
      </c>
      <c r="O70" s="161"/>
      <c r="P70" s="162"/>
      <c r="Q70" s="123" t="s">
        <v>141</v>
      </c>
    </row>
    <row r="71" spans="2:17" x14ac:dyDescent="0.25">
      <c r="B71" s="166" t="s">
        <v>164</v>
      </c>
      <c r="C71" s="167" t="s">
        <v>167</v>
      </c>
      <c r="D71" s="166" t="s">
        <v>179</v>
      </c>
      <c r="E71" s="168">
        <v>55</v>
      </c>
      <c r="F71" s="4"/>
      <c r="G71" s="4"/>
      <c r="H71" s="4"/>
      <c r="I71" s="99"/>
      <c r="J71" s="99" t="s">
        <v>140</v>
      </c>
      <c r="K71" s="99" t="s">
        <v>140</v>
      </c>
      <c r="L71" s="99" t="s">
        <v>140</v>
      </c>
      <c r="M71" s="99" t="s">
        <v>140</v>
      </c>
      <c r="N71" s="99" t="s">
        <v>140</v>
      </c>
      <c r="O71" s="161"/>
      <c r="P71" s="162"/>
      <c r="Q71" s="123" t="s">
        <v>141</v>
      </c>
    </row>
    <row r="72" spans="2:17" x14ac:dyDescent="0.25">
      <c r="B72" s="166" t="s">
        <v>164</v>
      </c>
      <c r="C72" s="167" t="s">
        <v>168</v>
      </c>
      <c r="D72" s="166" t="s">
        <v>180</v>
      </c>
      <c r="E72" s="168">
        <v>111</v>
      </c>
      <c r="F72" s="4"/>
      <c r="G72" s="4"/>
      <c r="H72" s="4"/>
      <c r="I72" s="99"/>
      <c r="J72" s="99" t="s">
        <v>140</v>
      </c>
      <c r="K72" s="99" t="s">
        <v>140</v>
      </c>
      <c r="L72" s="99" t="s">
        <v>140</v>
      </c>
      <c r="M72" s="99" t="s">
        <v>140</v>
      </c>
      <c r="N72" s="99" t="s">
        <v>140</v>
      </c>
      <c r="O72" s="161"/>
      <c r="P72" s="162"/>
      <c r="Q72" s="123" t="s">
        <v>141</v>
      </c>
    </row>
    <row r="73" spans="2:17" x14ac:dyDescent="0.25">
      <c r="B73" s="166" t="s">
        <v>164</v>
      </c>
      <c r="C73" s="167" t="s">
        <v>169</v>
      </c>
      <c r="D73" s="166" t="s">
        <v>181</v>
      </c>
      <c r="E73" s="168">
        <v>90</v>
      </c>
      <c r="F73" s="4"/>
      <c r="G73" s="4"/>
      <c r="H73" s="4"/>
      <c r="I73" s="99"/>
      <c r="J73" s="99" t="s">
        <v>140</v>
      </c>
      <c r="K73" s="99" t="s">
        <v>140</v>
      </c>
      <c r="L73" s="99" t="s">
        <v>140</v>
      </c>
      <c r="M73" s="99" t="s">
        <v>140</v>
      </c>
      <c r="N73" s="99" t="s">
        <v>140</v>
      </c>
      <c r="O73" s="161"/>
      <c r="P73" s="162"/>
      <c r="Q73" s="123" t="s">
        <v>141</v>
      </c>
    </row>
    <row r="74" spans="2:17" x14ac:dyDescent="0.25">
      <c r="B74" s="166" t="s">
        <v>164</v>
      </c>
      <c r="C74" s="167" t="s">
        <v>170</v>
      </c>
      <c r="D74" s="166" t="s">
        <v>182</v>
      </c>
      <c r="E74" s="168">
        <v>84</v>
      </c>
      <c r="F74" s="4"/>
      <c r="G74" s="4"/>
      <c r="H74" s="4"/>
      <c r="I74" s="99"/>
      <c r="J74" s="99" t="s">
        <v>140</v>
      </c>
      <c r="K74" s="99" t="s">
        <v>140</v>
      </c>
      <c r="L74" s="99" t="s">
        <v>140</v>
      </c>
      <c r="M74" s="99" t="s">
        <v>140</v>
      </c>
      <c r="N74" s="99" t="s">
        <v>140</v>
      </c>
      <c r="O74" s="161"/>
      <c r="P74" s="162"/>
      <c r="Q74" s="123" t="s">
        <v>141</v>
      </c>
    </row>
    <row r="75" spans="2:17" x14ac:dyDescent="0.25">
      <c r="B75" s="166" t="s">
        <v>164</v>
      </c>
      <c r="C75" s="167" t="s">
        <v>171</v>
      </c>
      <c r="D75" s="166" t="s">
        <v>182</v>
      </c>
      <c r="E75" s="168">
        <v>72</v>
      </c>
      <c r="F75" s="4"/>
      <c r="G75" s="4"/>
      <c r="H75" s="4"/>
      <c r="I75" s="99"/>
      <c r="J75" s="99" t="s">
        <v>140</v>
      </c>
      <c r="K75" s="99" t="s">
        <v>140</v>
      </c>
      <c r="L75" s="99" t="s">
        <v>140</v>
      </c>
      <c r="M75" s="99" t="s">
        <v>140</v>
      </c>
      <c r="N75" s="99" t="s">
        <v>140</v>
      </c>
      <c r="O75" s="161"/>
      <c r="P75" s="162"/>
      <c r="Q75" s="123" t="s">
        <v>141</v>
      </c>
    </row>
    <row r="76" spans="2:17" x14ac:dyDescent="0.25">
      <c r="B76" s="166" t="s">
        <v>164</v>
      </c>
      <c r="C76" s="167" t="s">
        <v>172</v>
      </c>
      <c r="D76" s="166" t="s">
        <v>183</v>
      </c>
      <c r="E76" s="168">
        <v>48</v>
      </c>
      <c r="F76" s="4"/>
      <c r="G76" s="4"/>
      <c r="H76" s="4"/>
      <c r="I76" s="99"/>
      <c r="J76" s="99" t="s">
        <v>140</v>
      </c>
      <c r="K76" s="99" t="s">
        <v>140</v>
      </c>
      <c r="L76" s="99" t="s">
        <v>140</v>
      </c>
      <c r="M76" s="99" t="s">
        <v>140</v>
      </c>
      <c r="N76" s="99" t="s">
        <v>140</v>
      </c>
      <c r="O76" s="161"/>
      <c r="P76" s="162"/>
      <c r="Q76" s="123" t="s">
        <v>141</v>
      </c>
    </row>
    <row r="77" spans="2:17" x14ac:dyDescent="0.25">
      <c r="B77" s="166" t="s">
        <v>164</v>
      </c>
      <c r="C77" s="167" t="s">
        <v>173</v>
      </c>
      <c r="D77" s="166" t="s">
        <v>184</v>
      </c>
      <c r="E77" s="168">
        <v>100</v>
      </c>
      <c r="F77" s="4"/>
      <c r="G77" s="4"/>
      <c r="H77" s="4"/>
      <c r="I77" s="99"/>
      <c r="J77" s="99" t="s">
        <v>140</v>
      </c>
      <c r="K77" s="99" t="s">
        <v>140</v>
      </c>
      <c r="L77" s="99" t="s">
        <v>140</v>
      </c>
      <c r="M77" s="99" t="s">
        <v>140</v>
      </c>
      <c r="N77" s="99" t="s">
        <v>140</v>
      </c>
      <c r="O77" s="161"/>
      <c r="P77" s="162"/>
      <c r="Q77" s="123" t="s">
        <v>141</v>
      </c>
    </row>
    <row r="78" spans="2:17" x14ac:dyDescent="0.25">
      <c r="B78" s="166" t="s">
        <v>164</v>
      </c>
      <c r="C78" s="167" t="s">
        <v>174</v>
      </c>
      <c r="D78" s="166" t="s">
        <v>185</v>
      </c>
      <c r="E78" s="168">
        <v>100</v>
      </c>
      <c r="F78" s="4"/>
      <c r="G78" s="4"/>
      <c r="H78" s="4"/>
      <c r="I78" s="99"/>
      <c r="J78" s="99" t="s">
        <v>140</v>
      </c>
      <c r="K78" s="99" t="s">
        <v>140</v>
      </c>
      <c r="L78" s="99" t="s">
        <v>140</v>
      </c>
      <c r="M78" s="99" t="s">
        <v>140</v>
      </c>
      <c r="N78" s="99" t="s">
        <v>140</v>
      </c>
      <c r="O78" s="161"/>
      <c r="P78" s="162"/>
      <c r="Q78" s="123" t="s">
        <v>141</v>
      </c>
    </row>
    <row r="79" spans="2:17" x14ac:dyDescent="0.25">
      <c r="B79" s="166" t="s">
        <v>164</v>
      </c>
      <c r="C79" s="167" t="s">
        <v>175</v>
      </c>
      <c r="D79" s="166" t="s">
        <v>186</v>
      </c>
      <c r="E79" s="168">
        <v>60</v>
      </c>
      <c r="F79" s="4"/>
      <c r="G79" s="4"/>
      <c r="H79" s="4"/>
      <c r="I79" s="99"/>
      <c r="J79" s="99" t="s">
        <v>140</v>
      </c>
      <c r="K79" s="99" t="s">
        <v>140</v>
      </c>
      <c r="L79" s="99" t="s">
        <v>140</v>
      </c>
      <c r="M79" s="99" t="s">
        <v>140</v>
      </c>
      <c r="N79" s="99" t="s">
        <v>140</v>
      </c>
      <c r="O79" s="216"/>
      <c r="P79" s="217"/>
      <c r="Q79" s="63" t="s">
        <v>141</v>
      </c>
    </row>
    <row r="80" spans="2:17" x14ac:dyDescent="0.25">
      <c r="B80" s="166" t="s">
        <v>164</v>
      </c>
      <c r="C80" s="167" t="s">
        <v>176</v>
      </c>
      <c r="D80" s="166" t="s">
        <v>187</v>
      </c>
      <c r="E80" s="168">
        <v>60</v>
      </c>
      <c r="F80" s="4"/>
      <c r="G80" s="4"/>
      <c r="H80" s="4"/>
      <c r="I80" s="99"/>
      <c r="J80" s="99" t="s">
        <v>140</v>
      </c>
      <c r="K80" s="99" t="s">
        <v>140</v>
      </c>
      <c r="L80" s="99" t="s">
        <v>140</v>
      </c>
      <c r="M80" s="99" t="s">
        <v>140</v>
      </c>
      <c r="N80" s="99" t="s">
        <v>140</v>
      </c>
      <c r="O80" s="216"/>
      <c r="P80" s="217"/>
      <c r="Q80" s="63" t="s">
        <v>141</v>
      </c>
    </row>
    <row r="81" spans="2:17" x14ac:dyDescent="0.25">
      <c r="B81" s="166" t="s">
        <v>164</v>
      </c>
      <c r="C81" s="167" t="s">
        <v>177</v>
      </c>
      <c r="D81" s="166" t="s">
        <v>188</v>
      </c>
      <c r="E81" s="168">
        <v>100</v>
      </c>
      <c r="F81" s="4"/>
      <c r="G81" s="4"/>
      <c r="H81" s="4"/>
      <c r="I81" s="99"/>
      <c r="J81" s="99" t="s">
        <v>140</v>
      </c>
      <c r="K81" s="99" t="s">
        <v>140</v>
      </c>
      <c r="L81" s="99" t="s">
        <v>140</v>
      </c>
      <c r="M81" s="99" t="s">
        <v>140</v>
      </c>
      <c r="N81" s="99" t="s">
        <v>140</v>
      </c>
      <c r="O81" s="216"/>
      <c r="P81" s="217"/>
      <c r="Q81" s="63" t="s">
        <v>141</v>
      </c>
    </row>
    <row r="82" spans="2:17" x14ac:dyDescent="0.25">
      <c r="B82" s="3"/>
      <c r="C82" s="3"/>
      <c r="D82" s="5"/>
      <c r="E82" s="5"/>
      <c r="F82" s="4"/>
      <c r="G82" s="4"/>
      <c r="H82" s="4"/>
      <c r="I82" s="99"/>
      <c r="J82" s="99"/>
      <c r="K82" s="63"/>
      <c r="L82" s="63"/>
      <c r="M82" s="63"/>
      <c r="N82" s="63"/>
      <c r="O82" s="216"/>
      <c r="P82" s="217"/>
      <c r="Q82" s="63"/>
    </row>
    <row r="83" spans="2:17" x14ac:dyDescent="0.25">
      <c r="B83" s="3"/>
      <c r="C83" s="3"/>
      <c r="D83" s="5"/>
      <c r="E83" s="5"/>
      <c r="F83" s="4"/>
      <c r="G83" s="4"/>
      <c r="H83" s="4"/>
      <c r="I83" s="99"/>
      <c r="J83" s="99"/>
      <c r="K83" s="63"/>
      <c r="L83" s="63"/>
      <c r="M83" s="63"/>
      <c r="N83" s="63"/>
      <c r="O83" s="216"/>
      <c r="P83" s="217"/>
      <c r="Q83" s="63"/>
    </row>
    <row r="84" spans="2:17" x14ac:dyDescent="0.25">
      <c r="B84" s="63"/>
      <c r="C84" s="63"/>
      <c r="D84" s="63"/>
      <c r="E84" s="63"/>
      <c r="F84" s="63"/>
      <c r="G84" s="63"/>
      <c r="H84" s="63"/>
      <c r="I84" s="63"/>
      <c r="J84" s="63"/>
      <c r="K84" s="63"/>
      <c r="L84" s="63"/>
      <c r="M84" s="63"/>
      <c r="N84" s="63"/>
      <c r="O84" s="216"/>
      <c r="P84" s="217"/>
      <c r="Q84" s="63"/>
    </row>
    <row r="85" spans="2:17" x14ac:dyDescent="0.25">
      <c r="B85" s="9" t="s">
        <v>1</v>
      </c>
    </row>
    <row r="86" spans="2:17" x14ac:dyDescent="0.25">
      <c r="B86" s="9" t="s">
        <v>37</v>
      </c>
    </row>
    <row r="87" spans="2:17" x14ac:dyDescent="0.25">
      <c r="B87" s="9" t="s">
        <v>62</v>
      </c>
    </row>
    <row r="89" spans="2:17" ht="15.75" thickBot="1" x14ac:dyDescent="0.3"/>
    <row r="90" spans="2:17" ht="27" thickBot="1" x14ac:dyDescent="0.3">
      <c r="B90" s="242" t="s">
        <v>38</v>
      </c>
      <c r="C90" s="243"/>
      <c r="D90" s="243"/>
      <c r="E90" s="243"/>
      <c r="F90" s="243"/>
      <c r="G90" s="243"/>
      <c r="H90" s="243"/>
      <c r="I90" s="243"/>
      <c r="J90" s="243"/>
      <c r="K90" s="243"/>
      <c r="L90" s="243"/>
      <c r="M90" s="243"/>
      <c r="N90" s="244"/>
    </row>
    <row r="95" spans="2:17" ht="76.5" customHeight="1" x14ac:dyDescent="0.25">
      <c r="B95" s="56" t="s">
        <v>0</v>
      </c>
      <c r="C95" s="56" t="s">
        <v>39</v>
      </c>
      <c r="D95" s="56" t="s">
        <v>40</v>
      </c>
      <c r="E95" s="56" t="s">
        <v>116</v>
      </c>
      <c r="F95" s="56" t="s">
        <v>118</v>
      </c>
      <c r="G95" s="56" t="s">
        <v>119</v>
      </c>
      <c r="H95" s="56" t="s">
        <v>120</v>
      </c>
      <c r="I95" s="56" t="s">
        <v>117</v>
      </c>
      <c r="J95" s="218" t="s">
        <v>121</v>
      </c>
      <c r="K95" s="219"/>
      <c r="L95" s="220"/>
      <c r="M95" s="56" t="s">
        <v>125</v>
      </c>
      <c r="N95" s="56" t="s">
        <v>41</v>
      </c>
      <c r="O95" s="56" t="s">
        <v>42</v>
      </c>
      <c r="P95" s="218" t="s">
        <v>3</v>
      </c>
      <c r="Q95" s="220"/>
    </row>
    <row r="96" spans="2:17" ht="60.75" customHeight="1" x14ac:dyDescent="0.25">
      <c r="B96" s="92" t="s">
        <v>43</v>
      </c>
      <c r="C96" s="92">
        <f>(1060/200)</f>
        <v>5.3</v>
      </c>
      <c r="D96" s="3" t="s">
        <v>225</v>
      </c>
      <c r="E96" s="3">
        <v>27124137</v>
      </c>
      <c r="F96" s="3" t="s">
        <v>226</v>
      </c>
      <c r="G96" s="3" t="s">
        <v>227</v>
      </c>
      <c r="H96" s="179">
        <v>41509</v>
      </c>
      <c r="I96" s="5" t="s">
        <v>141</v>
      </c>
      <c r="J96" s="1" t="s">
        <v>228</v>
      </c>
      <c r="K96" s="100" t="s">
        <v>229</v>
      </c>
      <c r="L96" s="99" t="s">
        <v>230</v>
      </c>
      <c r="M96" s="63" t="s">
        <v>140</v>
      </c>
      <c r="N96" s="63" t="s">
        <v>141</v>
      </c>
      <c r="O96" s="63" t="s">
        <v>140</v>
      </c>
      <c r="P96" s="215" t="s">
        <v>398</v>
      </c>
      <c r="Q96" s="215"/>
    </row>
    <row r="97" spans="2:17" ht="60.75" customHeight="1" x14ac:dyDescent="0.25">
      <c r="B97" s="175" t="s">
        <v>43</v>
      </c>
      <c r="C97" s="175">
        <f t="shared" ref="C97:C140" si="2">(1060/200)</f>
        <v>5.3</v>
      </c>
      <c r="D97" s="3" t="s">
        <v>225</v>
      </c>
      <c r="E97" s="3">
        <v>27124137</v>
      </c>
      <c r="F97" s="3" t="s">
        <v>226</v>
      </c>
      <c r="G97" s="3" t="s">
        <v>227</v>
      </c>
      <c r="H97" s="179">
        <v>41509</v>
      </c>
      <c r="I97" s="5" t="s">
        <v>141</v>
      </c>
      <c r="J97" s="1" t="s">
        <v>231</v>
      </c>
      <c r="K97" s="100" t="s">
        <v>232</v>
      </c>
      <c r="L97" s="99" t="s">
        <v>233</v>
      </c>
      <c r="M97" s="123" t="s">
        <v>140</v>
      </c>
      <c r="N97" s="123" t="s">
        <v>141</v>
      </c>
      <c r="O97" s="123" t="s">
        <v>140</v>
      </c>
      <c r="P97" s="215" t="s">
        <v>398</v>
      </c>
      <c r="Q97" s="215"/>
    </row>
    <row r="98" spans="2:17" ht="60.75" customHeight="1" x14ac:dyDescent="0.25">
      <c r="B98" s="175" t="s">
        <v>43</v>
      </c>
      <c r="C98" s="175">
        <f t="shared" si="2"/>
        <v>5.3</v>
      </c>
      <c r="D98" s="3" t="s">
        <v>234</v>
      </c>
      <c r="E98" s="3">
        <v>1082589347</v>
      </c>
      <c r="F98" s="3" t="s">
        <v>235</v>
      </c>
      <c r="G98" s="3" t="s">
        <v>227</v>
      </c>
      <c r="H98" s="179">
        <v>41509</v>
      </c>
      <c r="I98" s="5" t="s">
        <v>141</v>
      </c>
      <c r="J98" s="1" t="s">
        <v>236</v>
      </c>
      <c r="K98" s="100" t="s">
        <v>237</v>
      </c>
      <c r="L98" s="99" t="s">
        <v>397</v>
      </c>
      <c r="M98" s="123" t="s">
        <v>140</v>
      </c>
      <c r="N98" s="123" t="s">
        <v>141</v>
      </c>
      <c r="O98" s="123" t="s">
        <v>140</v>
      </c>
      <c r="P98" s="215" t="s">
        <v>398</v>
      </c>
      <c r="Q98" s="215"/>
    </row>
    <row r="99" spans="2:17" ht="60.75" customHeight="1" x14ac:dyDescent="0.25">
      <c r="B99" s="175" t="s">
        <v>43</v>
      </c>
      <c r="C99" s="175">
        <f t="shared" si="2"/>
        <v>5.3</v>
      </c>
      <c r="D99" s="3" t="s">
        <v>238</v>
      </c>
      <c r="E99" s="3">
        <v>59666106</v>
      </c>
      <c r="F99" s="3" t="s">
        <v>235</v>
      </c>
      <c r="G99" s="3" t="s">
        <v>239</v>
      </c>
      <c r="H99" s="179">
        <v>41653</v>
      </c>
      <c r="I99" s="5" t="s">
        <v>141</v>
      </c>
      <c r="J99" s="1" t="s">
        <v>189</v>
      </c>
      <c r="K99" s="100" t="s">
        <v>240</v>
      </c>
      <c r="L99" s="99" t="s">
        <v>241</v>
      </c>
      <c r="M99" s="123" t="s">
        <v>140</v>
      </c>
      <c r="N99" s="123" t="s">
        <v>141</v>
      </c>
      <c r="O99" s="123" t="s">
        <v>140</v>
      </c>
      <c r="P99" s="215" t="s">
        <v>399</v>
      </c>
      <c r="Q99" s="215"/>
    </row>
    <row r="100" spans="2:17" ht="60.75" customHeight="1" x14ac:dyDescent="0.25">
      <c r="B100" s="175" t="s">
        <v>43</v>
      </c>
      <c r="C100" s="175">
        <f t="shared" si="2"/>
        <v>5.3</v>
      </c>
      <c r="D100" s="3" t="s">
        <v>238</v>
      </c>
      <c r="E100" s="3">
        <v>59666106</v>
      </c>
      <c r="F100" s="3" t="s">
        <v>235</v>
      </c>
      <c r="G100" s="3" t="s">
        <v>239</v>
      </c>
      <c r="H100" s="179">
        <v>41653</v>
      </c>
      <c r="I100" s="5" t="s">
        <v>141</v>
      </c>
      <c r="J100" s="1" t="s">
        <v>242</v>
      </c>
      <c r="K100" s="100" t="s">
        <v>243</v>
      </c>
      <c r="L100" s="99" t="s">
        <v>244</v>
      </c>
      <c r="M100" s="123" t="s">
        <v>140</v>
      </c>
      <c r="N100" s="123" t="s">
        <v>141</v>
      </c>
      <c r="O100" s="123" t="s">
        <v>140</v>
      </c>
      <c r="P100" s="215" t="s">
        <v>398</v>
      </c>
      <c r="Q100" s="215"/>
    </row>
    <row r="101" spans="2:17" ht="60.75" customHeight="1" x14ac:dyDescent="0.25">
      <c r="B101" s="175" t="s">
        <v>43</v>
      </c>
      <c r="C101" s="175">
        <f t="shared" si="2"/>
        <v>5.3</v>
      </c>
      <c r="D101" s="3" t="s">
        <v>245</v>
      </c>
      <c r="E101" s="3">
        <v>29230843</v>
      </c>
      <c r="F101" s="3" t="s">
        <v>235</v>
      </c>
      <c r="G101" s="3" t="s">
        <v>227</v>
      </c>
      <c r="H101" s="179">
        <v>41653</v>
      </c>
      <c r="I101" s="5" t="s">
        <v>141</v>
      </c>
      <c r="J101" s="1" t="s">
        <v>246</v>
      </c>
      <c r="K101" s="100" t="s">
        <v>247</v>
      </c>
      <c r="L101" s="99" t="s">
        <v>248</v>
      </c>
      <c r="M101" s="123" t="s">
        <v>140</v>
      </c>
      <c r="N101" s="123" t="s">
        <v>141</v>
      </c>
      <c r="O101" s="123" t="s">
        <v>140</v>
      </c>
      <c r="P101" s="215" t="s">
        <v>398</v>
      </c>
      <c r="Q101" s="215"/>
    </row>
    <row r="102" spans="2:17" ht="60.75" customHeight="1" x14ac:dyDescent="0.25">
      <c r="B102" s="175" t="s">
        <v>43</v>
      </c>
      <c r="C102" s="175">
        <f t="shared" si="2"/>
        <v>5.3</v>
      </c>
      <c r="D102" s="3" t="s">
        <v>245</v>
      </c>
      <c r="E102" s="3">
        <v>29230843</v>
      </c>
      <c r="F102" s="3" t="s">
        <v>235</v>
      </c>
      <c r="G102" s="3" t="s">
        <v>227</v>
      </c>
      <c r="H102" s="179">
        <v>41653</v>
      </c>
      <c r="I102" s="5" t="s">
        <v>141</v>
      </c>
      <c r="J102" s="1" t="s">
        <v>249</v>
      </c>
      <c r="K102" s="100" t="s">
        <v>250</v>
      </c>
      <c r="L102" s="99" t="s">
        <v>251</v>
      </c>
      <c r="M102" s="123" t="s">
        <v>140</v>
      </c>
      <c r="N102" s="123" t="s">
        <v>141</v>
      </c>
      <c r="O102" s="123" t="s">
        <v>140</v>
      </c>
      <c r="P102" s="215" t="s">
        <v>398</v>
      </c>
      <c r="Q102" s="215"/>
    </row>
    <row r="103" spans="2:17" ht="60.75" customHeight="1" x14ac:dyDescent="0.25">
      <c r="B103" s="175" t="s">
        <v>43</v>
      </c>
      <c r="C103" s="175">
        <f t="shared" si="2"/>
        <v>5.3</v>
      </c>
      <c r="D103" s="3" t="s">
        <v>254</v>
      </c>
      <c r="E103" s="3">
        <v>59682616</v>
      </c>
      <c r="F103" s="3" t="s">
        <v>235</v>
      </c>
      <c r="G103" s="3" t="s">
        <v>227</v>
      </c>
      <c r="H103" s="179">
        <v>39486</v>
      </c>
      <c r="I103" s="5" t="s">
        <v>141</v>
      </c>
      <c r="J103" s="1" t="s">
        <v>311</v>
      </c>
      <c r="K103" s="100" t="s">
        <v>252</v>
      </c>
      <c r="L103" s="99" t="s">
        <v>253</v>
      </c>
      <c r="M103" s="123" t="s">
        <v>140</v>
      </c>
      <c r="N103" s="123" t="s">
        <v>141</v>
      </c>
      <c r="O103" s="123" t="s">
        <v>140</v>
      </c>
      <c r="P103" s="215" t="s">
        <v>398</v>
      </c>
      <c r="Q103" s="215"/>
    </row>
    <row r="104" spans="2:17" ht="60.75" customHeight="1" x14ac:dyDescent="0.25">
      <c r="B104" s="175" t="s">
        <v>43</v>
      </c>
      <c r="C104" s="175">
        <f t="shared" si="2"/>
        <v>5.3</v>
      </c>
      <c r="D104" s="3" t="s">
        <v>254</v>
      </c>
      <c r="E104" s="3">
        <v>59682616</v>
      </c>
      <c r="F104" s="3" t="s">
        <v>235</v>
      </c>
      <c r="G104" s="3" t="s">
        <v>227</v>
      </c>
      <c r="H104" s="179">
        <v>39486</v>
      </c>
      <c r="I104" s="5" t="s">
        <v>141</v>
      </c>
      <c r="J104" s="1" t="s">
        <v>255</v>
      </c>
      <c r="K104" s="100" t="s">
        <v>256</v>
      </c>
      <c r="L104" s="99" t="s">
        <v>257</v>
      </c>
      <c r="M104" s="123" t="s">
        <v>140</v>
      </c>
      <c r="N104" s="123" t="s">
        <v>141</v>
      </c>
      <c r="O104" s="123" t="s">
        <v>140</v>
      </c>
      <c r="P104" s="215" t="s">
        <v>398</v>
      </c>
      <c r="Q104" s="215"/>
    </row>
    <row r="105" spans="2:17" ht="60.75" customHeight="1" x14ac:dyDescent="0.25">
      <c r="B105" s="175" t="s">
        <v>43</v>
      </c>
      <c r="C105" s="175">
        <f t="shared" si="2"/>
        <v>5.3</v>
      </c>
      <c r="D105" s="3" t="s">
        <v>258</v>
      </c>
      <c r="E105" s="3">
        <v>59677527</v>
      </c>
      <c r="F105" s="3" t="s">
        <v>235</v>
      </c>
      <c r="G105" s="3" t="s">
        <v>259</v>
      </c>
      <c r="H105" s="179">
        <v>41653</v>
      </c>
      <c r="I105" s="5" t="s">
        <v>141</v>
      </c>
      <c r="J105" s="1" t="s">
        <v>236</v>
      </c>
      <c r="K105" s="100" t="s">
        <v>260</v>
      </c>
      <c r="L105" s="99" t="s">
        <v>261</v>
      </c>
      <c r="M105" s="123" t="s">
        <v>140</v>
      </c>
      <c r="N105" s="123" t="s">
        <v>141</v>
      </c>
      <c r="O105" s="123" t="s">
        <v>140</v>
      </c>
      <c r="P105" s="215" t="s">
        <v>396</v>
      </c>
      <c r="Q105" s="215"/>
    </row>
    <row r="106" spans="2:17" ht="60.75" customHeight="1" x14ac:dyDescent="0.25">
      <c r="B106" s="175" t="s">
        <v>43</v>
      </c>
      <c r="C106" s="175">
        <f t="shared" si="2"/>
        <v>5.3</v>
      </c>
      <c r="D106" s="3" t="s">
        <v>258</v>
      </c>
      <c r="E106" s="3">
        <v>59677527</v>
      </c>
      <c r="F106" s="3" t="s">
        <v>235</v>
      </c>
      <c r="G106" s="3" t="s">
        <v>259</v>
      </c>
      <c r="H106" s="179">
        <v>41653</v>
      </c>
      <c r="I106" s="5" t="s">
        <v>141</v>
      </c>
      <c r="J106" s="1" t="s">
        <v>189</v>
      </c>
      <c r="K106" s="100" t="s">
        <v>240</v>
      </c>
      <c r="L106" s="99" t="s">
        <v>262</v>
      </c>
      <c r="M106" s="123" t="s">
        <v>140</v>
      </c>
      <c r="N106" s="123" t="s">
        <v>141</v>
      </c>
      <c r="O106" s="123" t="s">
        <v>140</v>
      </c>
      <c r="P106" s="215" t="s">
        <v>396</v>
      </c>
      <c r="Q106" s="215"/>
    </row>
    <row r="107" spans="2:17" ht="60.75" customHeight="1" x14ac:dyDescent="0.25">
      <c r="B107" s="175" t="s">
        <v>43</v>
      </c>
      <c r="C107" s="175">
        <f t="shared" si="2"/>
        <v>5.3</v>
      </c>
      <c r="D107" s="3" t="s">
        <v>263</v>
      </c>
      <c r="E107" s="3">
        <v>59671113</v>
      </c>
      <c r="F107" s="3" t="s">
        <v>264</v>
      </c>
      <c r="G107" s="3" t="s">
        <v>265</v>
      </c>
      <c r="H107" s="179">
        <v>40445</v>
      </c>
      <c r="I107" s="5" t="s">
        <v>141</v>
      </c>
      <c r="J107" s="1" t="s">
        <v>266</v>
      </c>
      <c r="K107" s="100" t="s">
        <v>267</v>
      </c>
      <c r="L107" s="99" t="s">
        <v>271</v>
      </c>
      <c r="M107" s="123" t="s">
        <v>140</v>
      </c>
      <c r="N107" s="123" t="s">
        <v>141</v>
      </c>
      <c r="O107" s="123" t="s">
        <v>140</v>
      </c>
      <c r="P107" s="215" t="s">
        <v>398</v>
      </c>
      <c r="Q107" s="215"/>
    </row>
    <row r="108" spans="2:17" ht="60.75" customHeight="1" x14ac:dyDescent="0.25">
      <c r="B108" s="175" t="s">
        <v>43</v>
      </c>
      <c r="C108" s="175">
        <f t="shared" si="2"/>
        <v>5.3</v>
      </c>
      <c r="D108" s="3" t="s">
        <v>263</v>
      </c>
      <c r="E108" s="3">
        <v>59671113</v>
      </c>
      <c r="F108" s="3" t="s">
        <v>264</v>
      </c>
      <c r="G108" s="3" t="s">
        <v>265</v>
      </c>
      <c r="H108" s="179">
        <v>40445</v>
      </c>
      <c r="I108" s="5" t="s">
        <v>141</v>
      </c>
      <c r="J108" s="1" t="s">
        <v>268</v>
      </c>
      <c r="K108" s="100" t="s">
        <v>269</v>
      </c>
      <c r="L108" s="99" t="s">
        <v>270</v>
      </c>
      <c r="M108" s="123" t="s">
        <v>140</v>
      </c>
      <c r="N108" s="123" t="s">
        <v>141</v>
      </c>
      <c r="O108" s="123" t="s">
        <v>140</v>
      </c>
      <c r="P108" s="215" t="s">
        <v>398</v>
      </c>
      <c r="Q108" s="215"/>
    </row>
    <row r="109" spans="2:17" ht="60.75" customHeight="1" x14ac:dyDescent="0.25">
      <c r="B109" s="175" t="s">
        <v>43</v>
      </c>
      <c r="C109" s="175">
        <f t="shared" si="2"/>
        <v>5.3</v>
      </c>
      <c r="D109" s="3" t="s">
        <v>280</v>
      </c>
      <c r="E109" s="3">
        <v>37081486</v>
      </c>
      <c r="F109" s="3" t="s">
        <v>272</v>
      </c>
      <c r="G109" s="3" t="s">
        <v>273</v>
      </c>
      <c r="H109" s="179">
        <v>41621</v>
      </c>
      <c r="I109" s="5" t="s">
        <v>141</v>
      </c>
      <c r="J109" s="1" t="s">
        <v>274</v>
      </c>
      <c r="K109" s="100" t="s">
        <v>276</v>
      </c>
      <c r="L109" s="99" t="s">
        <v>275</v>
      </c>
      <c r="M109" s="123" t="s">
        <v>140</v>
      </c>
      <c r="N109" s="123" t="s">
        <v>140</v>
      </c>
      <c r="O109" s="123" t="s">
        <v>140</v>
      </c>
      <c r="P109" s="215" t="s">
        <v>398</v>
      </c>
      <c r="Q109" s="215"/>
    </row>
    <row r="110" spans="2:17" ht="60.75" customHeight="1" x14ac:dyDescent="0.25">
      <c r="B110" s="175" t="s">
        <v>43</v>
      </c>
      <c r="C110" s="175">
        <f t="shared" si="2"/>
        <v>5.3</v>
      </c>
      <c r="D110" s="3" t="s">
        <v>312</v>
      </c>
      <c r="E110" s="3">
        <v>37081486</v>
      </c>
      <c r="F110" s="3" t="s">
        <v>272</v>
      </c>
      <c r="G110" s="3" t="s">
        <v>273</v>
      </c>
      <c r="H110" s="179">
        <v>41621</v>
      </c>
      <c r="I110" s="5" t="s">
        <v>141</v>
      </c>
      <c r="J110" s="1" t="s">
        <v>277</v>
      </c>
      <c r="K110" s="100" t="s">
        <v>278</v>
      </c>
      <c r="L110" s="99" t="s">
        <v>279</v>
      </c>
      <c r="M110" s="123" t="s">
        <v>140</v>
      </c>
      <c r="N110" s="123" t="s">
        <v>140</v>
      </c>
      <c r="O110" s="123" t="s">
        <v>140</v>
      </c>
      <c r="P110" s="215" t="s">
        <v>398</v>
      </c>
      <c r="Q110" s="215"/>
    </row>
    <row r="111" spans="2:17" ht="60.75" customHeight="1" x14ac:dyDescent="0.25">
      <c r="B111" s="175" t="s">
        <v>43</v>
      </c>
      <c r="C111" s="175">
        <f t="shared" si="2"/>
        <v>5.3</v>
      </c>
      <c r="D111" s="180" t="s">
        <v>280</v>
      </c>
      <c r="E111" s="180">
        <v>1130649064</v>
      </c>
      <c r="F111" s="180" t="s">
        <v>281</v>
      </c>
      <c r="G111" s="3" t="s">
        <v>282</v>
      </c>
      <c r="H111" s="179">
        <v>41529</v>
      </c>
      <c r="I111" s="5" t="s">
        <v>141</v>
      </c>
      <c r="J111" s="1"/>
      <c r="K111" s="100"/>
      <c r="L111" s="99"/>
      <c r="M111" s="123" t="s">
        <v>140</v>
      </c>
      <c r="N111" s="123" t="s">
        <v>141</v>
      </c>
      <c r="O111" s="123" t="s">
        <v>140</v>
      </c>
      <c r="P111" s="215" t="s">
        <v>398</v>
      </c>
      <c r="Q111" s="215"/>
    </row>
    <row r="112" spans="2:17" ht="60.75" customHeight="1" x14ac:dyDescent="0.25">
      <c r="B112" s="175" t="s">
        <v>43</v>
      </c>
      <c r="C112" s="175">
        <f t="shared" si="2"/>
        <v>5.3</v>
      </c>
      <c r="D112" s="181" t="s">
        <v>283</v>
      </c>
      <c r="E112" s="106">
        <v>27126518</v>
      </c>
      <c r="F112" s="182" t="s">
        <v>284</v>
      </c>
      <c r="G112" s="3" t="s">
        <v>227</v>
      </c>
      <c r="H112" s="179">
        <v>41509</v>
      </c>
      <c r="I112" s="5" t="s">
        <v>141</v>
      </c>
      <c r="J112" s="1" t="s">
        <v>285</v>
      </c>
      <c r="K112" s="100" t="s">
        <v>286</v>
      </c>
      <c r="L112" s="99" t="s">
        <v>287</v>
      </c>
      <c r="M112" s="123" t="s">
        <v>140</v>
      </c>
      <c r="N112" s="123" t="s">
        <v>141</v>
      </c>
      <c r="O112" s="123" t="s">
        <v>140</v>
      </c>
      <c r="P112" s="215" t="s">
        <v>398</v>
      </c>
      <c r="Q112" s="215"/>
    </row>
    <row r="113" spans="2:17" ht="60.75" customHeight="1" x14ac:dyDescent="0.25">
      <c r="B113" s="175" t="s">
        <v>43</v>
      </c>
      <c r="C113" s="175">
        <f t="shared" si="2"/>
        <v>5.3</v>
      </c>
      <c r="D113" s="181" t="s">
        <v>283</v>
      </c>
      <c r="E113" s="106">
        <v>27126518</v>
      </c>
      <c r="F113" s="182" t="s">
        <v>284</v>
      </c>
      <c r="G113" s="3" t="s">
        <v>227</v>
      </c>
      <c r="H113" s="179">
        <v>41509</v>
      </c>
      <c r="I113" s="5" t="s">
        <v>141</v>
      </c>
      <c r="J113" s="1" t="s">
        <v>242</v>
      </c>
      <c r="K113" s="100" t="s">
        <v>288</v>
      </c>
      <c r="L113" s="99" t="s">
        <v>289</v>
      </c>
      <c r="M113" s="123" t="s">
        <v>140</v>
      </c>
      <c r="N113" s="123" t="s">
        <v>141</v>
      </c>
      <c r="O113" s="123" t="s">
        <v>140</v>
      </c>
      <c r="P113" s="215" t="s">
        <v>398</v>
      </c>
      <c r="Q113" s="215"/>
    </row>
    <row r="114" spans="2:17" ht="60.75" customHeight="1" x14ac:dyDescent="0.25">
      <c r="B114" s="175" t="s">
        <v>43</v>
      </c>
      <c r="C114" s="175">
        <f t="shared" si="2"/>
        <v>5.3</v>
      </c>
      <c r="D114" s="181" t="s">
        <v>290</v>
      </c>
      <c r="E114" s="106">
        <v>59681567</v>
      </c>
      <c r="F114" s="182" t="s">
        <v>291</v>
      </c>
      <c r="G114" s="3" t="s">
        <v>292</v>
      </c>
      <c r="H114" s="179">
        <v>41759</v>
      </c>
      <c r="I114" s="5" t="s">
        <v>141</v>
      </c>
      <c r="J114" s="1" t="s">
        <v>189</v>
      </c>
      <c r="K114" s="100" t="s">
        <v>293</v>
      </c>
      <c r="L114" s="99" t="s">
        <v>294</v>
      </c>
      <c r="M114" s="123" t="s">
        <v>140</v>
      </c>
      <c r="N114" s="123" t="s">
        <v>140</v>
      </c>
      <c r="O114" s="123" t="s">
        <v>140</v>
      </c>
      <c r="P114" s="215" t="s">
        <v>398</v>
      </c>
      <c r="Q114" s="215"/>
    </row>
    <row r="115" spans="2:17" ht="60.75" customHeight="1" x14ac:dyDescent="0.25">
      <c r="B115" s="175" t="s">
        <v>43</v>
      </c>
      <c r="C115" s="175">
        <f t="shared" si="2"/>
        <v>5.3</v>
      </c>
      <c r="D115" s="181" t="s">
        <v>295</v>
      </c>
      <c r="E115" s="106">
        <v>59679201</v>
      </c>
      <c r="F115" s="182" t="s">
        <v>296</v>
      </c>
      <c r="G115" s="3" t="s">
        <v>297</v>
      </c>
      <c r="H115" s="179">
        <v>41741</v>
      </c>
      <c r="I115" s="5" t="s">
        <v>141</v>
      </c>
      <c r="J115" s="1" t="s">
        <v>298</v>
      </c>
      <c r="K115" s="100" t="s">
        <v>299</v>
      </c>
      <c r="L115" s="99" t="s">
        <v>287</v>
      </c>
      <c r="M115" s="123" t="s">
        <v>140</v>
      </c>
      <c r="N115" s="123" t="s">
        <v>141</v>
      </c>
      <c r="O115" s="123" t="s">
        <v>140</v>
      </c>
      <c r="P115" s="215" t="s">
        <v>398</v>
      </c>
      <c r="Q115" s="215"/>
    </row>
    <row r="116" spans="2:17" ht="60.75" customHeight="1" x14ac:dyDescent="0.25">
      <c r="B116" s="175" t="s">
        <v>43</v>
      </c>
      <c r="C116" s="175">
        <f t="shared" si="2"/>
        <v>5.3</v>
      </c>
      <c r="D116" s="181" t="s">
        <v>295</v>
      </c>
      <c r="E116" s="106">
        <v>59679201</v>
      </c>
      <c r="F116" s="182" t="s">
        <v>296</v>
      </c>
      <c r="G116" s="3" t="s">
        <v>297</v>
      </c>
      <c r="H116" s="179">
        <v>41741</v>
      </c>
      <c r="I116" s="5" t="s">
        <v>141</v>
      </c>
      <c r="J116" s="1" t="s">
        <v>255</v>
      </c>
      <c r="K116" s="100" t="s">
        <v>301</v>
      </c>
      <c r="L116" s="99" t="s">
        <v>300</v>
      </c>
      <c r="M116" s="123" t="s">
        <v>140</v>
      </c>
      <c r="N116" s="123" t="s">
        <v>141</v>
      </c>
      <c r="O116" s="123" t="s">
        <v>140</v>
      </c>
      <c r="P116" s="215" t="s">
        <v>398</v>
      </c>
      <c r="Q116" s="215"/>
    </row>
    <row r="117" spans="2:17" ht="60.75" customHeight="1" x14ac:dyDescent="0.25">
      <c r="B117" s="175" t="s">
        <v>43</v>
      </c>
      <c r="C117" s="175">
        <f t="shared" si="2"/>
        <v>5.3</v>
      </c>
      <c r="D117" s="181" t="s">
        <v>295</v>
      </c>
      <c r="E117" s="106">
        <v>59679201</v>
      </c>
      <c r="F117" s="182" t="s">
        <v>296</v>
      </c>
      <c r="G117" s="3" t="s">
        <v>297</v>
      </c>
      <c r="H117" s="179">
        <v>41741</v>
      </c>
      <c r="I117" s="5" t="s">
        <v>141</v>
      </c>
      <c r="J117" s="1" t="s">
        <v>255</v>
      </c>
      <c r="K117" s="100" t="s">
        <v>303</v>
      </c>
      <c r="L117" s="99" t="s">
        <v>302</v>
      </c>
      <c r="M117" s="123" t="s">
        <v>140</v>
      </c>
      <c r="N117" s="123" t="s">
        <v>140</v>
      </c>
      <c r="O117" s="123" t="s">
        <v>140</v>
      </c>
      <c r="P117" s="215" t="s">
        <v>398</v>
      </c>
      <c r="Q117" s="215"/>
    </row>
    <row r="118" spans="2:17" ht="60.75" customHeight="1" x14ac:dyDescent="0.25">
      <c r="B118" s="175" t="s">
        <v>43</v>
      </c>
      <c r="C118" s="175">
        <f t="shared" si="2"/>
        <v>5.3</v>
      </c>
      <c r="D118" s="181" t="s">
        <v>304</v>
      </c>
      <c r="E118" s="106">
        <v>4358734</v>
      </c>
      <c r="F118" s="182" t="s">
        <v>305</v>
      </c>
      <c r="G118" s="3" t="s">
        <v>306</v>
      </c>
      <c r="H118" s="179">
        <v>38579</v>
      </c>
      <c r="I118" s="5" t="s">
        <v>141</v>
      </c>
      <c r="J118" s="1" t="s">
        <v>307</v>
      </c>
      <c r="K118" s="100" t="s">
        <v>339</v>
      </c>
      <c r="L118" s="99" t="s">
        <v>308</v>
      </c>
      <c r="M118" s="123" t="s">
        <v>140</v>
      </c>
      <c r="N118" s="123" t="s">
        <v>141</v>
      </c>
      <c r="O118" s="123" t="s">
        <v>140</v>
      </c>
      <c r="P118" s="215" t="s">
        <v>398</v>
      </c>
      <c r="Q118" s="215"/>
    </row>
    <row r="119" spans="2:17" ht="60.75" customHeight="1" x14ac:dyDescent="0.25">
      <c r="B119" s="175" t="s">
        <v>43</v>
      </c>
      <c r="C119" s="175">
        <f t="shared" si="2"/>
        <v>5.3</v>
      </c>
      <c r="D119" s="181" t="s">
        <v>304</v>
      </c>
      <c r="E119" s="106">
        <v>4358734</v>
      </c>
      <c r="F119" s="182" t="s">
        <v>305</v>
      </c>
      <c r="G119" s="3" t="s">
        <v>306</v>
      </c>
      <c r="H119" s="179">
        <v>38579</v>
      </c>
      <c r="I119" s="5" t="s">
        <v>141</v>
      </c>
      <c r="J119" s="1" t="s">
        <v>307</v>
      </c>
      <c r="K119" s="100" t="s">
        <v>310</v>
      </c>
      <c r="L119" s="99" t="s">
        <v>309</v>
      </c>
      <c r="M119" s="123" t="s">
        <v>140</v>
      </c>
      <c r="N119" s="123" t="s">
        <v>141</v>
      </c>
      <c r="O119" s="123" t="s">
        <v>140</v>
      </c>
      <c r="P119" s="215" t="s">
        <v>398</v>
      </c>
      <c r="Q119" s="215"/>
    </row>
    <row r="120" spans="2:17" ht="33.6" customHeight="1" x14ac:dyDescent="0.25">
      <c r="B120" s="175" t="s">
        <v>43</v>
      </c>
      <c r="C120" s="175">
        <f t="shared" si="2"/>
        <v>5.3</v>
      </c>
      <c r="D120" s="1" t="s">
        <v>377</v>
      </c>
      <c r="E120" s="1">
        <v>59669207</v>
      </c>
      <c r="F120" s="1" t="s">
        <v>378</v>
      </c>
      <c r="G120" s="3" t="s">
        <v>379</v>
      </c>
      <c r="H120" s="179">
        <v>36984</v>
      </c>
      <c r="I120" s="5" t="s">
        <v>141</v>
      </c>
      <c r="J120" s="1" t="s">
        <v>255</v>
      </c>
      <c r="K120" s="183" t="s">
        <v>380</v>
      </c>
      <c r="L120" s="183" t="s">
        <v>287</v>
      </c>
      <c r="M120" s="123" t="s">
        <v>140</v>
      </c>
      <c r="N120" s="123" t="s">
        <v>141</v>
      </c>
      <c r="O120" s="123" t="s">
        <v>140</v>
      </c>
      <c r="P120" s="215" t="s">
        <v>398</v>
      </c>
      <c r="Q120" s="215"/>
    </row>
    <row r="121" spans="2:17" ht="33.6" customHeight="1" x14ac:dyDescent="0.25">
      <c r="B121" s="175" t="s">
        <v>43</v>
      </c>
      <c r="C121" s="175">
        <f t="shared" si="2"/>
        <v>5.3</v>
      </c>
      <c r="D121" s="1" t="s">
        <v>371</v>
      </c>
      <c r="E121" s="1">
        <v>1087131324</v>
      </c>
      <c r="F121" s="1" t="s">
        <v>372</v>
      </c>
      <c r="G121" s="3" t="s">
        <v>297</v>
      </c>
      <c r="H121" s="179">
        <v>41909</v>
      </c>
      <c r="I121" s="5" t="s">
        <v>141</v>
      </c>
      <c r="J121" s="1" t="s">
        <v>375</v>
      </c>
      <c r="K121" s="183" t="s">
        <v>376</v>
      </c>
      <c r="L121" s="183" t="s">
        <v>372</v>
      </c>
      <c r="M121" s="123" t="s">
        <v>140</v>
      </c>
      <c r="N121" s="123" t="s">
        <v>141</v>
      </c>
      <c r="O121" s="123" t="s">
        <v>140</v>
      </c>
      <c r="P121" s="215" t="s">
        <v>398</v>
      </c>
      <c r="Q121" s="215"/>
    </row>
    <row r="122" spans="2:17" ht="33.6" customHeight="1" x14ac:dyDescent="0.25">
      <c r="B122" s="175" t="s">
        <v>43</v>
      </c>
      <c r="C122" s="175">
        <f t="shared" si="2"/>
        <v>5.3</v>
      </c>
      <c r="D122" s="1" t="s">
        <v>371</v>
      </c>
      <c r="E122" s="1">
        <v>1087131324</v>
      </c>
      <c r="F122" s="1" t="s">
        <v>372</v>
      </c>
      <c r="G122" s="3" t="s">
        <v>297</v>
      </c>
      <c r="H122" s="179">
        <v>41909</v>
      </c>
      <c r="I122" s="5" t="s">
        <v>141</v>
      </c>
      <c r="J122" s="1" t="s">
        <v>373</v>
      </c>
      <c r="K122" s="183" t="s">
        <v>374</v>
      </c>
      <c r="L122" s="183" t="s">
        <v>372</v>
      </c>
      <c r="M122" s="123" t="s">
        <v>140</v>
      </c>
      <c r="N122" s="123" t="s">
        <v>141</v>
      </c>
      <c r="O122" s="123" t="s">
        <v>140</v>
      </c>
      <c r="P122" s="215" t="s">
        <v>398</v>
      </c>
      <c r="Q122" s="215"/>
    </row>
    <row r="123" spans="2:17" ht="33.6" customHeight="1" x14ac:dyDescent="0.25">
      <c r="B123" s="175" t="s">
        <v>44</v>
      </c>
      <c r="C123" s="175">
        <f t="shared" si="2"/>
        <v>5.3</v>
      </c>
      <c r="D123" s="1" t="s">
        <v>313</v>
      </c>
      <c r="E123" s="1">
        <v>59676094</v>
      </c>
      <c r="F123" s="1" t="s">
        <v>314</v>
      </c>
      <c r="G123" s="3" t="s">
        <v>227</v>
      </c>
      <c r="H123" s="179">
        <v>39549</v>
      </c>
      <c r="I123" s="5" t="s">
        <v>140</v>
      </c>
      <c r="J123" s="1" t="s">
        <v>315</v>
      </c>
      <c r="K123" s="99" t="s">
        <v>316</v>
      </c>
      <c r="L123" s="99" t="s">
        <v>317</v>
      </c>
      <c r="M123" s="123" t="s">
        <v>140</v>
      </c>
      <c r="N123" s="123" t="s">
        <v>140</v>
      </c>
      <c r="O123" s="123"/>
      <c r="P123" s="215" t="s">
        <v>398</v>
      </c>
      <c r="Q123" s="215"/>
    </row>
    <row r="124" spans="2:17" ht="33.6" customHeight="1" x14ac:dyDescent="0.25">
      <c r="B124" s="175" t="s">
        <v>44</v>
      </c>
      <c r="C124" s="175">
        <f t="shared" si="2"/>
        <v>5.3</v>
      </c>
      <c r="D124" s="1" t="s">
        <v>313</v>
      </c>
      <c r="E124" s="1">
        <v>59676094</v>
      </c>
      <c r="F124" s="1" t="s">
        <v>314</v>
      </c>
      <c r="G124" s="3" t="s">
        <v>227</v>
      </c>
      <c r="H124" s="179">
        <v>39549</v>
      </c>
      <c r="I124" s="5" t="s">
        <v>140</v>
      </c>
      <c r="J124" s="1" t="s">
        <v>318</v>
      </c>
      <c r="K124" s="99" t="s">
        <v>319</v>
      </c>
      <c r="L124" s="99" t="s">
        <v>314</v>
      </c>
      <c r="M124" s="123" t="s">
        <v>140</v>
      </c>
      <c r="N124" s="123" t="s">
        <v>140</v>
      </c>
      <c r="O124" s="123"/>
      <c r="P124" s="215" t="s">
        <v>398</v>
      </c>
      <c r="Q124" s="215"/>
    </row>
    <row r="125" spans="2:17" ht="33.6" customHeight="1" x14ac:dyDescent="0.25">
      <c r="B125" s="175" t="s">
        <v>44</v>
      </c>
      <c r="C125" s="175">
        <f t="shared" si="2"/>
        <v>5.3</v>
      </c>
      <c r="D125" s="1" t="s">
        <v>313</v>
      </c>
      <c r="E125" s="1">
        <v>59676094</v>
      </c>
      <c r="F125" s="1" t="s">
        <v>314</v>
      </c>
      <c r="G125" s="3" t="s">
        <v>227</v>
      </c>
      <c r="H125" s="179">
        <v>39549</v>
      </c>
      <c r="I125" s="5" t="s">
        <v>140</v>
      </c>
      <c r="J125" s="1" t="s">
        <v>320</v>
      </c>
      <c r="K125" s="99" t="s">
        <v>321</v>
      </c>
      <c r="L125" s="99" t="s">
        <v>314</v>
      </c>
      <c r="M125" s="123" t="s">
        <v>140</v>
      </c>
      <c r="N125" s="123" t="s">
        <v>140</v>
      </c>
      <c r="O125" s="123"/>
      <c r="P125" s="215" t="s">
        <v>398</v>
      </c>
      <c r="Q125" s="215"/>
    </row>
    <row r="126" spans="2:17" ht="33.6" customHeight="1" x14ac:dyDescent="0.25">
      <c r="B126" s="175" t="s">
        <v>44</v>
      </c>
      <c r="C126" s="175">
        <f t="shared" si="2"/>
        <v>5.3</v>
      </c>
      <c r="D126" s="1" t="s">
        <v>322</v>
      </c>
      <c r="E126" s="1">
        <v>59819919</v>
      </c>
      <c r="F126" s="1" t="s">
        <v>323</v>
      </c>
      <c r="G126" s="3" t="s">
        <v>324</v>
      </c>
      <c r="H126" s="179">
        <v>40894</v>
      </c>
      <c r="I126" s="5" t="s">
        <v>141</v>
      </c>
      <c r="J126" s="1" t="s">
        <v>325</v>
      </c>
      <c r="K126" s="99" t="s">
        <v>326</v>
      </c>
      <c r="L126" s="99" t="s">
        <v>323</v>
      </c>
      <c r="M126" s="123" t="s">
        <v>140</v>
      </c>
      <c r="N126" s="123" t="s">
        <v>140</v>
      </c>
      <c r="O126" s="123"/>
      <c r="P126" s="216" t="s">
        <v>327</v>
      </c>
      <c r="Q126" s="217"/>
    </row>
    <row r="127" spans="2:17" ht="33.6" customHeight="1" x14ac:dyDescent="0.25">
      <c r="B127" s="175" t="s">
        <v>44</v>
      </c>
      <c r="C127" s="175">
        <f t="shared" si="2"/>
        <v>5.3</v>
      </c>
      <c r="D127" s="1" t="s">
        <v>328</v>
      </c>
      <c r="E127" s="1">
        <v>1085270034</v>
      </c>
      <c r="F127" s="1" t="s">
        <v>323</v>
      </c>
      <c r="G127" s="3" t="s">
        <v>329</v>
      </c>
      <c r="H127" s="179">
        <v>40718</v>
      </c>
      <c r="I127" s="5" t="s">
        <v>140</v>
      </c>
      <c r="J127" s="1" t="s">
        <v>330</v>
      </c>
      <c r="K127" s="99" t="s">
        <v>331</v>
      </c>
      <c r="L127" s="99" t="s">
        <v>332</v>
      </c>
      <c r="M127" s="123" t="s">
        <v>140</v>
      </c>
      <c r="N127" s="123" t="s">
        <v>140</v>
      </c>
      <c r="O127" s="123"/>
      <c r="P127" s="216" t="s">
        <v>327</v>
      </c>
      <c r="Q127" s="217"/>
    </row>
    <row r="128" spans="2:17" ht="33.6" customHeight="1" x14ac:dyDescent="0.25">
      <c r="B128" s="175" t="s">
        <v>44</v>
      </c>
      <c r="C128" s="175">
        <f t="shared" si="2"/>
        <v>5.3</v>
      </c>
      <c r="D128" s="1" t="s">
        <v>328</v>
      </c>
      <c r="E128" s="1">
        <v>1085270034</v>
      </c>
      <c r="F128" s="1" t="s">
        <v>323</v>
      </c>
      <c r="G128" s="3" t="s">
        <v>329</v>
      </c>
      <c r="H128" s="179">
        <v>40718</v>
      </c>
      <c r="I128" s="5" t="s">
        <v>140</v>
      </c>
      <c r="J128" s="1" t="s">
        <v>333</v>
      </c>
      <c r="K128" s="99" t="s">
        <v>334</v>
      </c>
      <c r="L128" s="99" t="s">
        <v>335</v>
      </c>
      <c r="M128" s="123" t="s">
        <v>140</v>
      </c>
      <c r="N128" s="123" t="s">
        <v>140</v>
      </c>
      <c r="O128" s="123"/>
      <c r="P128" s="216" t="s">
        <v>327</v>
      </c>
      <c r="Q128" s="217"/>
    </row>
    <row r="129" spans="2:17" ht="33.6" customHeight="1" x14ac:dyDescent="0.25">
      <c r="B129" s="175" t="s">
        <v>44</v>
      </c>
      <c r="C129" s="175">
        <f t="shared" si="2"/>
        <v>5.3</v>
      </c>
      <c r="D129" s="1" t="s">
        <v>336</v>
      </c>
      <c r="E129" s="1">
        <v>1085285591</v>
      </c>
      <c r="F129" s="1" t="s">
        <v>323</v>
      </c>
      <c r="G129" s="3" t="s">
        <v>329</v>
      </c>
      <c r="H129" s="179">
        <v>41250</v>
      </c>
      <c r="I129" s="5" t="s">
        <v>140</v>
      </c>
      <c r="J129" s="1" t="s">
        <v>330</v>
      </c>
      <c r="K129" s="99" t="s">
        <v>337</v>
      </c>
      <c r="L129" s="99" t="s">
        <v>338</v>
      </c>
      <c r="M129" s="123" t="s">
        <v>140</v>
      </c>
      <c r="N129" s="123" t="s">
        <v>140</v>
      </c>
      <c r="O129" s="123"/>
      <c r="P129" s="215" t="s">
        <v>398</v>
      </c>
      <c r="Q129" s="215"/>
    </row>
    <row r="130" spans="2:17" ht="33.6" customHeight="1" x14ac:dyDescent="0.25">
      <c r="B130" s="175" t="s">
        <v>44</v>
      </c>
      <c r="C130" s="175">
        <f t="shared" si="2"/>
        <v>5.3</v>
      </c>
      <c r="D130" s="1" t="s">
        <v>336</v>
      </c>
      <c r="E130" s="1">
        <v>1085285591</v>
      </c>
      <c r="F130" s="1" t="s">
        <v>323</v>
      </c>
      <c r="G130" s="3" t="s">
        <v>329</v>
      </c>
      <c r="H130" s="179">
        <v>41250</v>
      </c>
      <c r="I130" s="5" t="s">
        <v>140</v>
      </c>
      <c r="J130" s="1" t="s">
        <v>340</v>
      </c>
      <c r="K130" s="99" t="s">
        <v>341</v>
      </c>
      <c r="L130" s="99" t="s">
        <v>338</v>
      </c>
      <c r="M130" s="123" t="s">
        <v>140</v>
      </c>
      <c r="N130" s="123" t="s">
        <v>140</v>
      </c>
      <c r="O130" s="123"/>
      <c r="P130" s="215" t="s">
        <v>398</v>
      </c>
      <c r="Q130" s="215"/>
    </row>
    <row r="131" spans="2:17" ht="33.6" customHeight="1" x14ac:dyDescent="0.25">
      <c r="B131" s="175" t="s">
        <v>44</v>
      </c>
      <c r="C131" s="175">
        <f t="shared" si="2"/>
        <v>5.3</v>
      </c>
      <c r="D131" s="180" t="s">
        <v>342</v>
      </c>
      <c r="E131" s="180">
        <v>27403473</v>
      </c>
      <c r="F131" s="180" t="s">
        <v>343</v>
      </c>
      <c r="G131" s="3" t="s">
        <v>324</v>
      </c>
      <c r="H131" s="179">
        <v>38695</v>
      </c>
      <c r="I131" s="5" t="s">
        <v>141</v>
      </c>
      <c r="J131" s="1" t="s">
        <v>340</v>
      </c>
      <c r="K131" s="99" t="s">
        <v>345</v>
      </c>
      <c r="L131" s="99" t="s">
        <v>338</v>
      </c>
      <c r="M131" s="123" t="s">
        <v>140</v>
      </c>
      <c r="N131" s="123" t="s">
        <v>140</v>
      </c>
      <c r="O131" s="123"/>
      <c r="P131" s="216" t="s">
        <v>344</v>
      </c>
      <c r="Q131" s="217"/>
    </row>
    <row r="132" spans="2:17" ht="33.6" customHeight="1" x14ac:dyDescent="0.25">
      <c r="B132" s="175" t="s">
        <v>44</v>
      </c>
      <c r="C132" s="175">
        <f t="shared" si="2"/>
        <v>5.3</v>
      </c>
      <c r="D132" s="1" t="s">
        <v>346</v>
      </c>
      <c r="E132" s="1">
        <v>66954874</v>
      </c>
      <c r="F132" s="1" t="s">
        <v>314</v>
      </c>
      <c r="G132" s="3" t="s">
        <v>227</v>
      </c>
      <c r="H132" s="179">
        <v>41874</v>
      </c>
      <c r="I132" s="5" t="s">
        <v>141</v>
      </c>
      <c r="J132" s="1" t="s">
        <v>255</v>
      </c>
      <c r="K132" s="99" t="s">
        <v>347</v>
      </c>
      <c r="L132" s="99" t="s">
        <v>338</v>
      </c>
      <c r="M132" s="123" t="s">
        <v>140</v>
      </c>
      <c r="N132" s="123" t="s">
        <v>140</v>
      </c>
      <c r="O132" s="123"/>
      <c r="P132" s="215" t="s">
        <v>398</v>
      </c>
      <c r="Q132" s="215"/>
    </row>
    <row r="133" spans="2:17" ht="33.6" customHeight="1" x14ac:dyDescent="0.25">
      <c r="B133" s="175" t="s">
        <v>44</v>
      </c>
      <c r="C133" s="175">
        <f t="shared" si="2"/>
        <v>5.3</v>
      </c>
      <c r="D133" s="1" t="s">
        <v>348</v>
      </c>
      <c r="E133" s="1">
        <v>1111769640</v>
      </c>
      <c r="F133" s="1" t="s">
        <v>349</v>
      </c>
      <c r="G133" s="3" t="s">
        <v>350</v>
      </c>
      <c r="H133" s="179">
        <v>41544</v>
      </c>
      <c r="I133" s="5" t="s">
        <v>141</v>
      </c>
      <c r="J133" s="1" t="s">
        <v>351</v>
      </c>
      <c r="K133" s="99" t="s">
        <v>352</v>
      </c>
      <c r="L133" s="99" t="s">
        <v>353</v>
      </c>
      <c r="M133" s="123" t="s">
        <v>140</v>
      </c>
      <c r="N133" s="123" t="s">
        <v>140</v>
      </c>
      <c r="O133" s="123"/>
      <c r="P133" s="215" t="s">
        <v>398</v>
      </c>
      <c r="Q133" s="215"/>
    </row>
    <row r="134" spans="2:17" ht="33.6" customHeight="1" x14ac:dyDescent="0.25">
      <c r="B134" s="175" t="s">
        <v>44</v>
      </c>
      <c r="C134" s="175">
        <f t="shared" si="2"/>
        <v>5.3</v>
      </c>
      <c r="D134" s="1" t="s">
        <v>354</v>
      </c>
      <c r="E134" s="1">
        <v>59676654</v>
      </c>
      <c r="F134" s="1" t="s">
        <v>314</v>
      </c>
      <c r="G134" s="3" t="s">
        <v>227</v>
      </c>
      <c r="H134" s="179">
        <v>38212</v>
      </c>
      <c r="I134" s="5" t="s">
        <v>141</v>
      </c>
      <c r="J134" s="1" t="s">
        <v>355</v>
      </c>
      <c r="K134" s="99" t="s">
        <v>356</v>
      </c>
      <c r="L134" s="99" t="s">
        <v>357</v>
      </c>
      <c r="M134" s="123" t="s">
        <v>140</v>
      </c>
      <c r="N134" s="123" t="s">
        <v>140</v>
      </c>
      <c r="O134" s="123"/>
      <c r="P134" s="215" t="s">
        <v>398</v>
      </c>
      <c r="Q134" s="215"/>
    </row>
    <row r="135" spans="2:17" ht="33.6" customHeight="1" x14ac:dyDescent="0.25">
      <c r="B135" s="175" t="s">
        <v>44</v>
      </c>
      <c r="C135" s="175">
        <f t="shared" si="2"/>
        <v>5.3</v>
      </c>
      <c r="D135" s="1" t="s">
        <v>358</v>
      </c>
      <c r="E135" s="1">
        <v>1144147241</v>
      </c>
      <c r="F135" s="1" t="s">
        <v>323</v>
      </c>
      <c r="G135" s="3" t="s">
        <v>359</v>
      </c>
      <c r="H135" s="179">
        <v>41620</v>
      </c>
      <c r="I135" s="5" t="s">
        <v>141</v>
      </c>
      <c r="J135" s="1" t="s">
        <v>189</v>
      </c>
      <c r="K135" s="183" t="s">
        <v>360</v>
      </c>
      <c r="L135" s="183">
        <v>41943</v>
      </c>
      <c r="M135" s="123" t="s">
        <v>140</v>
      </c>
      <c r="N135" s="123" t="s">
        <v>140</v>
      </c>
      <c r="O135" s="123"/>
      <c r="P135" s="215" t="s">
        <v>398</v>
      </c>
      <c r="Q135" s="215"/>
    </row>
    <row r="136" spans="2:17" ht="33.6" customHeight="1" x14ac:dyDescent="0.25">
      <c r="B136" s="175" t="s">
        <v>44</v>
      </c>
      <c r="C136" s="175">
        <f t="shared" si="2"/>
        <v>5.3</v>
      </c>
      <c r="D136" s="1" t="s">
        <v>361</v>
      </c>
      <c r="E136" s="1">
        <v>59688776</v>
      </c>
      <c r="F136" s="1" t="s">
        <v>314</v>
      </c>
      <c r="G136" s="3" t="s">
        <v>227</v>
      </c>
      <c r="H136" s="179">
        <v>41506</v>
      </c>
      <c r="I136" s="5" t="s">
        <v>141</v>
      </c>
      <c r="J136" s="1"/>
      <c r="K136" s="183"/>
      <c r="L136" s="183"/>
      <c r="M136" s="123" t="s">
        <v>140</v>
      </c>
      <c r="N136" s="123" t="s">
        <v>141</v>
      </c>
      <c r="O136" s="123"/>
      <c r="P136" s="216" t="s">
        <v>362</v>
      </c>
      <c r="Q136" s="217"/>
    </row>
    <row r="137" spans="2:17" ht="33.6" customHeight="1" x14ac:dyDescent="0.25">
      <c r="B137" s="175" t="s">
        <v>44</v>
      </c>
      <c r="C137" s="175">
        <f t="shared" si="2"/>
        <v>5.3</v>
      </c>
      <c r="D137" s="1" t="s">
        <v>363</v>
      </c>
      <c r="E137" s="1">
        <v>1087116271</v>
      </c>
      <c r="F137" s="1" t="s">
        <v>314</v>
      </c>
      <c r="G137" s="3" t="s">
        <v>364</v>
      </c>
      <c r="H137" s="179">
        <v>41397</v>
      </c>
      <c r="I137" s="5" t="s">
        <v>141</v>
      </c>
      <c r="J137" s="1" t="s">
        <v>365</v>
      </c>
      <c r="K137" s="183" t="s">
        <v>366</v>
      </c>
      <c r="L137" s="183" t="s">
        <v>367</v>
      </c>
      <c r="M137" s="123" t="s">
        <v>140</v>
      </c>
      <c r="N137" s="123" t="s">
        <v>140</v>
      </c>
      <c r="O137" s="123"/>
      <c r="P137" s="215" t="s">
        <v>398</v>
      </c>
      <c r="Q137" s="215"/>
    </row>
    <row r="138" spans="2:17" ht="33.6" customHeight="1" x14ac:dyDescent="0.25">
      <c r="B138" s="175" t="s">
        <v>44</v>
      </c>
      <c r="C138" s="175">
        <f t="shared" si="2"/>
        <v>5.3</v>
      </c>
      <c r="D138" s="1" t="s">
        <v>363</v>
      </c>
      <c r="E138" s="1">
        <v>1087116271</v>
      </c>
      <c r="F138" s="1" t="s">
        <v>314</v>
      </c>
      <c r="G138" s="3" t="s">
        <v>364</v>
      </c>
      <c r="H138" s="179">
        <v>41397</v>
      </c>
      <c r="I138" s="5" t="s">
        <v>141</v>
      </c>
      <c r="J138" s="1" t="s">
        <v>255</v>
      </c>
      <c r="K138" s="183" t="s">
        <v>368</v>
      </c>
      <c r="L138" s="183" t="s">
        <v>367</v>
      </c>
      <c r="M138" s="123" t="s">
        <v>140</v>
      </c>
      <c r="N138" s="123" t="s">
        <v>140</v>
      </c>
      <c r="O138" s="123"/>
      <c r="P138" s="215" t="s">
        <v>398</v>
      </c>
      <c r="Q138" s="215"/>
    </row>
    <row r="139" spans="2:17" ht="33.6" customHeight="1" x14ac:dyDescent="0.25">
      <c r="B139" s="175" t="s">
        <v>44</v>
      </c>
      <c r="C139" s="175">
        <f t="shared" si="2"/>
        <v>5.3</v>
      </c>
      <c r="D139" s="1" t="s">
        <v>369</v>
      </c>
      <c r="E139" s="1">
        <v>1085907278</v>
      </c>
      <c r="F139" s="1" t="s">
        <v>323</v>
      </c>
      <c r="G139" s="3" t="s">
        <v>329</v>
      </c>
      <c r="H139" s="179">
        <v>40522</v>
      </c>
      <c r="I139" s="5" t="s">
        <v>141</v>
      </c>
      <c r="J139" s="1" t="s">
        <v>255</v>
      </c>
      <c r="K139" s="183" t="s">
        <v>370</v>
      </c>
      <c r="L139" s="183" t="s">
        <v>367</v>
      </c>
      <c r="M139" s="123" t="s">
        <v>140</v>
      </c>
      <c r="N139" s="123" t="s">
        <v>140</v>
      </c>
      <c r="O139" s="123"/>
      <c r="P139" s="215" t="s">
        <v>398</v>
      </c>
      <c r="Q139" s="215"/>
    </row>
    <row r="140" spans="2:17" ht="33.6" customHeight="1" x14ac:dyDescent="0.25">
      <c r="B140" s="175" t="s">
        <v>44</v>
      </c>
      <c r="C140" s="175">
        <f t="shared" si="2"/>
        <v>5.3</v>
      </c>
      <c r="D140" s="1" t="s">
        <v>381</v>
      </c>
      <c r="E140" s="1">
        <v>59672230</v>
      </c>
      <c r="F140" s="1" t="s">
        <v>314</v>
      </c>
      <c r="G140" s="3" t="s">
        <v>383</v>
      </c>
      <c r="H140" s="179">
        <v>41712</v>
      </c>
      <c r="I140" s="5" t="s">
        <v>141</v>
      </c>
      <c r="J140" s="1" t="s">
        <v>384</v>
      </c>
      <c r="K140" s="183" t="s">
        <v>385</v>
      </c>
      <c r="L140" s="183" t="s">
        <v>308</v>
      </c>
      <c r="M140" s="123" t="s">
        <v>140</v>
      </c>
      <c r="N140" s="123" t="s">
        <v>140</v>
      </c>
      <c r="O140" s="123"/>
      <c r="P140" s="216" t="s">
        <v>382</v>
      </c>
      <c r="Q140" s="217"/>
    </row>
    <row r="142" spans="2:17" ht="15.75" thickBot="1" x14ac:dyDescent="0.3"/>
    <row r="143" spans="2:17" ht="27" thickBot="1" x14ac:dyDescent="0.3">
      <c r="B143" s="242" t="s">
        <v>46</v>
      </c>
      <c r="C143" s="243"/>
      <c r="D143" s="243"/>
      <c r="E143" s="243"/>
      <c r="F143" s="243"/>
      <c r="G143" s="243"/>
      <c r="H143" s="243"/>
      <c r="I143" s="243"/>
      <c r="J143" s="243"/>
      <c r="K143" s="243"/>
      <c r="L143" s="243"/>
      <c r="M143" s="243"/>
      <c r="N143" s="244"/>
    </row>
    <row r="146" spans="1:26" ht="46.15" customHeight="1" x14ac:dyDescent="0.25">
      <c r="B146" s="68" t="s">
        <v>33</v>
      </c>
      <c r="C146" s="68" t="s">
        <v>47</v>
      </c>
      <c r="D146" s="218" t="s">
        <v>3</v>
      </c>
      <c r="E146" s="220"/>
    </row>
    <row r="147" spans="1:26" ht="46.9" customHeight="1" x14ac:dyDescent="0.25">
      <c r="B147" s="69" t="s">
        <v>126</v>
      </c>
      <c r="C147" s="125" t="s">
        <v>141</v>
      </c>
      <c r="D147" s="248" t="s">
        <v>162</v>
      </c>
      <c r="E147" s="249"/>
    </row>
    <row r="150" spans="1:26" ht="26.25" x14ac:dyDescent="0.25">
      <c r="B150" s="221" t="s">
        <v>64</v>
      </c>
      <c r="C150" s="222"/>
      <c r="D150" s="222"/>
      <c r="E150" s="222"/>
      <c r="F150" s="222"/>
      <c r="G150" s="222"/>
      <c r="H150" s="222"/>
      <c r="I150" s="222"/>
      <c r="J150" s="222"/>
      <c r="K150" s="222"/>
      <c r="L150" s="222"/>
      <c r="M150" s="222"/>
      <c r="N150" s="222"/>
      <c r="O150" s="222"/>
      <c r="P150" s="222"/>
    </row>
    <row r="152" spans="1:26" ht="15.75" thickBot="1" x14ac:dyDescent="0.3"/>
    <row r="153" spans="1:26" ht="27" thickBot="1" x14ac:dyDescent="0.3">
      <c r="B153" s="242" t="s">
        <v>54</v>
      </c>
      <c r="C153" s="243"/>
      <c r="D153" s="243"/>
      <c r="E153" s="243"/>
      <c r="F153" s="243"/>
      <c r="G153" s="243"/>
      <c r="H153" s="243"/>
      <c r="I153" s="243"/>
      <c r="J153" s="243"/>
      <c r="K153" s="243"/>
      <c r="L153" s="243"/>
      <c r="M153" s="243"/>
      <c r="N153" s="244"/>
    </row>
    <row r="155" spans="1:26" ht="15.75" thickBot="1" x14ac:dyDescent="0.3">
      <c r="M155" s="65"/>
      <c r="N155" s="65"/>
    </row>
    <row r="156" spans="1:26" s="109" customFormat="1" ht="109.5" customHeight="1" x14ac:dyDescent="0.25">
      <c r="B156" s="120" t="s">
        <v>149</v>
      </c>
      <c r="C156" s="120" t="s">
        <v>150</v>
      </c>
      <c r="D156" s="120" t="s">
        <v>151</v>
      </c>
      <c r="E156" s="120" t="s">
        <v>45</v>
      </c>
      <c r="F156" s="120" t="s">
        <v>22</v>
      </c>
      <c r="G156" s="120" t="s">
        <v>103</v>
      </c>
      <c r="H156" s="120" t="s">
        <v>17</v>
      </c>
      <c r="I156" s="120" t="s">
        <v>10</v>
      </c>
      <c r="J156" s="120" t="s">
        <v>31</v>
      </c>
      <c r="K156" s="120" t="s">
        <v>61</v>
      </c>
      <c r="L156" s="120" t="s">
        <v>20</v>
      </c>
      <c r="M156" s="105" t="s">
        <v>26</v>
      </c>
      <c r="N156" s="120" t="s">
        <v>152</v>
      </c>
      <c r="O156" s="120" t="s">
        <v>36</v>
      </c>
      <c r="P156" s="121" t="s">
        <v>11</v>
      </c>
      <c r="Q156" s="121" t="s">
        <v>19</v>
      </c>
    </row>
    <row r="157" spans="1:26" s="115" customFormat="1" ht="60" x14ac:dyDescent="0.25">
      <c r="A157" s="46">
        <v>1</v>
      </c>
      <c r="B157" s="116" t="s">
        <v>189</v>
      </c>
      <c r="C157" s="116" t="s">
        <v>189</v>
      </c>
      <c r="D157" s="116" t="s">
        <v>209</v>
      </c>
      <c r="E157" s="178">
        <v>3618</v>
      </c>
      <c r="F157" s="112" t="s">
        <v>140</v>
      </c>
      <c r="G157" s="154"/>
      <c r="H157" s="119">
        <v>41275</v>
      </c>
      <c r="I157" s="113">
        <v>41639</v>
      </c>
      <c r="J157" s="113"/>
      <c r="K157" s="113" t="s">
        <v>220</v>
      </c>
      <c r="L157" s="113"/>
      <c r="M157" s="104">
        <v>900</v>
      </c>
      <c r="N157" s="104">
        <f>+M157*G157</f>
        <v>0</v>
      </c>
      <c r="O157" s="26">
        <v>190000000</v>
      </c>
      <c r="P157" s="26">
        <v>122</v>
      </c>
      <c r="Q157" s="155" t="s">
        <v>210</v>
      </c>
      <c r="R157" s="114"/>
      <c r="S157" s="114"/>
      <c r="T157" s="114"/>
      <c r="U157" s="114"/>
      <c r="V157" s="114"/>
      <c r="W157" s="114"/>
      <c r="X157" s="114"/>
      <c r="Y157" s="114"/>
      <c r="Z157" s="114"/>
    </row>
    <row r="158" spans="1:26" s="115" customFormat="1" x14ac:dyDescent="0.25">
      <c r="A158" s="46">
        <f>+A157+1</f>
        <v>2</v>
      </c>
      <c r="B158" s="116"/>
      <c r="C158" s="117"/>
      <c r="D158" s="116"/>
      <c r="E158" s="178"/>
      <c r="F158" s="112"/>
      <c r="G158" s="112"/>
      <c r="H158" s="112"/>
      <c r="I158" s="113"/>
      <c r="J158" s="113"/>
      <c r="K158" s="113"/>
      <c r="L158" s="113"/>
      <c r="M158" s="104"/>
      <c r="N158" s="104"/>
      <c r="O158" s="26"/>
      <c r="P158" s="26"/>
      <c r="Q158" s="155"/>
      <c r="R158" s="114"/>
      <c r="S158" s="114"/>
      <c r="T158" s="114"/>
      <c r="U158" s="114"/>
      <c r="V158" s="114"/>
      <c r="W158" s="114"/>
      <c r="X158" s="114"/>
      <c r="Y158" s="114"/>
      <c r="Z158" s="114"/>
    </row>
    <row r="159" spans="1:26" s="115" customFormat="1" x14ac:dyDescent="0.25">
      <c r="A159" s="46">
        <f t="shared" ref="A159:A164" si="3">+A158+1</f>
        <v>3</v>
      </c>
      <c r="B159" s="116"/>
      <c r="C159" s="117"/>
      <c r="D159" s="116"/>
      <c r="E159" s="178"/>
      <c r="F159" s="112"/>
      <c r="G159" s="112"/>
      <c r="H159" s="112"/>
      <c r="I159" s="113"/>
      <c r="J159" s="113"/>
      <c r="K159" s="113"/>
      <c r="L159" s="113"/>
      <c r="M159" s="104"/>
      <c r="N159" s="104"/>
      <c r="O159" s="26"/>
      <c r="P159" s="26"/>
      <c r="Q159" s="155"/>
      <c r="R159" s="114"/>
      <c r="S159" s="114"/>
      <c r="T159" s="114"/>
      <c r="U159" s="114"/>
      <c r="V159" s="114"/>
      <c r="W159" s="114"/>
      <c r="X159" s="114"/>
      <c r="Y159" s="114"/>
      <c r="Z159" s="114"/>
    </row>
    <row r="160" spans="1:26" s="115" customFormat="1" x14ac:dyDescent="0.25">
      <c r="A160" s="46">
        <f t="shared" si="3"/>
        <v>4</v>
      </c>
      <c r="B160" s="116"/>
      <c r="C160" s="117"/>
      <c r="D160" s="116"/>
      <c r="E160" s="178"/>
      <c r="F160" s="112"/>
      <c r="G160" s="112"/>
      <c r="H160" s="112"/>
      <c r="I160" s="113"/>
      <c r="J160" s="113"/>
      <c r="K160" s="113"/>
      <c r="L160" s="113"/>
      <c r="M160" s="104"/>
      <c r="N160" s="104"/>
      <c r="O160" s="26"/>
      <c r="P160" s="26"/>
      <c r="Q160" s="155"/>
      <c r="R160" s="114"/>
      <c r="S160" s="114"/>
      <c r="T160" s="114"/>
      <c r="U160" s="114"/>
      <c r="V160" s="114"/>
      <c r="W160" s="114"/>
      <c r="X160" s="114"/>
      <c r="Y160" s="114"/>
      <c r="Z160" s="114"/>
    </row>
    <row r="161" spans="1:26" s="115" customFormat="1" x14ac:dyDescent="0.25">
      <c r="A161" s="46">
        <f t="shared" si="3"/>
        <v>5</v>
      </c>
      <c r="B161" s="116"/>
      <c r="C161" s="117"/>
      <c r="D161" s="116"/>
      <c r="E161" s="178"/>
      <c r="F161" s="112"/>
      <c r="G161" s="112"/>
      <c r="H161" s="112"/>
      <c r="I161" s="113"/>
      <c r="J161" s="113"/>
      <c r="K161" s="113"/>
      <c r="L161" s="113"/>
      <c r="M161" s="104"/>
      <c r="N161" s="104"/>
      <c r="O161" s="26"/>
      <c r="P161" s="26"/>
      <c r="Q161" s="155"/>
      <c r="R161" s="114"/>
      <c r="S161" s="114"/>
      <c r="T161" s="114"/>
      <c r="U161" s="114"/>
      <c r="V161" s="114"/>
      <c r="W161" s="114"/>
      <c r="X161" s="114"/>
      <c r="Y161" s="114"/>
      <c r="Z161" s="114"/>
    </row>
    <row r="162" spans="1:26" s="115" customFormat="1" x14ac:dyDescent="0.25">
      <c r="A162" s="46">
        <f t="shared" si="3"/>
        <v>6</v>
      </c>
      <c r="B162" s="116"/>
      <c r="C162" s="117"/>
      <c r="D162" s="116"/>
      <c r="E162" s="178"/>
      <c r="F162" s="112"/>
      <c r="G162" s="112"/>
      <c r="H162" s="112"/>
      <c r="I162" s="113"/>
      <c r="J162" s="113"/>
      <c r="K162" s="113"/>
      <c r="L162" s="113"/>
      <c r="M162" s="104"/>
      <c r="N162" s="104"/>
      <c r="O162" s="26"/>
      <c r="P162" s="26"/>
      <c r="Q162" s="155"/>
      <c r="R162" s="114"/>
      <c r="S162" s="114"/>
      <c r="T162" s="114"/>
      <c r="U162" s="114"/>
      <c r="V162" s="114"/>
      <c r="W162" s="114"/>
      <c r="X162" s="114"/>
      <c r="Y162" s="114"/>
      <c r="Z162" s="114"/>
    </row>
    <row r="163" spans="1:26" s="115" customFormat="1" x14ac:dyDescent="0.25">
      <c r="A163" s="46">
        <f t="shared" si="3"/>
        <v>7</v>
      </c>
      <c r="B163" s="116"/>
      <c r="C163" s="117"/>
      <c r="D163" s="116"/>
      <c r="E163" s="178"/>
      <c r="F163" s="112"/>
      <c r="G163" s="112"/>
      <c r="H163" s="112"/>
      <c r="I163" s="113"/>
      <c r="J163" s="113"/>
      <c r="K163" s="113"/>
      <c r="L163" s="113"/>
      <c r="M163" s="104"/>
      <c r="N163" s="104"/>
      <c r="O163" s="26"/>
      <c r="P163" s="26"/>
      <c r="Q163" s="155"/>
      <c r="R163" s="114"/>
      <c r="S163" s="114"/>
      <c r="T163" s="114"/>
      <c r="U163" s="114"/>
      <c r="V163" s="114"/>
      <c r="W163" s="114"/>
      <c r="X163" s="114"/>
      <c r="Y163" s="114"/>
      <c r="Z163" s="114"/>
    </row>
    <row r="164" spans="1:26" s="115" customFormat="1" x14ac:dyDescent="0.25">
      <c r="A164" s="46">
        <f t="shared" si="3"/>
        <v>8</v>
      </c>
      <c r="B164" s="116"/>
      <c r="C164" s="117"/>
      <c r="D164" s="116"/>
      <c r="E164" s="178"/>
      <c r="F164" s="112"/>
      <c r="G164" s="112"/>
      <c r="H164" s="112"/>
      <c r="I164" s="113"/>
      <c r="J164" s="113"/>
      <c r="K164" s="113"/>
      <c r="L164" s="113"/>
      <c r="M164" s="104"/>
      <c r="N164" s="104"/>
      <c r="O164" s="26"/>
      <c r="P164" s="26"/>
      <c r="Q164" s="155"/>
      <c r="R164" s="114"/>
      <c r="S164" s="114"/>
      <c r="T164" s="114"/>
      <c r="U164" s="114"/>
      <c r="V164" s="114"/>
      <c r="W164" s="114"/>
      <c r="X164" s="114"/>
      <c r="Y164" s="114"/>
      <c r="Z164" s="114"/>
    </row>
    <row r="165" spans="1:26" s="115" customFormat="1" x14ac:dyDescent="0.25">
      <c r="A165" s="46"/>
      <c r="B165" s="49" t="s">
        <v>16</v>
      </c>
      <c r="C165" s="117"/>
      <c r="D165" s="116"/>
      <c r="E165" s="178"/>
      <c r="F165" s="112"/>
      <c r="G165" s="112"/>
      <c r="H165" s="112"/>
      <c r="I165" s="113"/>
      <c r="J165" s="113"/>
      <c r="K165" s="118" t="s">
        <v>220</v>
      </c>
      <c r="L165" s="118">
        <f t="shared" ref="L165:N165" si="4">SUM(L157:L164)</f>
        <v>0</v>
      </c>
      <c r="M165" s="153">
        <f t="shared" si="4"/>
        <v>900</v>
      </c>
      <c r="N165" s="118">
        <f t="shared" si="4"/>
        <v>0</v>
      </c>
      <c r="O165" s="26"/>
      <c r="P165" s="26"/>
      <c r="Q165" s="156"/>
    </row>
    <row r="166" spans="1:26" x14ac:dyDescent="0.25">
      <c r="B166" s="29"/>
      <c r="C166" s="29"/>
      <c r="D166" s="29"/>
      <c r="E166" s="30"/>
      <c r="F166" s="29"/>
      <c r="G166" s="29"/>
      <c r="H166" s="29"/>
      <c r="I166" s="29"/>
      <c r="J166" s="29"/>
      <c r="K166" s="29"/>
      <c r="L166" s="29"/>
      <c r="M166" s="29"/>
      <c r="N166" s="29"/>
      <c r="O166" s="29"/>
      <c r="P166" s="29"/>
    </row>
    <row r="167" spans="1:26" ht="18.75" x14ac:dyDescent="0.25">
      <c r="B167" s="59" t="s">
        <v>32</v>
      </c>
      <c r="C167" s="73" t="str">
        <f>+K165</f>
        <v>12 MESES</v>
      </c>
      <c r="H167" s="31"/>
      <c r="I167" s="31"/>
      <c r="J167" s="31"/>
      <c r="K167" s="31"/>
      <c r="L167" s="31"/>
      <c r="M167" s="31"/>
      <c r="N167" s="29"/>
      <c r="O167" s="29"/>
      <c r="P167" s="29"/>
    </row>
    <row r="169" spans="1:26" ht="15.75" thickBot="1" x14ac:dyDescent="0.3"/>
    <row r="170" spans="1:26" ht="37.15" customHeight="1" thickBot="1" x14ac:dyDescent="0.3">
      <c r="B170" s="76" t="s">
        <v>49</v>
      </c>
      <c r="C170" s="77" t="s">
        <v>50</v>
      </c>
      <c r="D170" s="76" t="s">
        <v>51</v>
      </c>
      <c r="E170" s="77" t="s">
        <v>55</v>
      </c>
    </row>
    <row r="171" spans="1:26" ht="41.45" customHeight="1" x14ac:dyDescent="0.25">
      <c r="B171" s="67" t="s">
        <v>127</v>
      </c>
      <c r="C171" s="70">
        <v>20</v>
      </c>
      <c r="D171" s="70">
        <v>0</v>
      </c>
      <c r="E171" s="245">
        <f>+D171+D172+D173</f>
        <v>0</v>
      </c>
    </row>
    <row r="172" spans="1:26" x14ac:dyDescent="0.25">
      <c r="B172" s="67" t="s">
        <v>128</v>
      </c>
      <c r="C172" s="57">
        <v>30</v>
      </c>
      <c r="D172" s="71">
        <v>0</v>
      </c>
      <c r="E172" s="246"/>
    </row>
    <row r="173" spans="1:26" ht="15.75" thickBot="1" x14ac:dyDescent="0.3">
      <c r="B173" s="67" t="s">
        <v>129</v>
      </c>
      <c r="C173" s="72">
        <v>40</v>
      </c>
      <c r="D173" s="72">
        <v>0</v>
      </c>
      <c r="E173" s="247"/>
    </row>
    <row r="175" spans="1:26" ht="15.75" thickBot="1" x14ac:dyDescent="0.3"/>
    <row r="176" spans="1:26" ht="27" thickBot="1" x14ac:dyDescent="0.3">
      <c r="B176" s="242" t="s">
        <v>52</v>
      </c>
      <c r="C176" s="243"/>
      <c r="D176" s="243"/>
      <c r="E176" s="243"/>
      <c r="F176" s="243"/>
      <c r="G176" s="243"/>
      <c r="H176" s="243"/>
      <c r="I176" s="243"/>
      <c r="J176" s="243"/>
      <c r="K176" s="243"/>
      <c r="L176" s="243"/>
      <c r="M176" s="243"/>
      <c r="N176" s="244"/>
    </row>
    <row r="178" spans="2:17" ht="76.5" customHeight="1" x14ac:dyDescent="0.25">
      <c r="B178" s="56" t="s">
        <v>0</v>
      </c>
      <c r="C178" s="56" t="s">
        <v>39</v>
      </c>
      <c r="D178" s="56" t="s">
        <v>40</v>
      </c>
      <c r="E178" s="56" t="s">
        <v>116</v>
      </c>
      <c r="F178" s="56" t="s">
        <v>118</v>
      </c>
      <c r="G178" s="56" t="s">
        <v>119</v>
      </c>
      <c r="H178" s="56" t="s">
        <v>120</v>
      </c>
      <c r="I178" s="56" t="s">
        <v>117</v>
      </c>
      <c r="J178" s="218" t="s">
        <v>121</v>
      </c>
      <c r="K178" s="219"/>
      <c r="L178" s="220"/>
      <c r="M178" s="56" t="s">
        <v>125</v>
      </c>
      <c r="N178" s="56" t="s">
        <v>41</v>
      </c>
      <c r="O178" s="56" t="s">
        <v>42</v>
      </c>
      <c r="P178" s="218" t="s">
        <v>3</v>
      </c>
      <c r="Q178" s="220"/>
    </row>
    <row r="179" spans="2:17" ht="60.75" customHeight="1" x14ac:dyDescent="0.25">
      <c r="B179" s="92" t="s">
        <v>133</v>
      </c>
      <c r="C179" s="92"/>
      <c r="D179" s="3"/>
      <c r="E179" s="3"/>
      <c r="F179" s="3"/>
      <c r="G179" s="3"/>
      <c r="H179" s="3"/>
      <c r="I179" s="5"/>
      <c r="J179" s="1" t="s">
        <v>122</v>
      </c>
      <c r="K179" s="100" t="s">
        <v>123</v>
      </c>
      <c r="L179" s="99" t="s">
        <v>124</v>
      </c>
      <c r="M179" s="63"/>
      <c r="N179" s="63"/>
      <c r="O179" s="63"/>
      <c r="P179" s="216"/>
      <c r="Q179" s="217"/>
    </row>
    <row r="180" spans="2:17" ht="60.75" customHeight="1" x14ac:dyDescent="0.25">
      <c r="B180" s="92" t="s">
        <v>134</v>
      </c>
      <c r="C180" s="92"/>
      <c r="D180" s="3"/>
      <c r="E180" s="3"/>
      <c r="F180" s="3"/>
      <c r="G180" s="3"/>
      <c r="H180" s="3"/>
      <c r="I180" s="5"/>
      <c r="J180" s="1"/>
      <c r="K180" s="100"/>
      <c r="L180" s="99"/>
      <c r="M180" s="63"/>
      <c r="N180" s="63"/>
      <c r="O180" s="63"/>
      <c r="P180" s="93"/>
      <c r="Q180" s="93"/>
    </row>
    <row r="181" spans="2:17" ht="33.6" customHeight="1" x14ac:dyDescent="0.25">
      <c r="B181" s="92" t="s">
        <v>135</v>
      </c>
      <c r="C181" s="92"/>
      <c r="D181" s="3"/>
      <c r="E181" s="3"/>
      <c r="F181" s="3"/>
      <c r="G181" s="3"/>
      <c r="H181" s="3"/>
      <c r="I181" s="5"/>
      <c r="J181" s="1"/>
      <c r="K181" s="99"/>
      <c r="L181" s="99"/>
      <c r="M181" s="63"/>
      <c r="N181" s="63"/>
      <c r="O181" s="63"/>
      <c r="P181" s="216"/>
      <c r="Q181" s="217"/>
    </row>
    <row r="184" spans="2:17" ht="15.75" thickBot="1" x14ac:dyDescent="0.3"/>
    <row r="185" spans="2:17" ht="54" customHeight="1" x14ac:dyDescent="0.25">
      <c r="B185" s="75" t="s">
        <v>33</v>
      </c>
      <c r="C185" s="75" t="s">
        <v>49</v>
      </c>
      <c r="D185" s="56" t="s">
        <v>50</v>
      </c>
      <c r="E185" s="75" t="s">
        <v>51</v>
      </c>
      <c r="F185" s="77" t="s">
        <v>56</v>
      </c>
      <c r="G185" s="96"/>
    </row>
    <row r="186" spans="2:17" ht="120.75" customHeight="1" x14ac:dyDescent="0.2">
      <c r="B186" s="236" t="s">
        <v>53</v>
      </c>
      <c r="C186" s="6" t="s">
        <v>130</v>
      </c>
      <c r="D186" s="71">
        <v>25</v>
      </c>
      <c r="E186" s="71">
        <v>0</v>
      </c>
      <c r="F186" s="237">
        <f>+E186+E187+E188</f>
        <v>0</v>
      </c>
      <c r="G186" s="97"/>
    </row>
    <row r="187" spans="2:17" ht="76.150000000000006" customHeight="1" x14ac:dyDescent="0.2">
      <c r="B187" s="236"/>
      <c r="C187" s="6" t="s">
        <v>131</v>
      </c>
      <c r="D187" s="74">
        <v>25</v>
      </c>
      <c r="E187" s="71">
        <v>0</v>
      </c>
      <c r="F187" s="238"/>
      <c r="G187" s="97"/>
    </row>
    <row r="188" spans="2:17" ht="69" customHeight="1" x14ac:dyDescent="0.2">
      <c r="B188" s="236"/>
      <c r="C188" s="6" t="s">
        <v>132</v>
      </c>
      <c r="D188" s="71">
        <v>10</v>
      </c>
      <c r="E188" s="71">
        <v>0</v>
      </c>
      <c r="F188" s="239"/>
      <c r="G188" s="97"/>
    </row>
    <row r="189" spans="2:17" x14ac:dyDescent="0.25">
      <c r="C189"/>
    </row>
    <row r="192" spans="2:17" x14ac:dyDescent="0.25">
      <c r="B192" s="66" t="s">
        <v>57</v>
      </c>
    </row>
    <row r="195" spans="2:5" x14ac:dyDescent="0.25">
      <c r="B195" s="78" t="s">
        <v>33</v>
      </c>
      <c r="C195" s="78" t="s">
        <v>58</v>
      </c>
      <c r="D195" s="75" t="s">
        <v>51</v>
      </c>
      <c r="E195" s="75" t="s">
        <v>16</v>
      </c>
    </row>
    <row r="196" spans="2:5" ht="28.5" x14ac:dyDescent="0.25">
      <c r="B196" s="2" t="s">
        <v>59</v>
      </c>
      <c r="C196" s="7">
        <v>40</v>
      </c>
      <c r="D196" s="71">
        <f>+E171</f>
        <v>0</v>
      </c>
      <c r="E196" s="240">
        <f>+D196+D197</f>
        <v>0</v>
      </c>
    </row>
    <row r="197" spans="2:5" ht="57" x14ac:dyDescent="0.25">
      <c r="B197" s="2" t="s">
        <v>60</v>
      </c>
      <c r="C197" s="7">
        <v>60</v>
      </c>
      <c r="D197" s="71">
        <f>+F186</f>
        <v>0</v>
      </c>
      <c r="E197" s="241"/>
    </row>
  </sheetData>
  <mergeCells count="86">
    <mergeCell ref="O69:P69"/>
    <mergeCell ref="B186:B188"/>
    <mergeCell ref="F186:F188"/>
    <mergeCell ref="E196:E197"/>
    <mergeCell ref="B2:P2"/>
    <mergeCell ref="B150:P150"/>
    <mergeCell ref="B176:N176"/>
    <mergeCell ref="E171:E173"/>
    <mergeCell ref="B143:N143"/>
    <mergeCell ref="D146:E146"/>
    <mergeCell ref="D147:E147"/>
    <mergeCell ref="B153:N153"/>
    <mergeCell ref="P95:Q95"/>
    <mergeCell ref="B90:N90"/>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84:P84"/>
    <mergeCell ref="O79:P79"/>
    <mergeCell ref="O80:P80"/>
    <mergeCell ref="O81:P81"/>
    <mergeCell ref="O82:P82"/>
    <mergeCell ref="O83:P83"/>
    <mergeCell ref="J178:L178"/>
    <mergeCell ref="P178:Q178"/>
    <mergeCell ref="P179:Q179"/>
    <mergeCell ref="P181:Q181"/>
    <mergeCell ref="J95:L95"/>
    <mergeCell ref="P96:Q96"/>
    <mergeCell ref="P123:Q123"/>
    <mergeCell ref="P97:Q97"/>
    <mergeCell ref="P98:Q98"/>
    <mergeCell ref="P99:Q99"/>
    <mergeCell ref="P100:Q100"/>
    <mergeCell ref="P101:Q101"/>
    <mergeCell ref="P102:Q102"/>
    <mergeCell ref="P103:Q103"/>
    <mergeCell ref="P104:Q104"/>
    <mergeCell ref="P105:Q105"/>
    <mergeCell ref="P106:Q106"/>
    <mergeCell ref="P107:Q107"/>
    <mergeCell ref="P108:Q108"/>
    <mergeCell ref="P109:Q109"/>
    <mergeCell ref="P110:Q110"/>
    <mergeCell ref="P111:Q111"/>
    <mergeCell ref="P112:Q112"/>
    <mergeCell ref="P113:Q113"/>
    <mergeCell ref="P114:Q114"/>
    <mergeCell ref="P115:Q115"/>
    <mergeCell ref="P125:Q125"/>
    <mergeCell ref="P126:Q126"/>
    <mergeCell ref="P127:Q127"/>
    <mergeCell ref="P128:Q128"/>
    <mergeCell ref="P116:Q116"/>
    <mergeCell ref="P119:Q119"/>
    <mergeCell ref="P117:Q117"/>
    <mergeCell ref="P118:Q118"/>
    <mergeCell ref="P139:Q139"/>
    <mergeCell ref="P121:Q121"/>
    <mergeCell ref="P122:Q122"/>
    <mergeCell ref="P120:Q120"/>
    <mergeCell ref="P140:Q140"/>
    <mergeCell ref="P134:Q134"/>
    <mergeCell ref="P135:Q135"/>
    <mergeCell ref="P136:Q136"/>
    <mergeCell ref="P137:Q137"/>
    <mergeCell ref="P138:Q138"/>
    <mergeCell ref="P129:Q129"/>
    <mergeCell ref="P130:Q130"/>
    <mergeCell ref="P131:Q131"/>
    <mergeCell ref="P132:Q132"/>
    <mergeCell ref="P133:Q133"/>
    <mergeCell ref="P124:Q124"/>
  </mergeCells>
  <conditionalFormatting sqref="E111">
    <cfRule type="duplicateValues" dxfId="51" priority="83"/>
  </conditionalFormatting>
  <conditionalFormatting sqref="E111">
    <cfRule type="duplicateValues" dxfId="50" priority="84"/>
  </conditionalFormatting>
  <conditionalFormatting sqref="E112">
    <cfRule type="duplicateValues" dxfId="49" priority="80"/>
  </conditionalFormatting>
  <conditionalFormatting sqref="E113">
    <cfRule type="duplicateValues" dxfId="48" priority="79"/>
  </conditionalFormatting>
  <conditionalFormatting sqref="E114">
    <cfRule type="duplicateValues" dxfId="47" priority="77"/>
  </conditionalFormatting>
  <conditionalFormatting sqref="E115">
    <cfRule type="duplicateValues" dxfId="46" priority="75"/>
  </conditionalFormatting>
  <conditionalFormatting sqref="E116">
    <cfRule type="duplicateValues" dxfId="45" priority="74"/>
  </conditionalFormatting>
  <conditionalFormatting sqref="E118">
    <cfRule type="duplicateValues" dxfId="44" priority="70"/>
  </conditionalFormatting>
  <conditionalFormatting sqref="E117">
    <cfRule type="duplicateValues" dxfId="43" priority="72"/>
  </conditionalFormatting>
  <conditionalFormatting sqref="E119">
    <cfRule type="duplicateValues" dxfId="42" priority="71"/>
  </conditionalFormatting>
  <conditionalFormatting sqref="E123">
    <cfRule type="duplicateValues" dxfId="41" priority="67"/>
  </conditionalFormatting>
  <conditionalFormatting sqref="E123">
    <cfRule type="duplicateValues" dxfId="40" priority="68"/>
  </conditionalFormatting>
  <conditionalFormatting sqref="E120">
    <cfRule type="duplicateValues" dxfId="39" priority="5"/>
  </conditionalFormatting>
  <conditionalFormatting sqref="E124">
    <cfRule type="duplicateValues" dxfId="38" priority="65"/>
  </conditionalFormatting>
  <conditionalFormatting sqref="E124">
    <cfRule type="duplicateValues" dxfId="37" priority="66"/>
  </conditionalFormatting>
  <conditionalFormatting sqref="E125">
    <cfRule type="duplicateValues" dxfId="36" priority="63"/>
  </conditionalFormatting>
  <conditionalFormatting sqref="E125">
    <cfRule type="duplicateValues" dxfId="35" priority="64"/>
  </conditionalFormatting>
  <conditionalFormatting sqref="E126">
    <cfRule type="duplicateValues" dxfId="34" priority="59"/>
  </conditionalFormatting>
  <conditionalFormatting sqref="E126">
    <cfRule type="duplicateValues" dxfId="33" priority="60"/>
  </conditionalFormatting>
  <conditionalFormatting sqref="E127">
    <cfRule type="duplicateValues" dxfId="32" priority="55"/>
  </conditionalFormatting>
  <conditionalFormatting sqref="E127">
    <cfRule type="duplicateValues" dxfId="31" priority="56"/>
  </conditionalFormatting>
  <conditionalFormatting sqref="E128">
    <cfRule type="duplicateValues" dxfId="30" priority="53"/>
  </conditionalFormatting>
  <conditionalFormatting sqref="E128">
    <cfRule type="duplicateValues" dxfId="29" priority="54"/>
  </conditionalFormatting>
  <conditionalFormatting sqref="E129">
    <cfRule type="duplicateValues" dxfId="28" priority="49"/>
  </conditionalFormatting>
  <conditionalFormatting sqref="E129">
    <cfRule type="duplicateValues" dxfId="27" priority="50"/>
  </conditionalFormatting>
  <conditionalFormatting sqref="E130">
    <cfRule type="duplicateValues" dxfId="26" priority="47"/>
  </conditionalFormatting>
  <conditionalFormatting sqref="E130">
    <cfRule type="duplicateValues" dxfId="25" priority="48"/>
  </conditionalFormatting>
  <conditionalFormatting sqref="E131">
    <cfRule type="duplicateValues" dxfId="24" priority="43"/>
  </conditionalFormatting>
  <conditionalFormatting sqref="E131">
    <cfRule type="duplicateValues" dxfId="23" priority="44"/>
  </conditionalFormatting>
  <conditionalFormatting sqref="E132">
    <cfRule type="duplicateValues" dxfId="22" priority="39"/>
  </conditionalFormatting>
  <conditionalFormatting sqref="E132">
    <cfRule type="duplicateValues" dxfId="21" priority="40"/>
  </conditionalFormatting>
  <conditionalFormatting sqref="E133">
    <cfRule type="duplicateValues" dxfId="20" priority="35"/>
  </conditionalFormatting>
  <conditionalFormatting sqref="E133">
    <cfRule type="duplicateValues" dxfId="19" priority="36"/>
  </conditionalFormatting>
  <conditionalFormatting sqref="E134">
    <cfRule type="duplicateValues" dxfId="18" priority="31"/>
  </conditionalFormatting>
  <conditionalFormatting sqref="E134">
    <cfRule type="duplicateValues" dxfId="17" priority="32"/>
  </conditionalFormatting>
  <conditionalFormatting sqref="E135">
    <cfRule type="duplicateValues" dxfId="16" priority="27"/>
  </conditionalFormatting>
  <conditionalFormatting sqref="E135">
    <cfRule type="duplicateValues" dxfId="15" priority="28"/>
  </conditionalFormatting>
  <conditionalFormatting sqref="E136">
    <cfRule type="duplicateValues" dxfId="14" priority="23"/>
  </conditionalFormatting>
  <conditionalFormatting sqref="E136">
    <cfRule type="duplicateValues" dxfId="13" priority="24"/>
  </conditionalFormatting>
  <conditionalFormatting sqref="E137">
    <cfRule type="duplicateValues" dxfId="12" priority="19"/>
  </conditionalFormatting>
  <conditionalFormatting sqref="E137">
    <cfRule type="duplicateValues" dxfId="11" priority="20"/>
  </conditionalFormatting>
  <conditionalFormatting sqref="E138">
    <cfRule type="duplicateValues" dxfId="10" priority="17"/>
  </conditionalFormatting>
  <conditionalFormatting sqref="E138">
    <cfRule type="duplicateValues" dxfId="9" priority="18"/>
  </conditionalFormatting>
  <conditionalFormatting sqref="E139">
    <cfRule type="duplicateValues" dxfId="8" priority="13"/>
  </conditionalFormatting>
  <conditionalFormatting sqref="E139">
    <cfRule type="duplicateValues" dxfId="7" priority="14"/>
  </conditionalFormatting>
  <conditionalFormatting sqref="E121">
    <cfRule type="duplicateValues" dxfId="6" priority="11"/>
  </conditionalFormatting>
  <conditionalFormatting sqref="E121">
    <cfRule type="duplicateValues" dxfId="5" priority="12"/>
  </conditionalFormatting>
  <conditionalFormatting sqref="E122">
    <cfRule type="duplicateValues" dxfId="4" priority="9"/>
  </conditionalFormatting>
  <conditionalFormatting sqref="E122">
    <cfRule type="duplicateValues" dxfId="3" priority="10"/>
  </conditionalFormatting>
  <conditionalFormatting sqref="E120">
    <cfRule type="duplicateValues" dxfId="2" priority="6"/>
  </conditionalFormatting>
  <conditionalFormatting sqref="E140">
    <cfRule type="duplicateValues" dxfId="1" priority="2"/>
  </conditionalFormatting>
  <conditionalFormatting sqref="E140">
    <cfRule type="duplicateValues" dxfId="0" priority="1"/>
  </conditionalFormatting>
  <dataValidations count="2">
    <dataValidation type="decimal" allowBlank="1" showInputMessage="1" showErrorMessage="1" sqref="WVH983113 WLL983113 C65609 IV65609 SR65609 ACN65609 AMJ65609 AWF65609 BGB65609 BPX65609 BZT65609 CJP65609 CTL65609 DDH65609 DND65609 DWZ65609 EGV65609 EQR65609 FAN65609 FKJ65609 FUF65609 GEB65609 GNX65609 GXT65609 HHP65609 HRL65609 IBH65609 ILD65609 IUZ65609 JEV65609 JOR65609 JYN65609 KIJ65609 KSF65609 LCB65609 LLX65609 LVT65609 MFP65609 MPL65609 MZH65609 NJD65609 NSZ65609 OCV65609 OMR65609 OWN65609 PGJ65609 PQF65609 QAB65609 QJX65609 QTT65609 RDP65609 RNL65609 RXH65609 SHD65609 SQZ65609 TAV65609 TKR65609 TUN65609 UEJ65609 UOF65609 UYB65609 VHX65609 VRT65609 WBP65609 WLL65609 WVH65609 C131145 IV131145 SR131145 ACN131145 AMJ131145 AWF131145 BGB131145 BPX131145 BZT131145 CJP131145 CTL131145 DDH131145 DND131145 DWZ131145 EGV131145 EQR131145 FAN131145 FKJ131145 FUF131145 GEB131145 GNX131145 GXT131145 HHP131145 HRL131145 IBH131145 ILD131145 IUZ131145 JEV131145 JOR131145 JYN131145 KIJ131145 KSF131145 LCB131145 LLX131145 LVT131145 MFP131145 MPL131145 MZH131145 NJD131145 NSZ131145 OCV131145 OMR131145 OWN131145 PGJ131145 PQF131145 QAB131145 QJX131145 QTT131145 RDP131145 RNL131145 RXH131145 SHD131145 SQZ131145 TAV131145 TKR131145 TUN131145 UEJ131145 UOF131145 UYB131145 VHX131145 VRT131145 WBP131145 WLL131145 WVH131145 C196681 IV196681 SR196681 ACN196681 AMJ196681 AWF196681 BGB196681 BPX196681 BZT196681 CJP196681 CTL196681 DDH196681 DND196681 DWZ196681 EGV196681 EQR196681 FAN196681 FKJ196681 FUF196681 GEB196681 GNX196681 GXT196681 HHP196681 HRL196681 IBH196681 ILD196681 IUZ196681 JEV196681 JOR196681 JYN196681 KIJ196681 KSF196681 LCB196681 LLX196681 LVT196681 MFP196681 MPL196681 MZH196681 NJD196681 NSZ196681 OCV196681 OMR196681 OWN196681 PGJ196681 PQF196681 QAB196681 QJX196681 QTT196681 RDP196681 RNL196681 RXH196681 SHD196681 SQZ196681 TAV196681 TKR196681 TUN196681 UEJ196681 UOF196681 UYB196681 VHX196681 VRT196681 WBP196681 WLL196681 WVH196681 C262217 IV262217 SR262217 ACN262217 AMJ262217 AWF262217 BGB262217 BPX262217 BZT262217 CJP262217 CTL262217 DDH262217 DND262217 DWZ262217 EGV262217 EQR262217 FAN262217 FKJ262217 FUF262217 GEB262217 GNX262217 GXT262217 HHP262217 HRL262217 IBH262217 ILD262217 IUZ262217 JEV262217 JOR262217 JYN262217 KIJ262217 KSF262217 LCB262217 LLX262217 LVT262217 MFP262217 MPL262217 MZH262217 NJD262217 NSZ262217 OCV262217 OMR262217 OWN262217 PGJ262217 PQF262217 QAB262217 QJX262217 QTT262217 RDP262217 RNL262217 RXH262217 SHD262217 SQZ262217 TAV262217 TKR262217 TUN262217 UEJ262217 UOF262217 UYB262217 VHX262217 VRT262217 WBP262217 WLL262217 WVH262217 C327753 IV327753 SR327753 ACN327753 AMJ327753 AWF327753 BGB327753 BPX327753 BZT327753 CJP327753 CTL327753 DDH327753 DND327753 DWZ327753 EGV327753 EQR327753 FAN327753 FKJ327753 FUF327753 GEB327753 GNX327753 GXT327753 HHP327753 HRL327753 IBH327753 ILD327753 IUZ327753 JEV327753 JOR327753 JYN327753 KIJ327753 KSF327753 LCB327753 LLX327753 LVT327753 MFP327753 MPL327753 MZH327753 NJD327753 NSZ327753 OCV327753 OMR327753 OWN327753 PGJ327753 PQF327753 QAB327753 QJX327753 QTT327753 RDP327753 RNL327753 RXH327753 SHD327753 SQZ327753 TAV327753 TKR327753 TUN327753 UEJ327753 UOF327753 UYB327753 VHX327753 VRT327753 WBP327753 WLL327753 WVH327753 C393289 IV393289 SR393289 ACN393289 AMJ393289 AWF393289 BGB393289 BPX393289 BZT393289 CJP393289 CTL393289 DDH393289 DND393289 DWZ393289 EGV393289 EQR393289 FAN393289 FKJ393289 FUF393289 GEB393289 GNX393289 GXT393289 HHP393289 HRL393289 IBH393289 ILD393289 IUZ393289 JEV393289 JOR393289 JYN393289 KIJ393289 KSF393289 LCB393289 LLX393289 LVT393289 MFP393289 MPL393289 MZH393289 NJD393289 NSZ393289 OCV393289 OMR393289 OWN393289 PGJ393289 PQF393289 QAB393289 QJX393289 QTT393289 RDP393289 RNL393289 RXH393289 SHD393289 SQZ393289 TAV393289 TKR393289 TUN393289 UEJ393289 UOF393289 UYB393289 VHX393289 VRT393289 WBP393289 WLL393289 WVH393289 C458825 IV458825 SR458825 ACN458825 AMJ458825 AWF458825 BGB458825 BPX458825 BZT458825 CJP458825 CTL458825 DDH458825 DND458825 DWZ458825 EGV458825 EQR458825 FAN458825 FKJ458825 FUF458825 GEB458825 GNX458825 GXT458825 HHP458825 HRL458825 IBH458825 ILD458825 IUZ458825 JEV458825 JOR458825 JYN458825 KIJ458825 KSF458825 LCB458825 LLX458825 LVT458825 MFP458825 MPL458825 MZH458825 NJD458825 NSZ458825 OCV458825 OMR458825 OWN458825 PGJ458825 PQF458825 QAB458825 QJX458825 QTT458825 RDP458825 RNL458825 RXH458825 SHD458825 SQZ458825 TAV458825 TKR458825 TUN458825 UEJ458825 UOF458825 UYB458825 VHX458825 VRT458825 WBP458825 WLL458825 WVH458825 C524361 IV524361 SR524361 ACN524361 AMJ524361 AWF524361 BGB524361 BPX524361 BZT524361 CJP524361 CTL524361 DDH524361 DND524361 DWZ524361 EGV524361 EQR524361 FAN524361 FKJ524361 FUF524361 GEB524361 GNX524361 GXT524361 HHP524361 HRL524361 IBH524361 ILD524361 IUZ524361 JEV524361 JOR524361 JYN524361 KIJ524361 KSF524361 LCB524361 LLX524361 LVT524361 MFP524361 MPL524361 MZH524361 NJD524361 NSZ524361 OCV524361 OMR524361 OWN524361 PGJ524361 PQF524361 QAB524361 QJX524361 QTT524361 RDP524361 RNL524361 RXH524361 SHD524361 SQZ524361 TAV524361 TKR524361 TUN524361 UEJ524361 UOF524361 UYB524361 VHX524361 VRT524361 WBP524361 WLL524361 WVH524361 C589897 IV589897 SR589897 ACN589897 AMJ589897 AWF589897 BGB589897 BPX589897 BZT589897 CJP589897 CTL589897 DDH589897 DND589897 DWZ589897 EGV589897 EQR589897 FAN589897 FKJ589897 FUF589897 GEB589897 GNX589897 GXT589897 HHP589897 HRL589897 IBH589897 ILD589897 IUZ589897 JEV589897 JOR589897 JYN589897 KIJ589897 KSF589897 LCB589897 LLX589897 LVT589897 MFP589897 MPL589897 MZH589897 NJD589897 NSZ589897 OCV589897 OMR589897 OWN589897 PGJ589897 PQF589897 QAB589897 QJX589897 QTT589897 RDP589897 RNL589897 RXH589897 SHD589897 SQZ589897 TAV589897 TKR589897 TUN589897 UEJ589897 UOF589897 UYB589897 VHX589897 VRT589897 WBP589897 WLL589897 WVH589897 C655433 IV655433 SR655433 ACN655433 AMJ655433 AWF655433 BGB655433 BPX655433 BZT655433 CJP655433 CTL655433 DDH655433 DND655433 DWZ655433 EGV655433 EQR655433 FAN655433 FKJ655433 FUF655433 GEB655433 GNX655433 GXT655433 HHP655433 HRL655433 IBH655433 ILD655433 IUZ655433 JEV655433 JOR655433 JYN655433 KIJ655433 KSF655433 LCB655433 LLX655433 LVT655433 MFP655433 MPL655433 MZH655433 NJD655433 NSZ655433 OCV655433 OMR655433 OWN655433 PGJ655433 PQF655433 QAB655433 QJX655433 QTT655433 RDP655433 RNL655433 RXH655433 SHD655433 SQZ655433 TAV655433 TKR655433 TUN655433 UEJ655433 UOF655433 UYB655433 VHX655433 VRT655433 WBP655433 WLL655433 WVH655433 C720969 IV720969 SR720969 ACN720969 AMJ720969 AWF720969 BGB720969 BPX720969 BZT720969 CJP720969 CTL720969 DDH720969 DND720969 DWZ720969 EGV720969 EQR720969 FAN720969 FKJ720969 FUF720969 GEB720969 GNX720969 GXT720969 HHP720969 HRL720969 IBH720969 ILD720969 IUZ720969 JEV720969 JOR720969 JYN720969 KIJ720969 KSF720969 LCB720969 LLX720969 LVT720969 MFP720969 MPL720969 MZH720969 NJD720969 NSZ720969 OCV720969 OMR720969 OWN720969 PGJ720969 PQF720969 QAB720969 QJX720969 QTT720969 RDP720969 RNL720969 RXH720969 SHD720969 SQZ720969 TAV720969 TKR720969 TUN720969 UEJ720969 UOF720969 UYB720969 VHX720969 VRT720969 WBP720969 WLL720969 WVH720969 C786505 IV786505 SR786505 ACN786505 AMJ786505 AWF786505 BGB786505 BPX786505 BZT786505 CJP786505 CTL786505 DDH786505 DND786505 DWZ786505 EGV786505 EQR786505 FAN786505 FKJ786505 FUF786505 GEB786505 GNX786505 GXT786505 HHP786505 HRL786505 IBH786505 ILD786505 IUZ786505 JEV786505 JOR786505 JYN786505 KIJ786505 KSF786505 LCB786505 LLX786505 LVT786505 MFP786505 MPL786505 MZH786505 NJD786505 NSZ786505 OCV786505 OMR786505 OWN786505 PGJ786505 PQF786505 QAB786505 QJX786505 QTT786505 RDP786505 RNL786505 RXH786505 SHD786505 SQZ786505 TAV786505 TKR786505 TUN786505 UEJ786505 UOF786505 UYB786505 VHX786505 VRT786505 WBP786505 WLL786505 WVH786505 C852041 IV852041 SR852041 ACN852041 AMJ852041 AWF852041 BGB852041 BPX852041 BZT852041 CJP852041 CTL852041 DDH852041 DND852041 DWZ852041 EGV852041 EQR852041 FAN852041 FKJ852041 FUF852041 GEB852041 GNX852041 GXT852041 HHP852041 HRL852041 IBH852041 ILD852041 IUZ852041 JEV852041 JOR852041 JYN852041 KIJ852041 KSF852041 LCB852041 LLX852041 LVT852041 MFP852041 MPL852041 MZH852041 NJD852041 NSZ852041 OCV852041 OMR852041 OWN852041 PGJ852041 PQF852041 QAB852041 QJX852041 QTT852041 RDP852041 RNL852041 RXH852041 SHD852041 SQZ852041 TAV852041 TKR852041 TUN852041 UEJ852041 UOF852041 UYB852041 VHX852041 VRT852041 WBP852041 WLL852041 WVH852041 C917577 IV917577 SR917577 ACN917577 AMJ917577 AWF917577 BGB917577 BPX917577 BZT917577 CJP917577 CTL917577 DDH917577 DND917577 DWZ917577 EGV917577 EQR917577 FAN917577 FKJ917577 FUF917577 GEB917577 GNX917577 GXT917577 HHP917577 HRL917577 IBH917577 ILD917577 IUZ917577 JEV917577 JOR917577 JYN917577 KIJ917577 KSF917577 LCB917577 LLX917577 LVT917577 MFP917577 MPL917577 MZH917577 NJD917577 NSZ917577 OCV917577 OMR917577 OWN917577 PGJ917577 PQF917577 QAB917577 QJX917577 QTT917577 RDP917577 RNL917577 RXH917577 SHD917577 SQZ917577 TAV917577 TKR917577 TUN917577 UEJ917577 UOF917577 UYB917577 VHX917577 VRT917577 WBP917577 WLL917577 WVH917577 C983113 IV983113 SR983113 ACN983113 AMJ983113 AWF983113 BGB983113 BPX983113 BZT983113 CJP983113 CTL983113 DDH983113 DND983113 DWZ983113 EGV983113 EQR983113 FAN983113 FKJ983113 FUF983113 GEB983113 GNX983113 GXT983113 HHP983113 HRL983113 IBH983113 ILD983113 IUZ983113 JEV983113 JOR983113 JYN983113 KIJ983113 KSF983113 LCB983113 LLX983113 LVT983113 MFP983113 MPL983113 MZH983113 NJD983113 NSZ983113 OCV983113 OMR983113 OWN983113 PGJ983113 PQF983113 QAB983113 QJX983113 QTT983113 RDP983113 RNL983113 RXH983113 SHD983113 SQZ983113 TAV983113 TKR983113 TUN983113 UEJ983113 UOF983113 UYB983113 VHX983113 VRT983113 WBP98311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113 A65609 IS65609 SO65609 ACK65609 AMG65609 AWC65609 BFY65609 BPU65609 BZQ65609 CJM65609 CTI65609 DDE65609 DNA65609 DWW65609 EGS65609 EQO65609 FAK65609 FKG65609 FUC65609 GDY65609 GNU65609 GXQ65609 HHM65609 HRI65609 IBE65609 ILA65609 IUW65609 JES65609 JOO65609 JYK65609 KIG65609 KSC65609 LBY65609 LLU65609 LVQ65609 MFM65609 MPI65609 MZE65609 NJA65609 NSW65609 OCS65609 OMO65609 OWK65609 PGG65609 PQC65609 PZY65609 QJU65609 QTQ65609 RDM65609 RNI65609 RXE65609 SHA65609 SQW65609 TAS65609 TKO65609 TUK65609 UEG65609 UOC65609 UXY65609 VHU65609 VRQ65609 WBM65609 WLI65609 WVE65609 A131145 IS131145 SO131145 ACK131145 AMG131145 AWC131145 BFY131145 BPU131145 BZQ131145 CJM131145 CTI131145 DDE131145 DNA131145 DWW131145 EGS131145 EQO131145 FAK131145 FKG131145 FUC131145 GDY131145 GNU131145 GXQ131145 HHM131145 HRI131145 IBE131145 ILA131145 IUW131145 JES131145 JOO131145 JYK131145 KIG131145 KSC131145 LBY131145 LLU131145 LVQ131145 MFM131145 MPI131145 MZE131145 NJA131145 NSW131145 OCS131145 OMO131145 OWK131145 PGG131145 PQC131145 PZY131145 QJU131145 QTQ131145 RDM131145 RNI131145 RXE131145 SHA131145 SQW131145 TAS131145 TKO131145 TUK131145 UEG131145 UOC131145 UXY131145 VHU131145 VRQ131145 WBM131145 WLI131145 WVE131145 A196681 IS196681 SO196681 ACK196681 AMG196681 AWC196681 BFY196681 BPU196681 BZQ196681 CJM196681 CTI196681 DDE196681 DNA196681 DWW196681 EGS196681 EQO196681 FAK196681 FKG196681 FUC196681 GDY196681 GNU196681 GXQ196681 HHM196681 HRI196681 IBE196681 ILA196681 IUW196681 JES196681 JOO196681 JYK196681 KIG196681 KSC196681 LBY196681 LLU196681 LVQ196681 MFM196681 MPI196681 MZE196681 NJA196681 NSW196681 OCS196681 OMO196681 OWK196681 PGG196681 PQC196681 PZY196681 QJU196681 QTQ196681 RDM196681 RNI196681 RXE196681 SHA196681 SQW196681 TAS196681 TKO196681 TUK196681 UEG196681 UOC196681 UXY196681 VHU196681 VRQ196681 WBM196681 WLI196681 WVE196681 A262217 IS262217 SO262217 ACK262217 AMG262217 AWC262217 BFY262217 BPU262217 BZQ262217 CJM262217 CTI262217 DDE262217 DNA262217 DWW262217 EGS262217 EQO262217 FAK262217 FKG262217 FUC262217 GDY262217 GNU262217 GXQ262217 HHM262217 HRI262217 IBE262217 ILA262217 IUW262217 JES262217 JOO262217 JYK262217 KIG262217 KSC262217 LBY262217 LLU262217 LVQ262217 MFM262217 MPI262217 MZE262217 NJA262217 NSW262217 OCS262217 OMO262217 OWK262217 PGG262217 PQC262217 PZY262217 QJU262217 QTQ262217 RDM262217 RNI262217 RXE262217 SHA262217 SQW262217 TAS262217 TKO262217 TUK262217 UEG262217 UOC262217 UXY262217 VHU262217 VRQ262217 WBM262217 WLI262217 WVE262217 A327753 IS327753 SO327753 ACK327753 AMG327753 AWC327753 BFY327753 BPU327753 BZQ327753 CJM327753 CTI327753 DDE327753 DNA327753 DWW327753 EGS327753 EQO327753 FAK327753 FKG327753 FUC327753 GDY327753 GNU327753 GXQ327753 HHM327753 HRI327753 IBE327753 ILA327753 IUW327753 JES327753 JOO327753 JYK327753 KIG327753 KSC327753 LBY327753 LLU327753 LVQ327753 MFM327753 MPI327753 MZE327753 NJA327753 NSW327753 OCS327753 OMO327753 OWK327753 PGG327753 PQC327753 PZY327753 QJU327753 QTQ327753 RDM327753 RNI327753 RXE327753 SHA327753 SQW327753 TAS327753 TKO327753 TUK327753 UEG327753 UOC327753 UXY327753 VHU327753 VRQ327753 WBM327753 WLI327753 WVE327753 A393289 IS393289 SO393289 ACK393289 AMG393289 AWC393289 BFY393289 BPU393289 BZQ393289 CJM393289 CTI393289 DDE393289 DNA393289 DWW393289 EGS393289 EQO393289 FAK393289 FKG393289 FUC393289 GDY393289 GNU393289 GXQ393289 HHM393289 HRI393289 IBE393289 ILA393289 IUW393289 JES393289 JOO393289 JYK393289 KIG393289 KSC393289 LBY393289 LLU393289 LVQ393289 MFM393289 MPI393289 MZE393289 NJA393289 NSW393289 OCS393289 OMO393289 OWK393289 PGG393289 PQC393289 PZY393289 QJU393289 QTQ393289 RDM393289 RNI393289 RXE393289 SHA393289 SQW393289 TAS393289 TKO393289 TUK393289 UEG393289 UOC393289 UXY393289 VHU393289 VRQ393289 WBM393289 WLI393289 WVE393289 A458825 IS458825 SO458825 ACK458825 AMG458825 AWC458825 BFY458825 BPU458825 BZQ458825 CJM458825 CTI458825 DDE458825 DNA458825 DWW458825 EGS458825 EQO458825 FAK458825 FKG458825 FUC458825 GDY458825 GNU458825 GXQ458825 HHM458825 HRI458825 IBE458825 ILA458825 IUW458825 JES458825 JOO458825 JYK458825 KIG458825 KSC458825 LBY458825 LLU458825 LVQ458825 MFM458825 MPI458825 MZE458825 NJA458825 NSW458825 OCS458825 OMO458825 OWK458825 PGG458825 PQC458825 PZY458825 QJU458825 QTQ458825 RDM458825 RNI458825 RXE458825 SHA458825 SQW458825 TAS458825 TKO458825 TUK458825 UEG458825 UOC458825 UXY458825 VHU458825 VRQ458825 WBM458825 WLI458825 WVE458825 A524361 IS524361 SO524361 ACK524361 AMG524361 AWC524361 BFY524361 BPU524361 BZQ524361 CJM524361 CTI524361 DDE524361 DNA524361 DWW524361 EGS524361 EQO524361 FAK524361 FKG524361 FUC524361 GDY524361 GNU524361 GXQ524361 HHM524361 HRI524361 IBE524361 ILA524361 IUW524361 JES524361 JOO524361 JYK524361 KIG524361 KSC524361 LBY524361 LLU524361 LVQ524361 MFM524361 MPI524361 MZE524361 NJA524361 NSW524361 OCS524361 OMO524361 OWK524361 PGG524361 PQC524361 PZY524361 QJU524361 QTQ524361 RDM524361 RNI524361 RXE524361 SHA524361 SQW524361 TAS524361 TKO524361 TUK524361 UEG524361 UOC524361 UXY524361 VHU524361 VRQ524361 WBM524361 WLI524361 WVE524361 A589897 IS589897 SO589897 ACK589897 AMG589897 AWC589897 BFY589897 BPU589897 BZQ589897 CJM589897 CTI589897 DDE589897 DNA589897 DWW589897 EGS589897 EQO589897 FAK589897 FKG589897 FUC589897 GDY589897 GNU589897 GXQ589897 HHM589897 HRI589897 IBE589897 ILA589897 IUW589897 JES589897 JOO589897 JYK589897 KIG589897 KSC589897 LBY589897 LLU589897 LVQ589897 MFM589897 MPI589897 MZE589897 NJA589897 NSW589897 OCS589897 OMO589897 OWK589897 PGG589897 PQC589897 PZY589897 QJU589897 QTQ589897 RDM589897 RNI589897 RXE589897 SHA589897 SQW589897 TAS589897 TKO589897 TUK589897 UEG589897 UOC589897 UXY589897 VHU589897 VRQ589897 WBM589897 WLI589897 WVE589897 A655433 IS655433 SO655433 ACK655433 AMG655433 AWC655433 BFY655433 BPU655433 BZQ655433 CJM655433 CTI655433 DDE655433 DNA655433 DWW655433 EGS655433 EQO655433 FAK655433 FKG655433 FUC655433 GDY655433 GNU655433 GXQ655433 HHM655433 HRI655433 IBE655433 ILA655433 IUW655433 JES655433 JOO655433 JYK655433 KIG655433 KSC655433 LBY655433 LLU655433 LVQ655433 MFM655433 MPI655433 MZE655433 NJA655433 NSW655433 OCS655433 OMO655433 OWK655433 PGG655433 PQC655433 PZY655433 QJU655433 QTQ655433 RDM655433 RNI655433 RXE655433 SHA655433 SQW655433 TAS655433 TKO655433 TUK655433 UEG655433 UOC655433 UXY655433 VHU655433 VRQ655433 WBM655433 WLI655433 WVE655433 A720969 IS720969 SO720969 ACK720969 AMG720969 AWC720969 BFY720969 BPU720969 BZQ720969 CJM720969 CTI720969 DDE720969 DNA720969 DWW720969 EGS720969 EQO720969 FAK720969 FKG720969 FUC720969 GDY720969 GNU720969 GXQ720969 HHM720969 HRI720969 IBE720969 ILA720969 IUW720969 JES720969 JOO720969 JYK720969 KIG720969 KSC720969 LBY720969 LLU720969 LVQ720969 MFM720969 MPI720969 MZE720969 NJA720969 NSW720969 OCS720969 OMO720969 OWK720969 PGG720969 PQC720969 PZY720969 QJU720969 QTQ720969 RDM720969 RNI720969 RXE720969 SHA720969 SQW720969 TAS720969 TKO720969 TUK720969 UEG720969 UOC720969 UXY720969 VHU720969 VRQ720969 WBM720969 WLI720969 WVE720969 A786505 IS786505 SO786505 ACK786505 AMG786505 AWC786505 BFY786505 BPU786505 BZQ786505 CJM786505 CTI786505 DDE786505 DNA786505 DWW786505 EGS786505 EQO786505 FAK786505 FKG786505 FUC786505 GDY786505 GNU786505 GXQ786505 HHM786505 HRI786505 IBE786505 ILA786505 IUW786505 JES786505 JOO786505 JYK786505 KIG786505 KSC786505 LBY786505 LLU786505 LVQ786505 MFM786505 MPI786505 MZE786505 NJA786505 NSW786505 OCS786505 OMO786505 OWK786505 PGG786505 PQC786505 PZY786505 QJU786505 QTQ786505 RDM786505 RNI786505 RXE786505 SHA786505 SQW786505 TAS786505 TKO786505 TUK786505 UEG786505 UOC786505 UXY786505 VHU786505 VRQ786505 WBM786505 WLI786505 WVE786505 A852041 IS852041 SO852041 ACK852041 AMG852041 AWC852041 BFY852041 BPU852041 BZQ852041 CJM852041 CTI852041 DDE852041 DNA852041 DWW852041 EGS852041 EQO852041 FAK852041 FKG852041 FUC852041 GDY852041 GNU852041 GXQ852041 HHM852041 HRI852041 IBE852041 ILA852041 IUW852041 JES852041 JOO852041 JYK852041 KIG852041 KSC852041 LBY852041 LLU852041 LVQ852041 MFM852041 MPI852041 MZE852041 NJA852041 NSW852041 OCS852041 OMO852041 OWK852041 PGG852041 PQC852041 PZY852041 QJU852041 QTQ852041 RDM852041 RNI852041 RXE852041 SHA852041 SQW852041 TAS852041 TKO852041 TUK852041 UEG852041 UOC852041 UXY852041 VHU852041 VRQ852041 WBM852041 WLI852041 WVE852041 A917577 IS917577 SO917577 ACK917577 AMG917577 AWC917577 BFY917577 BPU917577 BZQ917577 CJM917577 CTI917577 DDE917577 DNA917577 DWW917577 EGS917577 EQO917577 FAK917577 FKG917577 FUC917577 GDY917577 GNU917577 GXQ917577 HHM917577 HRI917577 IBE917577 ILA917577 IUW917577 JES917577 JOO917577 JYK917577 KIG917577 KSC917577 LBY917577 LLU917577 LVQ917577 MFM917577 MPI917577 MZE917577 NJA917577 NSW917577 OCS917577 OMO917577 OWK917577 PGG917577 PQC917577 PZY917577 QJU917577 QTQ917577 RDM917577 RNI917577 RXE917577 SHA917577 SQW917577 TAS917577 TKO917577 TUK917577 UEG917577 UOC917577 UXY917577 VHU917577 VRQ917577 WBM917577 WLI917577 WVE917577 A983113 IS983113 SO983113 ACK983113 AMG983113 AWC983113 BFY983113 BPU983113 BZQ983113 CJM983113 CTI983113 DDE983113 DNA983113 DWW983113 EGS983113 EQO983113 FAK983113 FKG983113 FUC983113 GDY983113 GNU983113 GXQ983113 HHM983113 HRI983113 IBE983113 ILA983113 IUW983113 JES983113 JOO983113 JYK983113 KIG983113 KSC983113 LBY983113 LLU983113 LVQ983113 MFM983113 MPI983113 MZE983113 NJA983113 NSW983113 OCS983113 OMO983113 OWK983113 PGG983113 PQC983113 PZY983113 QJU983113 QTQ983113 RDM983113 RNI983113 RXE983113 SHA983113 SQW983113 TAS983113 TKO983113 TUK983113 UEG983113 UOC983113 UXY983113 VHU983113 VRQ983113 WBM983113 WLI98311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A118" zoomScale="70" zoomScaleNormal="70" workbookViewId="0">
      <selection activeCell="G136" sqref="G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1" t="s">
        <v>63</v>
      </c>
      <c r="C2" s="222"/>
      <c r="D2" s="222"/>
      <c r="E2" s="222"/>
      <c r="F2" s="222"/>
      <c r="G2" s="222"/>
      <c r="H2" s="222"/>
      <c r="I2" s="222"/>
      <c r="J2" s="222"/>
      <c r="K2" s="222"/>
      <c r="L2" s="222"/>
      <c r="M2" s="222"/>
      <c r="N2" s="222"/>
      <c r="O2" s="222"/>
      <c r="P2" s="222"/>
    </row>
    <row r="4" spans="2:16" ht="26.25" x14ac:dyDescent="0.25">
      <c r="B4" s="221" t="s">
        <v>48</v>
      </c>
      <c r="C4" s="222"/>
      <c r="D4" s="222"/>
      <c r="E4" s="222"/>
      <c r="F4" s="222"/>
      <c r="G4" s="222"/>
      <c r="H4" s="222"/>
      <c r="I4" s="222"/>
      <c r="J4" s="222"/>
      <c r="K4" s="222"/>
      <c r="L4" s="222"/>
      <c r="M4" s="222"/>
      <c r="N4" s="222"/>
      <c r="O4" s="222"/>
      <c r="P4" s="222"/>
    </row>
    <row r="5" spans="2:16" ht="15.75" thickBot="1" x14ac:dyDescent="0.3"/>
    <row r="6" spans="2:16" ht="21.75" thickBot="1" x14ac:dyDescent="0.3">
      <c r="B6" s="11" t="s">
        <v>4</v>
      </c>
      <c r="C6" s="225" t="s">
        <v>189</v>
      </c>
      <c r="D6" s="225"/>
      <c r="E6" s="225"/>
      <c r="F6" s="225"/>
      <c r="G6" s="225"/>
      <c r="H6" s="225"/>
      <c r="I6" s="225"/>
      <c r="J6" s="225"/>
      <c r="K6" s="225"/>
      <c r="L6" s="225"/>
      <c r="M6" s="225"/>
      <c r="N6" s="226"/>
    </row>
    <row r="7" spans="2:16" ht="16.5" thickBot="1" x14ac:dyDescent="0.3">
      <c r="B7" s="12" t="s">
        <v>5</v>
      </c>
      <c r="C7" s="225"/>
      <c r="D7" s="225"/>
      <c r="E7" s="225"/>
      <c r="F7" s="225"/>
      <c r="G7" s="225"/>
      <c r="H7" s="225"/>
      <c r="I7" s="225"/>
      <c r="J7" s="225"/>
      <c r="K7" s="225"/>
      <c r="L7" s="225"/>
      <c r="M7" s="225"/>
      <c r="N7" s="226"/>
    </row>
    <row r="8" spans="2:16" ht="16.5" thickBot="1" x14ac:dyDescent="0.3">
      <c r="B8" s="12" t="s">
        <v>6</v>
      </c>
      <c r="C8" s="225"/>
      <c r="D8" s="225"/>
      <c r="E8" s="225"/>
      <c r="F8" s="225"/>
      <c r="G8" s="225"/>
      <c r="H8" s="225"/>
      <c r="I8" s="225"/>
      <c r="J8" s="225"/>
      <c r="K8" s="225"/>
      <c r="L8" s="225"/>
      <c r="M8" s="225"/>
      <c r="N8" s="226"/>
    </row>
    <row r="9" spans="2:16" ht="16.5" thickBot="1" x14ac:dyDescent="0.3">
      <c r="B9" s="12" t="s">
        <v>7</v>
      </c>
      <c r="C9" s="225"/>
      <c r="D9" s="225"/>
      <c r="E9" s="225"/>
      <c r="F9" s="225"/>
      <c r="G9" s="225"/>
      <c r="H9" s="225"/>
      <c r="I9" s="225"/>
      <c r="J9" s="225"/>
      <c r="K9" s="225"/>
      <c r="L9" s="225"/>
      <c r="M9" s="225"/>
      <c r="N9" s="226"/>
    </row>
    <row r="10" spans="2:16" ht="16.5" thickBot="1" x14ac:dyDescent="0.3">
      <c r="B10" s="12" t="s">
        <v>8</v>
      </c>
      <c r="C10" s="227"/>
      <c r="D10" s="227"/>
      <c r="E10" s="228"/>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1" t="s">
        <v>101</v>
      </c>
      <c r="C14" s="231"/>
      <c r="D14" s="164" t="s">
        <v>12</v>
      </c>
      <c r="E14" s="164" t="s">
        <v>13</v>
      </c>
      <c r="F14" s="164" t="s">
        <v>29</v>
      </c>
      <c r="G14" s="94"/>
      <c r="I14" s="37"/>
      <c r="J14" s="37"/>
      <c r="K14" s="37"/>
      <c r="L14" s="37"/>
      <c r="M14" s="37"/>
      <c r="N14" s="110"/>
    </row>
    <row r="15" spans="2:16" x14ac:dyDescent="0.25">
      <c r="B15" s="231"/>
      <c r="C15" s="231"/>
      <c r="D15" s="164">
        <v>10</v>
      </c>
      <c r="E15" s="35">
        <v>3341249600</v>
      </c>
      <c r="F15" s="35">
        <v>1600</v>
      </c>
      <c r="G15" s="95"/>
      <c r="I15" s="38"/>
      <c r="J15" s="38"/>
      <c r="K15" s="38"/>
      <c r="L15" s="38"/>
      <c r="M15" s="38"/>
      <c r="N15" s="110"/>
    </row>
    <row r="16" spans="2:16" x14ac:dyDescent="0.25">
      <c r="B16" s="231"/>
      <c r="C16" s="231"/>
      <c r="D16" s="164"/>
      <c r="E16" s="35"/>
      <c r="F16" s="35"/>
      <c r="G16" s="95"/>
      <c r="I16" s="38"/>
      <c r="J16" s="38"/>
      <c r="K16" s="38"/>
      <c r="L16" s="38"/>
      <c r="M16" s="38"/>
      <c r="N16" s="110"/>
    </row>
    <row r="17" spans="1:14" x14ac:dyDescent="0.25">
      <c r="B17" s="231"/>
      <c r="C17" s="231"/>
      <c r="D17" s="164"/>
      <c r="E17" s="35"/>
      <c r="F17" s="35"/>
      <c r="G17" s="95"/>
      <c r="I17" s="38"/>
      <c r="J17" s="38"/>
      <c r="K17" s="38"/>
      <c r="L17" s="38"/>
      <c r="M17" s="38"/>
      <c r="N17" s="110"/>
    </row>
    <row r="18" spans="1:14" x14ac:dyDescent="0.25">
      <c r="B18" s="231"/>
      <c r="C18" s="231"/>
      <c r="D18" s="164"/>
      <c r="E18" s="36"/>
      <c r="F18" s="35"/>
      <c r="G18" s="95"/>
      <c r="H18" s="22"/>
      <c r="I18" s="38"/>
      <c r="J18" s="38"/>
      <c r="K18" s="38"/>
      <c r="L18" s="38"/>
      <c r="M18" s="38"/>
      <c r="N18" s="20"/>
    </row>
    <row r="19" spans="1:14" x14ac:dyDescent="0.25">
      <c r="B19" s="231"/>
      <c r="C19" s="231"/>
      <c r="D19" s="164"/>
      <c r="E19" s="36"/>
      <c r="F19" s="35"/>
      <c r="G19" s="95"/>
      <c r="H19" s="22"/>
      <c r="I19" s="40"/>
      <c r="J19" s="40"/>
      <c r="K19" s="40"/>
      <c r="L19" s="40"/>
      <c r="M19" s="40"/>
      <c r="N19" s="20"/>
    </row>
    <row r="20" spans="1:14" x14ac:dyDescent="0.25">
      <c r="B20" s="231"/>
      <c r="C20" s="231"/>
      <c r="D20" s="164"/>
      <c r="E20" s="36"/>
      <c r="F20" s="35"/>
      <c r="G20" s="95"/>
      <c r="H20" s="22"/>
      <c r="I20" s="109"/>
      <c r="J20" s="109"/>
      <c r="K20" s="109"/>
      <c r="L20" s="109"/>
      <c r="M20" s="109"/>
      <c r="N20" s="20"/>
    </row>
    <row r="21" spans="1:14" x14ac:dyDescent="0.25">
      <c r="B21" s="231"/>
      <c r="C21" s="231"/>
      <c r="D21" s="164"/>
      <c r="E21" s="36"/>
      <c r="F21" s="35"/>
      <c r="G21" s="95"/>
      <c r="H21" s="22"/>
      <c r="I21" s="109"/>
      <c r="J21" s="109"/>
      <c r="K21" s="109"/>
      <c r="L21" s="109"/>
      <c r="M21" s="109"/>
      <c r="N21" s="20"/>
    </row>
    <row r="22" spans="1:14" ht="15.75" thickBot="1" x14ac:dyDescent="0.3">
      <c r="B22" s="223" t="s">
        <v>14</v>
      </c>
      <c r="C22" s="224"/>
      <c r="D22" s="164"/>
      <c r="E22" s="64"/>
      <c r="F22" s="35"/>
      <c r="G22" s="95"/>
      <c r="H22" s="22"/>
      <c r="I22" s="109"/>
      <c r="J22" s="109"/>
      <c r="K22" s="109"/>
      <c r="L22" s="109"/>
      <c r="M22" s="109"/>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1280</v>
      </c>
      <c r="D24" s="41"/>
      <c r="E24" s="44">
        <f>E15</f>
        <v>3341249600</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85" t="s">
        <v>163</v>
      </c>
      <c r="E30" s="106"/>
      <c r="F30" s="106"/>
      <c r="G30" s="106"/>
      <c r="H30" s="106"/>
      <c r="I30" s="109"/>
      <c r="J30" s="109"/>
      <c r="K30" s="109"/>
      <c r="L30" s="109"/>
      <c r="M30" s="109"/>
      <c r="N30" s="110"/>
    </row>
    <row r="31" spans="1:14" x14ac:dyDescent="0.25">
      <c r="A31" s="101"/>
      <c r="B31" s="123" t="s">
        <v>143</v>
      </c>
      <c r="C31" s="185" t="s">
        <v>163</v>
      </c>
      <c r="D31" s="123"/>
      <c r="E31" s="106"/>
      <c r="F31" s="106"/>
      <c r="G31" s="106"/>
      <c r="H31" s="106"/>
      <c r="I31" s="109"/>
      <c r="J31" s="109"/>
      <c r="K31" s="109"/>
      <c r="L31" s="109"/>
      <c r="M31" s="109"/>
      <c r="N31" s="110"/>
    </row>
    <row r="32" spans="1:14" x14ac:dyDescent="0.25">
      <c r="A32" s="101"/>
      <c r="B32" s="123" t="s">
        <v>144</v>
      </c>
      <c r="C32" s="123"/>
      <c r="D32" s="163" t="s">
        <v>163</v>
      </c>
      <c r="E32" s="106"/>
      <c r="F32" s="106"/>
      <c r="G32" s="106"/>
      <c r="H32" s="106"/>
      <c r="I32" s="109"/>
      <c r="J32" s="109"/>
      <c r="K32" s="109"/>
      <c r="L32" s="109"/>
      <c r="M32" s="109"/>
      <c r="N32" s="110"/>
    </row>
    <row r="33" spans="1:17" x14ac:dyDescent="0.25">
      <c r="A33" s="101"/>
      <c r="B33" s="123" t="s">
        <v>145</v>
      </c>
      <c r="C33" s="123"/>
      <c r="D33" s="176" t="s">
        <v>163</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63">
        <v>0</v>
      </c>
      <c r="E40" s="240">
        <f>+D40+D41</f>
        <v>0</v>
      </c>
      <c r="F40" s="106"/>
      <c r="G40" s="106"/>
      <c r="H40" s="106"/>
      <c r="I40" s="109"/>
      <c r="J40" s="109"/>
      <c r="K40" s="109"/>
      <c r="L40" s="109"/>
      <c r="M40" s="109"/>
      <c r="N40" s="110"/>
    </row>
    <row r="41" spans="1:17" ht="42.75" x14ac:dyDescent="0.25">
      <c r="A41" s="101"/>
      <c r="B41" s="107" t="s">
        <v>148</v>
      </c>
      <c r="C41" s="108">
        <v>60</v>
      </c>
      <c r="D41" s="163">
        <f>+F144</f>
        <v>0</v>
      </c>
      <c r="E41" s="241"/>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3" t="s">
        <v>35</v>
      </c>
      <c r="N45" s="233"/>
    </row>
    <row r="46" spans="1:17" x14ac:dyDescent="0.25">
      <c r="B46" s="124" t="s">
        <v>30</v>
      </c>
      <c r="M46" s="65"/>
      <c r="N46" s="65"/>
    </row>
    <row r="47" spans="1:17" ht="15.75" thickBot="1" x14ac:dyDescent="0.3">
      <c r="M47" s="65"/>
      <c r="N47" s="65"/>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30" x14ac:dyDescent="0.25">
      <c r="A49" s="46">
        <v>1</v>
      </c>
      <c r="B49" s="116" t="s">
        <v>189</v>
      </c>
      <c r="C49" s="116" t="s">
        <v>189</v>
      </c>
      <c r="D49" s="116" t="s">
        <v>203</v>
      </c>
      <c r="E49" s="178" t="s">
        <v>211</v>
      </c>
      <c r="F49" s="112" t="s">
        <v>140</v>
      </c>
      <c r="G49" s="154"/>
      <c r="H49" s="119">
        <v>41530</v>
      </c>
      <c r="I49" s="113">
        <v>41943</v>
      </c>
      <c r="J49" s="113"/>
      <c r="K49" s="113" t="s">
        <v>222</v>
      </c>
      <c r="L49" s="113"/>
      <c r="M49" s="104">
        <v>900</v>
      </c>
      <c r="N49" s="104">
        <f>+M49*G49</f>
        <v>0</v>
      </c>
      <c r="O49" s="26">
        <v>1658791950</v>
      </c>
      <c r="P49" s="26" t="s">
        <v>212</v>
      </c>
      <c r="Q49" s="155"/>
      <c r="R49" s="114"/>
      <c r="S49" s="114"/>
      <c r="T49" s="114"/>
      <c r="U49" s="114"/>
      <c r="V49" s="114"/>
      <c r="W49" s="114"/>
      <c r="X49" s="114"/>
      <c r="Y49" s="114"/>
      <c r="Z49" s="114"/>
    </row>
    <row r="50" spans="1:26" s="115" customFormat="1" ht="75" x14ac:dyDescent="0.25">
      <c r="A50" s="46">
        <f>+A49+1</f>
        <v>2</v>
      </c>
      <c r="B50" s="116" t="s">
        <v>189</v>
      </c>
      <c r="C50" s="116" t="s">
        <v>189</v>
      </c>
      <c r="D50" s="116" t="s">
        <v>203</v>
      </c>
      <c r="E50" s="178" t="s">
        <v>217</v>
      </c>
      <c r="F50" s="112" t="s">
        <v>140</v>
      </c>
      <c r="G50" s="112"/>
      <c r="H50" s="119">
        <v>41516</v>
      </c>
      <c r="I50" s="113">
        <v>41912</v>
      </c>
      <c r="J50" s="113"/>
      <c r="K50" s="113"/>
      <c r="L50" s="113" t="s">
        <v>222</v>
      </c>
      <c r="M50" s="104">
        <v>1150</v>
      </c>
      <c r="N50" s="104"/>
      <c r="O50" s="26">
        <v>2201465558</v>
      </c>
      <c r="P50" s="26" t="s">
        <v>213</v>
      </c>
      <c r="Q50" s="155" t="s">
        <v>218</v>
      </c>
      <c r="R50" s="114"/>
      <c r="S50" s="114"/>
      <c r="T50" s="114"/>
      <c r="U50" s="114"/>
      <c r="V50" s="114"/>
      <c r="W50" s="114"/>
      <c r="X50" s="114"/>
      <c r="Y50" s="114"/>
      <c r="Z50" s="114"/>
    </row>
    <row r="51" spans="1:26" s="115" customFormat="1" ht="45" x14ac:dyDescent="0.25">
      <c r="A51" s="46">
        <f t="shared" ref="A51:A56" si="0">+A50+1</f>
        <v>3</v>
      </c>
      <c r="B51" s="116" t="s">
        <v>189</v>
      </c>
      <c r="C51" s="116" t="s">
        <v>189</v>
      </c>
      <c r="D51" s="116" t="s">
        <v>214</v>
      </c>
      <c r="E51" s="178" t="s">
        <v>215</v>
      </c>
      <c r="F51" s="112" t="s">
        <v>140</v>
      </c>
      <c r="G51" s="112"/>
      <c r="H51" s="119">
        <v>40545</v>
      </c>
      <c r="I51" s="113">
        <v>40908</v>
      </c>
      <c r="J51" s="113"/>
      <c r="K51" s="113"/>
      <c r="L51" s="113" t="s">
        <v>220</v>
      </c>
      <c r="M51" s="104">
        <v>1000</v>
      </c>
      <c r="N51" s="104"/>
      <c r="O51" s="26">
        <v>180000000</v>
      </c>
      <c r="P51" s="26">
        <v>140</v>
      </c>
      <c r="Q51" s="155" t="s">
        <v>216</v>
      </c>
      <c r="R51" s="114"/>
      <c r="S51" s="114"/>
      <c r="T51" s="114"/>
      <c r="U51" s="114"/>
      <c r="V51" s="114"/>
      <c r="W51" s="114"/>
      <c r="X51" s="114"/>
      <c r="Y51" s="114"/>
      <c r="Z51" s="114"/>
    </row>
    <row r="52" spans="1:26" s="115" customFormat="1" x14ac:dyDescent="0.25">
      <c r="A52" s="46">
        <f t="shared" si="0"/>
        <v>4</v>
      </c>
      <c r="B52" s="116"/>
      <c r="C52" s="117"/>
      <c r="D52" s="116"/>
      <c r="E52" s="178"/>
      <c r="F52" s="112"/>
      <c r="G52" s="112"/>
      <c r="H52" s="112"/>
      <c r="I52" s="113"/>
      <c r="J52" s="113"/>
      <c r="K52" s="113"/>
      <c r="L52" s="113"/>
      <c r="M52" s="104"/>
      <c r="N52" s="104"/>
      <c r="O52" s="26"/>
      <c r="P52" s="26"/>
      <c r="Q52" s="155"/>
      <c r="R52" s="114"/>
      <c r="S52" s="114"/>
      <c r="T52" s="114"/>
      <c r="U52" s="114"/>
      <c r="V52" s="114"/>
      <c r="W52" s="114"/>
      <c r="X52" s="114"/>
      <c r="Y52" s="114"/>
      <c r="Z52" s="114"/>
    </row>
    <row r="53" spans="1:26" s="115" customFormat="1" x14ac:dyDescent="0.25">
      <c r="A53" s="46">
        <f t="shared" si="0"/>
        <v>5</v>
      </c>
      <c r="B53" s="116"/>
      <c r="C53" s="117"/>
      <c r="D53" s="116"/>
      <c r="E53" s="178"/>
      <c r="F53" s="112"/>
      <c r="G53" s="112"/>
      <c r="H53" s="112"/>
      <c r="I53" s="113"/>
      <c r="J53" s="113"/>
      <c r="K53" s="113"/>
      <c r="L53" s="113"/>
      <c r="M53" s="104"/>
      <c r="N53" s="104"/>
      <c r="O53" s="26"/>
      <c r="P53" s="26"/>
      <c r="Q53" s="155"/>
      <c r="R53" s="114"/>
      <c r="S53" s="114"/>
      <c r="T53" s="114"/>
      <c r="U53" s="114"/>
      <c r="V53" s="114"/>
      <c r="W53" s="114"/>
      <c r="X53" s="114"/>
      <c r="Y53" s="114"/>
      <c r="Z53" s="114"/>
    </row>
    <row r="54" spans="1:26" s="115" customFormat="1" x14ac:dyDescent="0.25">
      <c r="A54" s="46">
        <f t="shared" si="0"/>
        <v>6</v>
      </c>
      <c r="B54" s="116"/>
      <c r="C54" s="117"/>
      <c r="D54" s="116"/>
      <c r="E54" s="178"/>
      <c r="F54" s="112"/>
      <c r="G54" s="112"/>
      <c r="H54" s="112"/>
      <c r="I54" s="113"/>
      <c r="J54" s="113"/>
      <c r="K54" s="113"/>
      <c r="L54" s="113"/>
      <c r="M54" s="104"/>
      <c r="N54" s="104"/>
      <c r="O54" s="26"/>
      <c r="P54" s="26"/>
      <c r="Q54" s="155"/>
      <c r="R54" s="114"/>
      <c r="S54" s="114"/>
      <c r="T54" s="114"/>
      <c r="U54" s="114"/>
      <c r="V54" s="114"/>
      <c r="W54" s="114"/>
      <c r="X54" s="114"/>
      <c r="Y54" s="114"/>
      <c r="Z54" s="114"/>
    </row>
    <row r="55" spans="1:26" s="115" customFormat="1" x14ac:dyDescent="0.25">
      <c r="A55" s="46">
        <f t="shared" si="0"/>
        <v>7</v>
      </c>
      <c r="B55" s="116"/>
      <c r="C55" s="117"/>
      <c r="D55" s="116"/>
      <c r="E55" s="178"/>
      <c r="F55" s="112"/>
      <c r="G55" s="112"/>
      <c r="H55" s="112"/>
      <c r="I55" s="113"/>
      <c r="J55" s="113"/>
      <c r="K55" s="113"/>
      <c r="L55" s="113"/>
      <c r="M55" s="104"/>
      <c r="N55" s="104"/>
      <c r="O55" s="26"/>
      <c r="P55" s="26"/>
      <c r="Q55" s="155"/>
      <c r="R55" s="114"/>
      <c r="S55" s="114"/>
      <c r="T55" s="114"/>
      <c r="U55" s="114"/>
      <c r="V55" s="114"/>
      <c r="W55" s="114"/>
      <c r="X55" s="114"/>
      <c r="Y55" s="114"/>
      <c r="Z55" s="114"/>
    </row>
    <row r="56" spans="1:26" s="115" customFormat="1" x14ac:dyDescent="0.25">
      <c r="A56" s="46">
        <f t="shared" si="0"/>
        <v>8</v>
      </c>
      <c r="B56" s="116"/>
      <c r="C56" s="117"/>
      <c r="D56" s="116"/>
      <c r="E56" s="178"/>
      <c r="F56" s="112"/>
      <c r="G56" s="112"/>
      <c r="H56" s="112"/>
      <c r="I56" s="113"/>
      <c r="J56" s="113"/>
      <c r="K56" s="113"/>
      <c r="L56" s="113"/>
      <c r="M56" s="104"/>
      <c r="N56" s="104"/>
      <c r="O56" s="26"/>
      <c r="P56" s="26"/>
      <c r="Q56" s="155"/>
      <c r="R56" s="114"/>
      <c r="S56" s="114"/>
      <c r="T56" s="114"/>
      <c r="U56" s="114"/>
      <c r="V56" s="114"/>
      <c r="W56" s="114"/>
      <c r="X56" s="114"/>
      <c r="Y56" s="114"/>
      <c r="Z56" s="114"/>
    </row>
    <row r="57" spans="1:26" s="115" customFormat="1" x14ac:dyDescent="0.25">
      <c r="A57" s="46"/>
      <c r="B57" s="49" t="s">
        <v>16</v>
      </c>
      <c r="C57" s="117"/>
      <c r="D57" s="116"/>
      <c r="E57" s="178"/>
      <c r="F57" s="112"/>
      <c r="G57" s="112"/>
      <c r="H57" s="112"/>
      <c r="I57" s="113"/>
      <c r="J57" s="113"/>
      <c r="K57" s="118" t="s">
        <v>222</v>
      </c>
      <c r="L57" s="118" t="s">
        <v>223</v>
      </c>
      <c r="M57" s="153">
        <v>2050</v>
      </c>
      <c r="N57" s="118">
        <f t="shared" ref="N57" si="1">SUM(N49:N56)</f>
        <v>0</v>
      </c>
      <c r="O57" s="26"/>
      <c r="P57" s="26"/>
      <c r="Q57" s="156"/>
    </row>
    <row r="58" spans="1:26" s="29" customFormat="1" x14ac:dyDescent="0.25">
      <c r="E58" s="30"/>
    </row>
    <row r="59" spans="1:26" s="29" customFormat="1" x14ac:dyDescent="0.25">
      <c r="B59" s="234" t="s">
        <v>28</v>
      </c>
      <c r="C59" s="234" t="s">
        <v>27</v>
      </c>
      <c r="D59" s="232" t="s">
        <v>34</v>
      </c>
      <c r="E59" s="232"/>
    </row>
    <row r="60" spans="1:26" s="29" customFormat="1" x14ac:dyDescent="0.25">
      <c r="B60" s="235"/>
      <c r="C60" s="235"/>
      <c r="D60" s="165" t="s">
        <v>23</v>
      </c>
      <c r="E60" s="62" t="s">
        <v>24</v>
      </c>
    </row>
    <row r="61" spans="1:26" s="29" customFormat="1" ht="30.6" customHeight="1" x14ac:dyDescent="0.25">
      <c r="B61" s="59" t="s">
        <v>21</v>
      </c>
      <c r="C61" s="60" t="str">
        <f>+K57</f>
        <v>13 MESES</v>
      </c>
      <c r="D61" s="58"/>
      <c r="E61" s="57" t="s">
        <v>163</v>
      </c>
      <c r="F61" s="31"/>
      <c r="G61" s="31"/>
      <c r="H61" s="31"/>
      <c r="I61" s="31"/>
      <c r="J61" s="31"/>
      <c r="K61" s="31"/>
      <c r="L61" s="31"/>
      <c r="M61" s="31"/>
    </row>
    <row r="62" spans="1:26" s="29" customFormat="1" ht="30" customHeight="1" x14ac:dyDescent="0.25">
      <c r="B62" s="59" t="s">
        <v>25</v>
      </c>
      <c r="C62" s="60">
        <f>+M57</f>
        <v>2050</v>
      </c>
      <c r="D62" s="57" t="s">
        <v>163</v>
      </c>
      <c r="E62" s="58"/>
    </row>
    <row r="63" spans="1:26" s="29" customFormat="1" x14ac:dyDescent="0.25">
      <c r="B63" s="32"/>
      <c r="C63" s="230"/>
      <c r="D63" s="230"/>
      <c r="E63" s="230"/>
      <c r="F63" s="230"/>
      <c r="G63" s="230"/>
      <c r="H63" s="230"/>
      <c r="I63" s="230"/>
      <c r="J63" s="230"/>
      <c r="K63" s="230"/>
      <c r="L63" s="230"/>
      <c r="M63" s="230"/>
      <c r="N63" s="230"/>
    </row>
    <row r="64" spans="1:26" ht="28.15" customHeight="1" thickBot="1" x14ac:dyDescent="0.3"/>
    <row r="65" spans="2:17" ht="27" thickBot="1" x14ac:dyDescent="0.3">
      <c r="B65" s="229" t="s">
        <v>104</v>
      </c>
      <c r="C65" s="229"/>
      <c r="D65" s="229"/>
      <c r="E65" s="229"/>
      <c r="F65" s="229"/>
      <c r="G65" s="229"/>
      <c r="H65" s="229"/>
      <c r="I65" s="229"/>
      <c r="J65" s="229"/>
      <c r="K65" s="229"/>
      <c r="L65" s="229"/>
      <c r="M65" s="229"/>
      <c r="N65" s="229"/>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18" t="s">
        <v>3</v>
      </c>
      <c r="P68" s="220"/>
      <c r="Q68" s="68" t="s">
        <v>18</v>
      </c>
    </row>
    <row r="69" spans="2:17" x14ac:dyDescent="0.25">
      <c r="B69" s="3"/>
      <c r="C69" s="3"/>
      <c r="D69" s="5"/>
      <c r="E69" s="5"/>
      <c r="F69" s="4"/>
      <c r="G69" s="4"/>
      <c r="H69" s="4"/>
      <c r="I69" s="99"/>
      <c r="J69" s="99"/>
      <c r="K69" s="123"/>
      <c r="L69" s="123"/>
      <c r="M69" s="123"/>
      <c r="N69" s="123"/>
      <c r="O69" s="216"/>
      <c r="P69" s="217"/>
      <c r="Q69" s="123"/>
    </row>
    <row r="70" spans="2:17" x14ac:dyDescent="0.25">
      <c r="B70" s="3"/>
      <c r="C70" s="3"/>
      <c r="D70" s="5"/>
      <c r="E70" s="5"/>
      <c r="F70" s="4"/>
      <c r="G70" s="4"/>
      <c r="H70" s="4"/>
      <c r="I70" s="99"/>
      <c r="J70" s="99"/>
      <c r="K70" s="123"/>
      <c r="L70" s="123"/>
      <c r="M70" s="123"/>
      <c r="N70" s="123"/>
      <c r="O70" s="216"/>
      <c r="P70" s="217"/>
      <c r="Q70" s="123"/>
    </row>
    <row r="71" spans="2:17" x14ac:dyDescent="0.25">
      <c r="B71" s="3"/>
      <c r="C71" s="3"/>
      <c r="D71" s="5"/>
      <c r="E71" s="5"/>
      <c r="F71" s="4"/>
      <c r="G71" s="4"/>
      <c r="H71" s="4"/>
      <c r="I71" s="99"/>
      <c r="J71" s="99"/>
      <c r="K71" s="123"/>
      <c r="L71" s="123"/>
      <c r="M71" s="123"/>
      <c r="N71" s="123"/>
      <c r="O71" s="216"/>
      <c r="P71" s="217"/>
      <c r="Q71" s="123"/>
    </row>
    <row r="72" spans="2:17" x14ac:dyDescent="0.25">
      <c r="B72" s="3"/>
      <c r="C72" s="3"/>
      <c r="D72" s="5"/>
      <c r="E72" s="5"/>
      <c r="F72" s="4"/>
      <c r="G72" s="4"/>
      <c r="H72" s="4"/>
      <c r="I72" s="99"/>
      <c r="J72" s="99"/>
      <c r="K72" s="123"/>
      <c r="L72" s="123"/>
      <c r="M72" s="123"/>
      <c r="N72" s="123"/>
      <c r="O72" s="216"/>
      <c r="P72" s="217"/>
      <c r="Q72" s="123"/>
    </row>
    <row r="73" spans="2:17" x14ac:dyDescent="0.25">
      <c r="B73" s="3"/>
      <c r="C73" s="3"/>
      <c r="D73" s="5"/>
      <c r="E73" s="5"/>
      <c r="F73" s="4"/>
      <c r="G73" s="4"/>
      <c r="H73" s="4"/>
      <c r="I73" s="99"/>
      <c r="J73" s="99"/>
      <c r="K73" s="123"/>
      <c r="L73" s="123"/>
      <c r="M73" s="123"/>
      <c r="N73" s="123"/>
      <c r="O73" s="216"/>
      <c r="P73" s="217"/>
      <c r="Q73" s="123"/>
    </row>
    <row r="74" spans="2:17" x14ac:dyDescent="0.25">
      <c r="B74" s="3"/>
      <c r="C74" s="3"/>
      <c r="D74" s="5"/>
      <c r="E74" s="5"/>
      <c r="F74" s="4"/>
      <c r="G74" s="4"/>
      <c r="H74" s="4"/>
      <c r="I74" s="99"/>
      <c r="J74" s="99"/>
      <c r="K74" s="123"/>
      <c r="L74" s="123"/>
      <c r="M74" s="123"/>
      <c r="N74" s="123"/>
      <c r="O74" s="216"/>
      <c r="P74" s="217"/>
      <c r="Q74" s="123"/>
    </row>
    <row r="75" spans="2:17" x14ac:dyDescent="0.25">
      <c r="B75" s="123"/>
      <c r="C75" s="123"/>
      <c r="D75" s="123"/>
      <c r="E75" s="123"/>
      <c r="F75" s="123"/>
      <c r="G75" s="123"/>
      <c r="H75" s="123"/>
      <c r="I75" s="123"/>
      <c r="J75" s="123"/>
      <c r="K75" s="123"/>
      <c r="L75" s="123"/>
      <c r="M75" s="123"/>
      <c r="N75" s="123"/>
      <c r="O75" s="216"/>
      <c r="P75" s="217"/>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2" t="s">
        <v>38</v>
      </c>
      <c r="C81" s="243"/>
      <c r="D81" s="243"/>
      <c r="E81" s="243"/>
      <c r="F81" s="243"/>
      <c r="G81" s="243"/>
      <c r="H81" s="243"/>
      <c r="I81" s="243"/>
      <c r="J81" s="243"/>
      <c r="K81" s="243"/>
      <c r="L81" s="243"/>
      <c r="M81" s="243"/>
      <c r="N81" s="244"/>
    </row>
    <row r="86" spans="2:17" ht="76.5" customHeight="1" x14ac:dyDescent="0.25">
      <c r="B86" s="122" t="s">
        <v>0</v>
      </c>
      <c r="C86" s="122" t="s">
        <v>39</v>
      </c>
      <c r="D86" s="122" t="s">
        <v>40</v>
      </c>
      <c r="E86" s="122" t="s">
        <v>116</v>
      </c>
      <c r="F86" s="122" t="s">
        <v>118</v>
      </c>
      <c r="G86" s="122" t="s">
        <v>119</v>
      </c>
      <c r="H86" s="122" t="s">
        <v>120</v>
      </c>
      <c r="I86" s="122" t="s">
        <v>117</v>
      </c>
      <c r="J86" s="218" t="s">
        <v>121</v>
      </c>
      <c r="K86" s="219"/>
      <c r="L86" s="220"/>
      <c r="M86" s="122" t="s">
        <v>125</v>
      </c>
      <c r="N86" s="122" t="s">
        <v>41</v>
      </c>
      <c r="O86" s="122" t="s">
        <v>42</v>
      </c>
      <c r="P86" s="218" t="s">
        <v>3</v>
      </c>
      <c r="Q86" s="220"/>
    </row>
    <row r="87" spans="2:17" ht="60.75" customHeight="1" x14ac:dyDescent="0.25">
      <c r="B87" s="160" t="s">
        <v>43</v>
      </c>
      <c r="C87" s="160"/>
      <c r="D87" s="3"/>
      <c r="E87" s="3"/>
      <c r="F87" s="3"/>
      <c r="G87" s="3"/>
      <c r="H87" s="3"/>
      <c r="I87" s="5"/>
      <c r="J87" s="1" t="s">
        <v>122</v>
      </c>
      <c r="K87" s="100" t="s">
        <v>123</v>
      </c>
      <c r="L87" s="99" t="s">
        <v>124</v>
      </c>
      <c r="M87" s="123"/>
      <c r="N87" s="123"/>
      <c r="O87" s="123"/>
      <c r="P87" s="215" t="s">
        <v>398</v>
      </c>
      <c r="Q87" s="215"/>
    </row>
    <row r="88" spans="2:17" ht="33.6" customHeight="1" x14ac:dyDescent="0.25">
      <c r="B88" s="160" t="s">
        <v>44</v>
      </c>
      <c r="C88" s="160"/>
      <c r="D88" s="3"/>
      <c r="E88" s="3"/>
      <c r="F88" s="3"/>
      <c r="G88" s="3"/>
      <c r="H88" s="3"/>
      <c r="I88" s="5"/>
      <c r="J88" s="1"/>
      <c r="K88" s="99"/>
      <c r="L88" s="99"/>
      <c r="M88" s="123"/>
      <c r="N88" s="123"/>
      <c r="O88" s="123"/>
      <c r="P88" s="215" t="s">
        <v>398</v>
      </c>
      <c r="Q88" s="215"/>
    </row>
    <row r="90" spans="2:17" ht="15.75" thickBot="1" x14ac:dyDescent="0.3"/>
    <row r="91" spans="2:17" ht="27" thickBot="1" x14ac:dyDescent="0.3">
      <c r="B91" s="242" t="s">
        <v>46</v>
      </c>
      <c r="C91" s="243"/>
      <c r="D91" s="243"/>
      <c r="E91" s="243"/>
      <c r="F91" s="243"/>
      <c r="G91" s="243"/>
      <c r="H91" s="243"/>
      <c r="I91" s="243"/>
      <c r="J91" s="243"/>
      <c r="K91" s="243"/>
      <c r="L91" s="243"/>
      <c r="M91" s="243"/>
      <c r="N91" s="244"/>
    </row>
    <row r="94" spans="2:17" ht="46.15" customHeight="1" x14ac:dyDescent="0.25">
      <c r="B94" s="68" t="s">
        <v>33</v>
      </c>
      <c r="C94" s="68" t="s">
        <v>47</v>
      </c>
      <c r="D94" s="218" t="s">
        <v>3</v>
      </c>
      <c r="E94" s="220"/>
    </row>
    <row r="95" spans="2:17" ht="46.9" customHeight="1" x14ac:dyDescent="0.25">
      <c r="B95" s="69" t="s">
        <v>126</v>
      </c>
      <c r="C95" s="163" t="s">
        <v>141</v>
      </c>
      <c r="D95" s="248" t="s">
        <v>162</v>
      </c>
      <c r="E95" s="249"/>
    </row>
    <row r="98" spans="1:26" ht="26.25" x14ac:dyDescent="0.25">
      <c r="B98" s="221" t="s">
        <v>64</v>
      </c>
      <c r="C98" s="222"/>
      <c r="D98" s="222"/>
      <c r="E98" s="222"/>
      <c r="F98" s="222"/>
      <c r="G98" s="222"/>
      <c r="H98" s="222"/>
      <c r="I98" s="222"/>
      <c r="J98" s="222"/>
      <c r="K98" s="222"/>
      <c r="L98" s="222"/>
      <c r="M98" s="222"/>
      <c r="N98" s="222"/>
      <c r="O98" s="222"/>
      <c r="P98" s="222"/>
    </row>
    <row r="100" spans="1:26" ht="15.75" thickBot="1" x14ac:dyDescent="0.3"/>
    <row r="101" spans="1:26" ht="27" thickBot="1" x14ac:dyDescent="0.3">
      <c r="B101" s="242" t="s">
        <v>54</v>
      </c>
      <c r="C101" s="243"/>
      <c r="D101" s="243"/>
      <c r="E101" s="243"/>
      <c r="F101" s="243"/>
      <c r="G101" s="243"/>
      <c r="H101" s="243"/>
      <c r="I101" s="243"/>
      <c r="J101" s="243"/>
      <c r="K101" s="243"/>
      <c r="L101" s="243"/>
      <c r="M101" s="243"/>
      <c r="N101" s="244"/>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45" x14ac:dyDescent="0.25">
      <c r="A105" s="46">
        <v>1</v>
      </c>
      <c r="B105" s="116" t="s">
        <v>189</v>
      </c>
      <c r="C105" s="116" t="s">
        <v>189</v>
      </c>
      <c r="D105" s="116" t="s">
        <v>214</v>
      </c>
      <c r="E105" s="178">
        <v>798214</v>
      </c>
      <c r="F105" s="112" t="s">
        <v>140</v>
      </c>
      <c r="G105" s="154"/>
      <c r="H105" s="119">
        <v>40909</v>
      </c>
      <c r="I105" s="113">
        <v>41274</v>
      </c>
      <c r="J105" s="113"/>
      <c r="K105" s="113" t="s">
        <v>220</v>
      </c>
      <c r="L105" s="113"/>
      <c r="M105" s="104">
        <v>1000</v>
      </c>
      <c r="N105" s="104">
        <f>+M105*G105</f>
        <v>0</v>
      </c>
      <c r="O105" s="26">
        <v>190000000</v>
      </c>
      <c r="P105" s="26">
        <v>145</v>
      </c>
      <c r="Q105" s="155" t="s">
        <v>216</v>
      </c>
      <c r="R105" s="114"/>
      <c r="S105" s="114"/>
      <c r="T105" s="114"/>
      <c r="U105" s="114"/>
      <c r="V105" s="114"/>
      <c r="W105" s="114"/>
      <c r="X105" s="114"/>
      <c r="Y105" s="114"/>
      <c r="Z105" s="114"/>
    </row>
    <row r="106" spans="1:26" s="115" customFormat="1" ht="45" x14ac:dyDescent="0.25">
      <c r="A106" s="46">
        <f>+A105+1</f>
        <v>2</v>
      </c>
      <c r="B106" s="116" t="s">
        <v>189</v>
      </c>
      <c r="C106" s="116" t="s">
        <v>189</v>
      </c>
      <c r="D106" s="116" t="s">
        <v>214</v>
      </c>
      <c r="E106" s="111">
        <v>1087.1400000000001</v>
      </c>
      <c r="F106" s="112" t="s">
        <v>140</v>
      </c>
      <c r="G106" s="112"/>
      <c r="H106" s="119">
        <v>41275</v>
      </c>
      <c r="I106" s="113">
        <v>41639</v>
      </c>
      <c r="J106" s="113"/>
      <c r="K106" s="113" t="s">
        <v>220</v>
      </c>
      <c r="L106" s="113"/>
      <c r="M106" s="104">
        <v>1000</v>
      </c>
      <c r="N106" s="104"/>
      <c r="O106" s="26">
        <v>200000000</v>
      </c>
      <c r="P106" s="26">
        <v>141</v>
      </c>
      <c r="Q106" s="155" t="s">
        <v>216</v>
      </c>
      <c r="R106" s="114"/>
      <c r="S106" s="114"/>
      <c r="T106" s="114"/>
      <c r="U106" s="114"/>
      <c r="V106" s="114"/>
      <c r="W106" s="114"/>
      <c r="X106" s="114"/>
      <c r="Y106" s="114"/>
      <c r="Z106" s="114"/>
    </row>
    <row r="107" spans="1:26" s="115" customFormat="1" x14ac:dyDescent="0.25">
      <c r="A107" s="46">
        <f t="shared" ref="A107:A112" si="2">+A106+1</f>
        <v>3</v>
      </c>
      <c r="B107" s="116"/>
      <c r="C107" s="117"/>
      <c r="D107" s="116"/>
      <c r="E107" s="111"/>
      <c r="F107" s="112"/>
      <c r="G107" s="112"/>
      <c r="H107" s="112"/>
      <c r="I107" s="113"/>
      <c r="J107" s="113"/>
      <c r="K107" s="113"/>
      <c r="L107" s="113"/>
      <c r="M107" s="104"/>
      <c r="N107" s="104"/>
      <c r="O107" s="26"/>
      <c r="P107" s="26"/>
      <c r="Q107" s="155"/>
      <c r="R107" s="114"/>
      <c r="S107" s="114"/>
      <c r="T107" s="114"/>
      <c r="U107" s="114"/>
      <c r="V107" s="114"/>
      <c r="W107" s="114"/>
      <c r="X107" s="114"/>
      <c r="Y107" s="114"/>
      <c r="Z107" s="114"/>
    </row>
    <row r="108" spans="1:26" s="115" customFormat="1" x14ac:dyDescent="0.25">
      <c r="A108" s="46">
        <f t="shared" si="2"/>
        <v>4</v>
      </c>
      <c r="B108" s="116"/>
      <c r="C108" s="117"/>
      <c r="D108" s="116"/>
      <c r="E108" s="111"/>
      <c r="F108" s="112"/>
      <c r="G108" s="112"/>
      <c r="H108" s="112"/>
      <c r="I108" s="113"/>
      <c r="J108" s="113"/>
      <c r="K108" s="113"/>
      <c r="L108" s="113"/>
      <c r="M108" s="104"/>
      <c r="N108" s="104"/>
      <c r="O108" s="26"/>
      <c r="P108" s="26"/>
      <c r="Q108" s="155"/>
      <c r="R108" s="114"/>
      <c r="S108" s="114"/>
      <c r="T108" s="114"/>
      <c r="U108" s="114"/>
      <c r="V108" s="114"/>
      <c r="W108" s="114"/>
      <c r="X108" s="114"/>
      <c r="Y108" s="114"/>
      <c r="Z108" s="114"/>
    </row>
    <row r="109" spans="1:26" s="115" customFormat="1" x14ac:dyDescent="0.25">
      <c r="A109" s="46">
        <f t="shared" si="2"/>
        <v>5</v>
      </c>
      <c r="B109" s="116"/>
      <c r="C109" s="117"/>
      <c r="D109" s="116"/>
      <c r="E109" s="111"/>
      <c r="F109" s="112"/>
      <c r="G109" s="112"/>
      <c r="H109" s="112"/>
      <c r="I109" s="113"/>
      <c r="J109" s="113"/>
      <c r="K109" s="113"/>
      <c r="L109" s="113"/>
      <c r="M109" s="104"/>
      <c r="N109" s="104"/>
      <c r="O109" s="26"/>
      <c r="P109" s="26"/>
      <c r="Q109" s="155"/>
      <c r="R109" s="114"/>
      <c r="S109" s="114"/>
      <c r="T109" s="114"/>
      <c r="U109" s="114"/>
      <c r="V109" s="114"/>
      <c r="W109" s="114"/>
      <c r="X109" s="114"/>
      <c r="Y109" s="114"/>
      <c r="Z109" s="114"/>
    </row>
    <row r="110" spans="1:26" s="115" customFormat="1" x14ac:dyDescent="0.25">
      <c r="A110" s="46">
        <f t="shared" si="2"/>
        <v>6</v>
      </c>
      <c r="B110" s="116"/>
      <c r="C110" s="117"/>
      <c r="D110" s="116"/>
      <c r="E110" s="111"/>
      <c r="F110" s="112"/>
      <c r="G110" s="112"/>
      <c r="H110" s="112"/>
      <c r="I110" s="113"/>
      <c r="J110" s="113"/>
      <c r="K110" s="113"/>
      <c r="L110" s="113"/>
      <c r="M110" s="104"/>
      <c r="N110" s="104"/>
      <c r="O110" s="26"/>
      <c r="P110" s="26"/>
      <c r="Q110" s="155"/>
      <c r="R110" s="114"/>
      <c r="S110" s="114"/>
      <c r="T110" s="114"/>
      <c r="U110" s="114"/>
      <c r="V110" s="114"/>
      <c r="W110" s="114"/>
      <c r="X110" s="114"/>
      <c r="Y110" s="114"/>
      <c r="Z110" s="114"/>
    </row>
    <row r="111" spans="1:26" s="115" customFormat="1" x14ac:dyDescent="0.25">
      <c r="A111" s="46">
        <f t="shared" si="2"/>
        <v>7</v>
      </c>
      <c r="B111" s="116"/>
      <c r="C111" s="117"/>
      <c r="D111" s="116"/>
      <c r="E111" s="111"/>
      <c r="F111" s="112"/>
      <c r="G111" s="112"/>
      <c r="H111" s="112"/>
      <c r="I111" s="113"/>
      <c r="J111" s="113"/>
      <c r="K111" s="113"/>
      <c r="L111" s="113"/>
      <c r="M111" s="104"/>
      <c r="N111" s="104"/>
      <c r="O111" s="26"/>
      <c r="P111" s="26"/>
      <c r="Q111" s="155"/>
      <c r="R111" s="114"/>
      <c r="S111" s="114"/>
      <c r="T111" s="114"/>
      <c r="U111" s="114"/>
      <c r="V111" s="114"/>
      <c r="W111" s="114"/>
      <c r="X111" s="114"/>
      <c r="Y111" s="114"/>
      <c r="Z111" s="114"/>
    </row>
    <row r="112" spans="1:26" s="115" customFormat="1" x14ac:dyDescent="0.25">
      <c r="A112" s="46">
        <f t="shared" si="2"/>
        <v>8</v>
      </c>
      <c r="B112" s="116"/>
      <c r="C112" s="117"/>
      <c r="D112" s="116"/>
      <c r="E112" s="111"/>
      <c r="F112" s="112"/>
      <c r="G112" s="112"/>
      <c r="H112" s="112"/>
      <c r="I112" s="113"/>
      <c r="J112" s="113"/>
      <c r="K112" s="113"/>
      <c r="L112" s="113"/>
      <c r="M112" s="104"/>
      <c r="N112" s="104"/>
      <c r="O112" s="26"/>
      <c r="P112" s="26"/>
      <c r="Q112" s="155"/>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t="s">
        <v>224</v>
      </c>
      <c r="L113" s="118">
        <f t="shared" ref="L113:N113" si="3">SUM(L105:L112)</f>
        <v>0</v>
      </c>
      <c r="M113" s="153">
        <f t="shared" si="3"/>
        <v>2000</v>
      </c>
      <c r="N113" s="118">
        <f t="shared" si="3"/>
        <v>0</v>
      </c>
      <c r="O113" s="26"/>
      <c r="P113" s="26"/>
      <c r="Q113" s="156"/>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t="str">
        <f>+K113</f>
        <v>24 MESES</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c r="E119" s="245">
        <f>+D119+D120+D121</f>
        <v>0</v>
      </c>
    </row>
    <row r="120" spans="1:17" x14ac:dyDescent="0.25">
      <c r="B120" s="67" t="s">
        <v>128</v>
      </c>
      <c r="C120" s="57">
        <v>30</v>
      </c>
      <c r="D120" s="163">
        <v>0</v>
      </c>
      <c r="E120" s="246"/>
    </row>
    <row r="121" spans="1:17" ht="15.75" thickBot="1" x14ac:dyDescent="0.3">
      <c r="B121" s="67" t="s">
        <v>129</v>
      </c>
      <c r="C121" s="72">
        <v>40</v>
      </c>
      <c r="D121" s="72">
        <v>0</v>
      </c>
      <c r="E121" s="247"/>
    </row>
    <row r="123" spans="1:17" ht="15.75" thickBot="1" x14ac:dyDescent="0.3"/>
    <row r="124" spans="1:17" ht="27" thickBot="1" x14ac:dyDescent="0.3">
      <c r="B124" s="242" t="s">
        <v>52</v>
      </c>
      <c r="C124" s="243"/>
      <c r="D124" s="243"/>
      <c r="E124" s="243"/>
      <c r="F124" s="243"/>
      <c r="G124" s="243"/>
      <c r="H124" s="243"/>
      <c r="I124" s="243"/>
      <c r="J124" s="243"/>
      <c r="K124" s="243"/>
      <c r="L124" s="243"/>
      <c r="M124" s="243"/>
      <c r="N124" s="244"/>
    </row>
    <row r="126" spans="1:17" ht="76.5" customHeight="1" x14ac:dyDescent="0.25">
      <c r="B126" s="122" t="s">
        <v>0</v>
      </c>
      <c r="C126" s="122" t="s">
        <v>39</v>
      </c>
      <c r="D126" s="122" t="s">
        <v>40</v>
      </c>
      <c r="E126" s="122" t="s">
        <v>116</v>
      </c>
      <c r="F126" s="122" t="s">
        <v>118</v>
      </c>
      <c r="G126" s="122" t="s">
        <v>119</v>
      </c>
      <c r="H126" s="122" t="s">
        <v>120</v>
      </c>
      <c r="I126" s="122" t="s">
        <v>117</v>
      </c>
      <c r="J126" s="218" t="s">
        <v>121</v>
      </c>
      <c r="K126" s="219"/>
      <c r="L126" s="220"/>
      <c r="M126" s="122" t="s">
        <v>125</v>
      </c>
      <c r="N126" s="122" t="s">
        <v>41</v>
      </c>
      <c r="O126" s="122" t="s">
        <v>42</v>
      </c>
      <c r="P126" s="218" t="s">
        <v>216</v>
      </c>
      <c r="Q126" s="220"/>
    </row>
    <row r="127" spans="1:17" ht="60.75" customHeight="1" x14ac:dyDescent="0.25">
      <c r="B127" s="160" t="s">
        <v>133</v>
      </c>
      <c r="C127" s="160"/>
      <c r="D127" s="3"/>
      <c r="E127" s="3"/>
      <c r="F127" s="3"/>
      <c r="G127" s="3"/>
      <c r="H127" s="3"/>
      <c r="I127" s="5"/>
      <c r="J127" s="1" t="s">
        <v>122</v>
      </c>
      <c r="K127" s="100" t="s">
        <v>123</v>
      </c>
      <c r="L127" s="99" t="s">
        <v>124</v>
      </c>
      <c r="M127" s="123"/>
      <c r="N127" s="123"/>
      <c r="O127" s="123"/>
      <c r="P127" s="215"/>
      <c r="Q127" s="215"/>
    </row>
    <row r="128" spans="1:17" ht="60.75" customHeight="1" x14ac:dyDescent="0.25">
      <c r="B128" s="160" t="s">
        <v>134</v>
      </c>
      <c r="C128" s="160"/>
      <c r="D128" s="3"/>
      <c r="E128" s="3"/>
      <c r="F128" s="3"/>
      <c r="G128" s="3"/>
      <c r="H128" s="3"/>
      <c r="I128" s="5"/>
      <c r="J128" s="1"/>
      <c r="K128" s="100"/>
      <c r="L128" s="99"/>
      <c r="M128" s="123"/>
      <c r="N128" s="123"/>
      <c r="O128" s="123"/>
      <c r="P128" s="163"/>
      <c r="Q128" s="163"/>
    </row>
    <row r="129" spans="2:17" ht="33.6" customHeight="1" x14ac:dyDescent="0.25">
      <c r="B129" s="160" t="s">
        <v>135</v>
      </c>
      <c r="C129" s="160"/>
      <c r="D129" s="3"/>
      <c r="E129" s="3"/>
      <c r="F129" s="3"/>
      <c r="G129" s="3"/>
      <c r="H129" s="3"/>
      <c r="I129" s="5"/>
      <c r="J129" s="1"/>
      <c r="K129" s="99"/>
      <c r="L129" s="99"/>
      <c r="M129" s="123"/>
      <c r="N129" s="123"/>
      <c r="O129" s="123"/>
      <c r="P129" s="215"/>
      <c r="Q129" s="215"/>
    </row>
    <row r="132" spans="2:17" ht="15.75" thickBot="1" x14ac:dyDescent="0.3"/>
    <row r="133" spans="2:17" ht="54" customHeight="1" x14ac:dyDescent="0.25">
      <c r="B133" s="126" t="s">
        <v>33</v>
      </c>
      <c r="C133" s="126" t="s">
        <v>49</v>
      </c>
      <c r="D133" s="122" t="s">
        <v>50</v>
      </c>
      <c r="E133" s="126" t="s">
        <v>51</v>
      </c>
      <c r="F133" s="77" t="s">
        <v>56</v>
      </c>
      <c r="G133" s="96"/>
    </row>
    <row r="134" spans="2:17" ht="120.75" customHeight="1" x14ac:dyDescent="0.2">
      <c r="B134" s="236" t="s">
        <v>53</v>
      </c>
      <c r="C134" s="6" t="s">
        <v>130</v>
      </c>
      <c r="D134" s="163">
        <v>25</v>
      </c>
      <c r="E134" s="163">
        <v>0</v>
      </c>
      <c r="F134" s="237">
        <f>+E134+E135+E136</f>
        <v>0</v>
      </c>
      <c r="G134" s="97"/>
    </row>
    <row r="135" spans="2:17" ht="76.150000000000006" customHeight="1" x14ac:dyDescent="0.2">
      <c r="B135" s="236"/>
      <c r="C135" s="6" t="s">
        <v>131</v>
      </c>
      <c r="D135" s="74">
        <v>25</v>
      </c>
      <c r="E135" s="163">
        <v>0</v>
      </c>
      <c r="F135" s="238"/>
      <c r="G135" s="97"/>
    </row>
    <row r="136" spans="2:17" ht="69" customHeight="1" x14ac:dyDescent="0.2">
      <c r="B136" s="236"/>
      <c r="C136" s="6" t="s">
        <v>132</v>
      </c>
      <c r="D136" s="163">
        <v>10</v>
      </c>
      <c r="E136" s="163">
        <v>0</v>
      </c>
      <c r="F136" s="239"/>
      <c r="G136" s="97"/>
    </row>
    <row r="137" spans="2:17" x14ac:dyDescent="0.25">
      <c r="C137" s="106"/>
    </row>
    <row r="140" spans="2:17" x14ac:dyDescent="0.25">
      <c r="B140" s="124" t="s">
        <v>57</v>
      </c>
    </row>
    <row r="143" spans="2:17" x14ac:dyDescent="0.25">
      <c r="B143" s="127" t="s">
        <v>33</v>
      </c>
      <c r="C143" s="127" t="s">
        <v>58</v>
      </c>
      <c r="D143" s="126" t="s">
        <v>51</v>
      </c>
      <c r="E143" s="126" t="s">
        <v>16</v>
      </c>
    </row>
    <row r="144" spans="2:17" ht="28.5" x14ac:dyDescent="0.25">
      <c r="B144" s="107" t="s">
        <v>59</v>
      </c>
      <c r="C144" s="108">
        <v>40</v>
      </c>
      <c r="D144" s="163">
        <f>+E119</f>
        <v>0</v>
      </c>
      <c r="E144" s="240">
        <f>+D144+D145</f>
        <v>0</v>
      </c>
    </row>
    <row r="145" spans="2:5" ht="42.75" x14ac:dyDescent="0.25">
      <c r="B145" s="107" t="s">
        <v>60</v>
      </c>
      <c r="C145" s="108">
        <v>60</v>
      </c>
      <c r="D145" s="163">
        <f>+F134</f>
        <v>0</v>
      </c>
      <c r="E145" s="241"/>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E9" sqref="E9"/>
    </sheetView>
  </sheetViews>
  <sheetFormatPr baseColWidth="10" defaultRowHeight="15.75" x14ac:dyDescent="0.25"/>
  <cols>
    <col min="1" max="1" width="2.5703125" style="151" customWidth="1"/>
    <col min="2" max="2" width="55.5703125" style="151" customWidth="1"/>
    <col min="3" max="3" width="41.28515625" style="151" customWidth="1"/>
    <col min="4" max="4" width="29.42578125" style="151" customWidth="1"/>
    <col min="5" max="5" width="29.140625" style="151" customWidth="1"/>
    <col min="6" max="16384" width="11.42578125" style="106"/>
  </cols>
  <sheetData>
    <row r="1" spans="1:5" x14ac:dyDescent="0.25">
      <c r="A1" s="257" t="s">
        <v>91</v>
      </c>
      <c r="B1" s="258"/>
      <c r="C1" s="258"/>
      <c r="D1" s="258"/>
      <c r="E1" s="129"/>
    </row>
    <row r="2" spans="1:5" ht="27.75" customHeight="1" x14ac:dyDescent="0.25">
      <c r="A2" s="130"/>
      <c r="B2" s="259" t="s">
        <v>77</v>
      </c>
      <c r="C2" s="259"/>
      <c r="D2" s="259"/>
      <c r="E2" s="131"/>
    </row>
    <row r="3" spans="1:5" ht="21" customHeight="1" x14ac:dyDescent="0.25">
      <c r="A3" s="132"/>
      <c r="B3" s="259" t="s">
        <v>154</v>
      </c>
      <c r="C3" s="259"/>
      <c r="D3" s="259"/>
      <c r="E3" s="133"/>
    </row>
    <row r="4" spans="1:5" thickBot="1" x14ac:dyDescent="0.3">
      <c r="A4" s="134"/>
      <c r="B4" s="135"/>
      <c r="C4" s="135"/>
      <c r="D4" s="135"/>
      <c r="E4" s="136"/>
    </row>
    <row r="5" spans="1:5" ht="26.25" customHeight="1" thickBot="1" x14ac:dyDescent="0.3">
      <c r="A5" s="134"/>
      <c r="B5" s="137" t="s">
        <v>78</v>
      </c>
      <c r="C5" s="260" t="s">
        <v>189</v>
      </c>
      <c r="D5" s="260"/>
      <c r="E5" s="174" t="s">
        <v>3</v>
      </c>
    </row>
    <row r="6" spans="1:5" ht="36.75" customHeight="1" thickBot="1" x14ac:dyDescent="0.3">
      <c r="A6" s="134"/>
      <c r="B6" s="157" t="s">
        <v>79</v>
      </c>
      <c r="C6" s="261" t="s">
        <v>190</v>
      </c>
      <c r="D6" s="262"/>
      <c r="E6" s="173" t="s">
        <v>201</v>
      </c>
    </row>
    <row r="7" spans="1:5" ht="40.5" customHeight="1" thickBot="1" x14ac:dyDescent="0.3">
      <c r="A7" s="134"/>
      <c r="B7" s="157" t="s">
        <v>155</v>
      </c>
      <c r="C7" s="255" t="s">
        <v>156</v>
      </c>
      <c r="D7" s="256"/>
      <c r="E7" s="173" t="s">
        <v>199</v>
      </c>
    </row>
    <row r="8" spans="1:5" ht="23.25" thickBot="1" x14ac:dyDescent="0.3">
      <c r="A8" s="134"/>
      <c r="B8" s="158">
        <v>8</v>
      </c>
      <c r="C8" s="250">
        <v>3093366200</v>
      </c>
      <c r="D8" s="251"/>
      <c r="E8" s="173" t="s">
        <v>198</v>
      </c>
    </row>
    <row r="9" spans="1:5" ht="23.25" customHeight="1" thickBot="1" x14ac:dyDescent="0.3">
      <c r="A9" s="134"/>
      <c r="B9" s="158">
        <v>10</v>
      </c>
      <c r="C9" s="250">
        <v>3341249600</v>
      </c>
      <c r="D9" s="251"/>
      <c r="E9" s="173" t="s">
        <v>200</v>
      </c>
    </row>
    <row r="10" spans="1:5" ht="26.25" customHeight="1" thickBot="1" x14ac:dyDescent="0.3">
      <c r="A10" s="134"/>
      <c r="B10" s="158"/>
      <c r="C10" s="250"/>
      <c r="D10" s="251"/>
      <c r="E10" s="136"/>
    </row>
    <row r="11" spans="1:5" ht="21.75" customHeight="1" thickBot="1" x14ac:dyDescent="0.3">
      <c r="A11" s="134"/>
      <c r="B11" s="158"/>
      <c r="C11" s="250"/>
      <c r="D11" s="251"/>
      <c r="E11" s="136"/>
    </row>
    <row r="12" spans="1:5" ht="37.5" customHeight="1" thickBot="1" x14ac:dyDescent="0.3">
      <c r="A12" s="134"/>
      <c r="B12" s="159" t="s">
        <v>157</v>
      </c>
      <c r="C12" s="250">
        <f>SUM(C8:D11)</f>
        <v>6434615800</v>
      </c>
      <c r="D12" s="251"/>
      <c r="E12" s="136"/>
    </row>
    <row r="13" spans="1:5" ht="33" customHeight="1" thickBot="1" x14ac:dyDescent="0.3">
      <c r="A13" s="134"/>
      <c r="B13" s="159" t="s">
        <v>158</v>
      </c>
      <c r="C13" s="250">
        <f>+C12/616000</f>
        <v>10445.80487012987</v>
      </c>
      <c r="D13" s="251"/>
      <c r="E13" s="136"/>
    </row>
    <row r="14" spans="1:5" ht="24.75" customHeight="1" x14ac:dyDescent="0.25">
      <c r="A14" s="134"/>
      <c r="B14" s="135"/>
      <c r="C14" s="139"/>
      <c r="D14" s="140"/>
      <c r="E14" s="136"/>
    </row>
    <row r="15" spans="1:5" ht="28.5" customHeight="1" thickBot="1" x14ac:dyDescent="0.3">
      <c r="A15" s="134"/>
      <c r="B15" s="135" t="s">
        <v>159</v>
      </c>
      <c r="C15" s="139"/>
      <c r="D15" s="140"/>
      <c r="E15" s="136"/>
    </row>
    <row r="16" spans="1:5" ht="27" customHeight="1" x14ac:dyDescent="0.25">
      <c r="A16" s="134"/>
      <c r="B16" s="141" t="s">
        <v>80</v>
      </c>
      <c r="C16" s="169">
        <v>1607573085</v>
      </c>
      <c r="D16" s="142"/>
      <c r="E16" s="136"/>
    </row>
    <row r="17" spans="1:6" ht="28.5" customHeight="1" x14ac:dyDescent="0.25">
      <c r="A17" s="134"/>
      <c r="B17" s="134" t="s">
        <v>81</v>
      </c>
      <c r="C17" s="170">
        <v>2488907567</v>
      </c>
      <c r="D17" s="136"/>
      <c r="E17" s="136"/>
    </row>
    <row r="18" spans="1:6" ht="15" x14ac:dyDescent="0.25">
      <c r="A18" s="134"/>
      <c r="B18" s="134" t="s">
        <v>82</v>
      </c>
      <c r="C18" s="170">
        <v>0</v>
      </c>
      <c r="D18" s="136"/>
      <c r="E18" s="136"/>
    </row>
    <row r="19" spans="1:6" ht="27" customHeight="1" thickBot="1" x14ac:dyDescent="0.3">
      <c r="A19" s="134"/>
      <c r="B19" s="143" t="s">
        <v>83</v>
      </c>
      <c r="C19" s="170">
        <v>2345907567</v>
      </c>
      <c r="D19" s="144"/>
      <c r="E19" s="136"/>
    </row>
    <row r="20" spans="1:6" ht="27" customHeight="1" thickBot="1" x14ac:dyDescent="0.3">
      <c r="A20" s="134"/>
      <c r="B20" s="252" t="s">
        <v>84</v>
      </c>
      <c r="C20" s="253"/>
      <c r="D20" s="254"/>
      <c r="E20" s="136"/>
    </row>
    <row r="21" spans="1:6" ht="16.5" thickBot="1" x14ac:dyDescent="0.3">
      <c r="A21" s="134"/>
      <c r="B21" s="252" t="s">
        <v>85</v>
      </c>
      <c r="C21" s="253"/>
      <c r="D21" s="254"/>
      <c r="E21" s="136"/>
    </row>
    <row r="22" spans="1:6" x14ac:dyDescent="0.25">
      <c r="A22" s="134"/>
      <c r="B22" s="145" t="s">
        <v>160</v>
      </c>
      <c r="C22" s="171" t="e">
        <f>+C16/C18</f>
        <v>#DIV/0!</v>
      </c>
      <c r="D22" s="140" t="s">
        <v>69</v>
      </c>
      <c r="E22" s="136"/>
    </row>
    <row r="23" spans="1:6" ht="16.5" thickBot="1" x14ac:dyDescent="0.3">
      <c r="A23" s="134"/>
      <c r="B23" s="138" t="s">
        <v>86</v>
      </c>
      <c r="C23" s="172">
        <f>+C19/C17</f>
        <v>0.9425450740332777</v>
      </c>
      <c r="D23" s="146" t="s">
        <v>202</v>
      </c>
      <c r="E23" s="136"/>
    </row>
    <row r="24" spans="1:6" ht="16.5" thickBot="1" x14ac:dyDescent="0.3">
      <c r="A24" s="134"/>
      <c r="B24" s="147"/>
      <c r="C24" s="148"/>
      <c r="D24" s="135"/>
      <c r="E24" s="149"/>
    </row>
    <row r="25" spans="1:6" x14ac:dyDescent="0.25">
      <c r="A25" s="266"/>
      <c r="B25" s="267" t="s">
        <v>87</v>
      </c>
      <c r="C25" s="269" t="s">
        <v>197</v>
      </c>
      <c r="D25" s="270"/>
      <c r="E25" s="271"/>
      <c r="F25" s="263"/>
    </row>
    <row r="26" spans="1:6" ht="16.5" thickBot="1" x14ac:dyDescent="0.3">
      <c r="A26" s="266"/>
      <c r="B26" s="268"/>
      <c r="C26" s="264" t="s">
        <v>88</v>
      </c>
      <c r="D26" s="265"/>
      <c r="E26" s="271"/>
      <c r="F26" s="263"/>
    </row>
    <row r="27" spans="1:6" thickBot="1" x14ac:dyDescent="0.3">
      <c r="A27" s="143"/>
      <c r="B27" s="150"/>
      <c r="C27" s="150"/>
      <c r="D27" s="150"/>
      <c r="E27" s="144"/>
      <c r="F27" s="128"/>
    </row>
    <row r="28" spans="1:6" x14ac:dyDescent="0.25">
      <c r="B28" s="152" t="s">
        <v>161</v>
      </c>
    </row>
    <row r="30" spans="1:6" x14ac:dyDescent="0.25">
      <c r="B30" s="151" t="s">
        <v>191</v>
      </c>
      <c r="C30" s="151" t="s">
        <v>193</v>
      </c>
      <c r="D30" s="151" t="s">
        <v>194</v>
      </c>
    </row>
    <row r="31" spans="1:6" x14ac:dyDescent="0.25">
      <c r="B31" s="151" t="s">
        <v>192</v>
      </c>
      <c r="C31" s="151" t="s">
        <v>195</v>
      </c>
      <c r="D31" s="151" t="s">
        <v>196</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0866141732283472" right="0.70866141732283472" top="0.74803149606299213" bottom="0.74803149606299213" header="0.31496062992125984" footer="0.31496062992125984"/>
  <pageSetup scale="5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JURIDICA</vt:lpstr>
      <vt:lpstr>TECNICA 8</vt:lpstr>
      <vt:lpstr>TECNICA 10</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Mercedes Enriquez</cp:lastModifiedBy>
  <cp:lastPrinted>2014-12-02T21:39:47Z</cp:lastPrinted>
  <dcterms:created xsi:type="dcterms:W3CDTF">2014-10-22T15:49:24Z</dcterms:created>
  <dcterms:modified xsi:type="dcterms:W3CDTF">2014-12-05T00:08:49Z</dcterms:modified>
</cp:coreProperties>
</file>