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0" yWindow="0" windowWidth="20490" windowHeight="7635" tabRatio="400" firstSheet="1" activeTab="1"/>
  </bookViews>
  <sheets>
    <sheet name="JURIDICA" sheetId="9" state="hidden" r:id="rId1"/>
    <sheet name="TECNICA" sheetId="8" r:id="rId2"/>
    <sheet name="Hoja1" sheetId="12" r:id="rId3"/>
    <sheet name="FINANCIERA" sheetId="10" state="hidden" r:id="rId4"/>
  </sheets>
  <calcPr calcId="152511"/>
</workbook>
</file>

<file path=xl/calcChain.xml><?xml version="1.0" encoding="utf-8"?>
<calcChain xmlns="http://schemas.openxmlformats.org/spreadsheetml/2006/main">
  <c r="O40" i="8" l="1"/>
  <c r="C65" i="8" l="1"/>
  <c r="C67" i="8" s="1"/>
  <c r="L41" i="8"/>
  <c r="L40" i="8"/>
  <c r="K39" i="8"/>
  <c r="P43" i="8"/>
  <c r="P41" i="8"/>
  <c r="P40" i="8"/>
  <c r="P39" i="8"/>
  <c r="P38" i="8"/>
  <c r="C66" i="8" l="1"/>
  <c r="K41" i="8"/>
  <c r="K40" i="8"/>
  <c r="L38" i="8" l="1"/>
  <c r="L44" i="8" s="1"/>
  <c r="N14" i="12"/>
  <c r="K43" i="8" l="1"/>
  <c r="H62" i="12"/>
  <c r="G62" i="12"/>
  <c r="G65" i="12" s="1"/>
  <c r="F62" i="12"/>
  <c r="E62" i="12"/>
  <c r="D62" i="12"/>
  <c r="C63" i="12" s="1"/>
  <c r="J53" i="12"/>
  <c r="F64" i="12" l="1"/>
  <c r="E113" i="8"/>
  <c r="D145" i="8" s="1"/>
  <c r="F135" i="8"/>
  <c r="D146" i="8" s="1"/>
  <c r="E145" i="8" l="1"/>
  <c r="K106" i="8"/>
  <c r="K107" i="8" s="1"/>
  <c r="C109" i="8" s="1"/>
  <c r="L107" i="8"/>
  <c r="M107" i="8"/>
  <c r="O44" i="8" l="1"/>
  <c r="Q44" i="8" l="1"/>
  <c r="P44" i="8"/>
  <c r="C49" i="8"/>
  <c r="G14" i="8" l="1"/>
  <c r="C12" i="10" l="1"/>
  <c r="C13" i="10" s="1"/>
  <c r="N44" i="8"/>
  <c r="D30" i="8" l="1"/>
  <c r="D31" i="8"/>
  <c r="E30" i="8" l="1"/>
  <c r="M44" i="8" l="1"/>
  <c r="K44" i="8" l="1"/>
  <c r="C48" i="8" s="1"/>
</calcChain>
</file>

<file path=xl/sharedStrings.xml><?xml version="1.0" encoding="utf-8"?>
<sst xmlns="http://schemas.openxmlformats.org/spreadsheetml/2006/main" count="722" uniqueCount="331">
  <si>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</si>
  <si>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</si>
  <si>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</si>
  <si>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</si>
  <si>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</si>
  <si>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</si>
  <si>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</si>
  <si>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</si>
  <si>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</si>
  <si>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</si>
  <si>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</si>
  <si>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</si>
  <si>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</si>
  <si>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</si>
  <si>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</si>
  <si>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</si>
  <si>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</si>
  <si>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</si>
  <si>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</si>
  <si>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</si>
  <si>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</si>
  <si>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</si>
  <si>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</si>
  <si>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</si>
  <si>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</si>
  <si>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</si>
  <si>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</si>
  <si>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</si>
  <si>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</si>
  <si>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</si>
  <si>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</si>
  <si>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</si>
  <si>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</si>
  <si>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</si>
  <si>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</si>
  <si>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</si>
  <si>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</si>
  <si>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</si>
  <si>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</si>
  <si>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</si>
  <si>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</si>
  <si>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</si>
  <si>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</si>
  <si>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</si>
  <si>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</si>
  <si>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</si>
  <si>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</si>
  <si>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</si>
  <si>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</si>
  <si>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</si>
  <si>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</si>
  <si>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</si>
  <si>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</si>
  <si>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</si>
  <si>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</si>
  <si>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</si>
  <si>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</si>
  <si>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</si>
  <si>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</si>
  <si>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</si>
  <si>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</si>
  <si>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</si>
  <si>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</si>
  <si>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</si>
  <si>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</si>
  <si>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</si>
  <si>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</si>
  <si>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</si>
  <si>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</si>
  <si>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</si>
  <si>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</si>
  <si>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</si>
  <si>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</si>
  <si>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</si>
  <si>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</si>
  <si>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</si>
  <si>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</si>
  <si>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</si>
  <si>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</si>
  <si>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</si>
  <si>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</si>
  <si>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</si>
  <si>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</si>
  <si>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</si>
  <si>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</si>
  <si>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</si>
  <si>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</si>
  <si>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</si>
  <si>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</si>
  <si>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</si>
  <si>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</si>
  <si>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</si>
  <si>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</si>
  <si>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</si>
  <si>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</si>
  <si>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</si>
  <si>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</si>
  <si>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</si>
  <si>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</si>
  <si>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</si>
  <si>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</si>
  <si>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</si>
  <si>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</si>
  <si>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</si>
  <si>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</si>
  <si>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</si>
  <si>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</si>
  <si>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</si>
  <si>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</si>
  <si>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</si>
  <si>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</si>
  <si>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</si>
  <si>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</si>
  <si>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</si>
  <si>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</si>
  <si>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</si>
  <si>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</si>
  <si>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</si>
  <si>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</si>
  <si>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</si>
  <si>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</si>
  <si>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</si>
  <si>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</si>
  <si>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</si>
  <si>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</si>
  <si>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</si>
  <si>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</si>
  <si>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</si>
  <si>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</si>
  <si>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</si>
  <si>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</si>
  <si>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</si>
  <si>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</si>
  <si>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</si>
  <si>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</si>
  <si>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</si>
  <si>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</si>
  <si>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</si>
  <si>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</si>
  <si>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</si>
  <si>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</si>
  <si>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</si>
  <si>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</si>
  <si>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</si>
  <si>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</si>
  <si>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</si>
  <si>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</si>
  <si>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</si>
  <si>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</si>
  <si>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</si>
  <si>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</si>
  <si>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</si>
  <si>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</si>
  <si>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</si>
  <si>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</si>
  <si>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</si>
  <si>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ICBF</t>
  </si>
  <si>
    <t>NA</t>
  </si>
  <si>
    <t>SIN INFORMACION</t>
  </si>
  <si>
    <t>X</t>
  </si>
  <si>
    <t>1\300</t>
  </si>
  <si>
    <t>LICENCIADA EN EDUCACIÓN PREESCOLAR</t>
  </si>
  <si>
    <t>1\150</t>
  </si>
  <si>
    <t>PSICÓLOGA</t>
  </si>
  <si>
    <t>TRABAJADORA SOCIAL</t>
  </si>
  <si>
    <t>EL PROPONENTE PRESENTA PROPUESTA CON LOS 5 COMPONENTES MEDIANTE LOS CUALES PRECISA  LAS ACCIONES  A REALIZAR PARA BRINDAR UN SERVICIO CON CALIDAD</t>
  </si>
  <si>
    <t>1\1000</t>
  </si>
  <si>
    <t>COORDINADOR GENERAL</t>
  </si>
  <si>
    <t>1\5000</t>
  </si>
  <si>
    <t>DESDE EL 853 AL 870</t>
  </si>
  <si>
    <t>LICENCIADA EN PEDAGOGÍA INFANTIL</t>
  </si>
  <si>
    <t>CORPORACIÓN LATINA</t>
  </si>
  <si>
    <t>MUNICIPIO DE MEDELLÍN</t>
  </si>
  <si>
    <t>COLEGIO BAUTISA EMMANUEL</t>
  </si>
  <si>
    <t>FUNDACIÓN SOCIAL Y CULTURAL SAN ANTONIO DE PADUA</t>
  </si>
  <si>
    <t>´002-2012</t>
  </si>
  <si>
    <t>CENTRO EDUCATIVO Y MUSICAL BAMBINO Y BAMBINITO</t>
  </si>
  <si>
    <t>´006-2012</t>
  </si>
  <si>
    <t>8 Y 9</t>
  </si>
  <si>
    <t>DEL 10 AL 12</t>
  </si>
  <si>
    <t>CORPORACIÓN LATINA (95%)</t>
  </si>
  <si>
    <t>FUNDACIÓN SOCIAL Y CULTURAL SAN ANTONIO DE PADUA (5%)</t>
  </si>
  <si>
    <t>DANE305001005265</t>
  </si>
  <si>
    <t>KARINA JULIETH VÁSQUEZ MOSQUERA</t>
  </si>
  <si>
    <t>LICENCADA EN EDUCACIÓN BÁSICA</t>
  </si>
  <si>
    <t>15-02-2010
07-02-2011
01-02-2012
26-07-2013
20-01-2014</t>
  </si>
  <si>
    <t>15-12-2010
09-12-2011
12-12-2012
06-12-2013
30-11-2014</t>
  </si>
  <si>
    <t>DESDE EL 60 AL 85</t>
  </si>
  <si>
    <t>CAROLINA GIRALDO ARROYAVE</t>
  </si>
  <si>
    <t>16-06-2011
01-02-2012
22-01-2013
19-05-2014</t>
  </si>
  <si>
    <t>09-12-2011
12-12-2012
06-12-2013
12-12-2014</t>
  </si>
  <si>
    <t>DEL 86 AL 101</t>
  </si>
  <si>
    <t>DAISY MARY ZAPATA MARTÍNEZ</t>
  </si>
  <si>
    <t>LICENDIADA EN EDUCACIÓN BASICA</t>
  </si>
  <si>
    <t>13-02-2013
22-01-2014</t>
  </si>
  <si>
    <t>06-12-2013
12-12-2014</t>
  </si>
  <si>
    <t xml:space="preserve">LA EXPERIENCIA ACREDITADA NO CUMPLE YA QUE SE GRADUÓ EN JUNIO DE 2014 </t>
  </si>
  <si>
    <t>DEL 102 AL 134</t>
  </si>
  <si>
    <t>MARTHA LUCÍA PEREZ POSADA</t>
  </si>
  <si>
    <t>ECONOMISTA</t>
  </si>
  <si>
    <t>21-01-2013
20-01-2014</t>
  </si>
  <si>
    <t>DEL 135 AL 165</t>
  </si>
  <si>
    <t>MILLERLAY CARO CANO</t>
  </si>
  <si>
    <t>05-08-2013
20-01-2014</t>
  </si>
  <si>
    <t>DEL 166 AL 185</t>
  </si>
  <si>
    <t>CLAUDIA ELENA OCAMPO MEJÍA</t>
  </si>
  <si>
    <t>LICENCIADO EN EDUACIÓN BÁSICA</t>
  </si>
  <si>
    <t>EL TIEMPO DE EXPERIENIA REPORTADO NO CUPLE CON EL MÍNIMO REQUERIDO</t>
  </si>
  <si>
    <t>DEL 186 AL 229</t>
  </si>
  <si>
    <t>PATRICIA MENESES GARCÍA</t>
  </si>
  <si>
    <t>04-02-2013
20-01-2014</t>
  </si>
  <si>
    <t>DEL 230 AL 261</t>
  </si>
  <si>
    <t>YETNY PILAR VARGAS VELÁSQUEZ</t>
  </si>
  <si>
    <t>DEL 262 AL 282</t>
  </si>
  <si>
    <t>ARACELLY NIÑO MUNERA</t>
  </si>
  <si>
    <t>DEL 283 AL 301</t>
  </si>
  <si>
    <t>CECILIA PACHECO MARMOLEJO</t>
  </si>
  <si>
    <t>PROFESIONAL EN DESARROLLO FAMILIAR</t>
  </si>
  <si>
    <t>28-10-2013
20-01-2014</t>
  </si>
  <si>
    <t>22-12-2013
15-12-2014</t>
  </si>
  <si>
    <t>DEL 302 AL 320</t>
  </si>
  <si>
    <t>PAULA ANDREA HINCAPIÉ RENDÓN</t>
  </si>
  <si>
    <t>22-01-2013
20-01-2014</t>
  </si>
  <si>
    <t>DEL 321 AL 336</t>
  </si>
  <si>
    <t>FAICELLY CARMONA HOYOS</t>
  </si>
  <si>
    <t>05-08-2013
27-01-2014</t>
  </si>
  <si>
    <t>30-12-2013
12-12-2014</t>
  </si>
  <si>
    <t>DEL 337 AL 350</t>
  </si>
  <si>
    <t>MARIANA VELASQUEZ ARANGO</t>
  </si>
  <si>
    <t xml:space="preserve">PSICÓLOGA </t>
  </si>
  <si>
    <t>DEIBYS FUENTES OROZCO</t>
  </si>
  <si>
    <t>PSICOLOGA</t>
  </si>
  <si>
    <t>DEL 352 AL 389</t>
  </si>
  <si>
    <t>DEL 390 AL 408</t>
  </si>
  <si>
    <t>YENNY PAOLA CAÑAVERAL HENAO</t>
  </si>
  <si>
    <t>DEL 409 AL 423</t>
  </si>
  <si>
    <t>PAULA ANDREA BERMUDEZ CORDOBA</t>
  </si>
  <si>
    <t>DEL 423 AL 471</t>
  </si>
  <si>
    <t>LIBIA NATALIA AGUDELO MORENO</t>
  </si>
  <si>
    <t>DEL 472 AL 510</t>
  </si>
  <si>
    <t>ARACELLY VILLA ZAPATA</t>
  </si>
  <si>
    <t>DEL 511 AL 520</t>
  </si>
  <si>
    <t>JOANA ALEJANDRA CORDOBA CASTRILLON</t>
  </si>
  <si>
    <t>DEL 520 AL 536</t>
  </si>
  <si>
    <t>AIDA SHIRLEY MURILLO POSADA</t>
  </si>
  <si>
    <t>DEL 537 AL 567</t>
  </si>
  <si>
    <t>MUNICIPIO DE MEDELLIN</t>
  </si>
  <si>
    <t>N/A</t>
  </si>
  <si>
    <t xml:space="preserve">SIN INFORMACIÓN </t>
  </si>
  <si>
    <t>570 Y 577</t>
  </si>
  <si>
    <t>PROFESIONAL DE APOYO PEDAGOGICO</t>
  </si>
  <si>
    <t>FINANCIERO</t>
  </si>
  <si>
    <t xml:space="preserve">JAVIER HUMBERTO VELEZ ESCOBAR </t>
  </si>
  <si>
    <t>ADMINISTRADOR DE EMPRESAS</t>
  </si>
  <si>
    <t>METROPARQUES</t>
  </si>
  <si>
    <t>JORGE MARIO GRANADA MENDEZ</t>
  </si>
  <si>
    <t>ABOGADO</t>
  </si>
  <si>
    <t>COLEGIO LATINO</t>
  </si>
  <si>
    <t>DE ACUERDO AL PLIEGO DE CONDICIOBNES NUMERAL  4.1 CRITERIOS DE PONDERACION; LA CERTIFICACION LABORAL PRESENTADA NO RELACIONA LAS FUNCIONES  DESEMPEÑADAS POR EL PROFESIONAL, ADICIONAL, NO CUMPLE CON EL TIEMPO MINIMO DE EXPERIENCIA SOLICITADO (2 AÑOS) TIENE DE EXPERIENCIA 9,7 MESES.</t>
  </si>
  <si>
    <t xml:space="preserve">LA CERTIFICACION NO PRESENTA FECHA DE TERMINACION </t>
  </si>
  <si>
    <t>DE ACUERDO AL PLIEGO DE CONDICIOBNES NUMERAL  4.1 CRITERIOS DE PONDERACION; LA CERTIFICACION LABORAL PRESENTADA NO RELACIONA LAS FUNCIONES  DESEMPEÑADAS POR EL PROFESIONAL, ADICIONAL EN LA CERTIFICACION LABORAL PRESENTADA NO SE EVIDENCIA LA FECHA DE TERMINACION.</t>
  </si>
  <si>
    <t>DESDE EL 592 AL 606</t>
  </si>
  <si>
    <t>JULIANA TORRES UPEGUI</t>
  </si>
  <si>
    <r>
      <t xml:space="preserve">INSTITUCION EDUCATIVA NUESTRA SEÑORA DEL CARMEN 
 </t>
    </r>
    <r>
      <rPr>
        <b/>
        <sz val="11"/>
        <color theme="1"/>
        <rFont val="Calibri"/>
        <family val="2"/>
        <scheme val="minor"/>
      </rPr>
      <t xml:space="preserve">- </t>
    </r>
    <r>
      <rPr>
        <sz val="11"/>
        <color theme="1"/>
        <rFont val="Calibri"/>
        <family val="2"/>
        <scheme val="minor"/>
      </rPr>
      <t xml:space="preserve">HOSPITAL SAN RAFAEL DE GIRARDOT 
- CONFENALCO ANTIOQUIA </t>
    </r>
  </si>
  <si>
    <t>03/03/2010
19/08/2008
21/07/2011</t>
  </si>
  <si>
    <t>03/12/2010
01/08/2009
04/12/2011</t>
  </si>
  <si>
    <t>DESDE EL 607 AL 629</t>
  </si>
  <si>
    <t>ADRIANA MARCELA RENGIFO DAVID</t>
  </si>
  <si>
    <t>LINECIADA EN EDUCACIÓN BASICA</t>
  </si>
  <si>
    <t>HOGAR INFANTIL ORO VERDE DE APARTADO</t>
  </si>
  <si>
    <t>DEL 630 AL 643</t>
  </si>
  <si>
    <t>CIELO DEL SOCORRO BUSTAMANTE OSOSRIO</t>
  </si>
  <si>
    <t>LINECIADA EN EDUCACIÓN PREESCOLAR</t>
  </si>
  <si>
    <t>LA CERTIFICACION LABORAL PRESENTADA VA DESDE EL 3 DE MAYO DE 2005 SIN EMBARGO SOLO SE LE PUEDE VALER DESDE SU FECHA DE GRADO QUE ES EL 28 DE SEPT DE 2012 RAZON POR LA CUAL SOLO TIENE 12,3 MESES DE EXPERIENCIA Y SE REQUIEREN 24 MESES.</t>
  </si>
  <si>
    <t>COOPERATIVA MULTIACTIVA INTEGRAL COOPEDUCAMOS</t>
  </si>
  <si>
    <t>15/06/2008
20/03/2009
21/04/2010
05/09/2011
30/01/2012</t>
  </si>
  <si>
    <t>15/12/2008
20/09/2009
15/11/2010
15/12/2011
17/05/2012</t>
  </si>
  <si>
    <t>DEL 644 AL 678</t>
  </si>
  <si>
    <t>IBETH DEL CARMEN ALMARIO MENA</t>
  </si>
  <si>
    <t>DEL 679 AL 695</t>
  </si>
  <si>
    <t>MARTHA EUGENIA BLANCO PEDRAZA</t>
  </si>
  <si>
    <t xml:space="preserve">TECNOLOGA EMPRESARIAL </t>
  </si>
  <si>
    <t>DEL  696 AL 710</t>
  </si>
  <si>
    <t>NO RELACIONA CERTIFICACIONES LABORALES.</t>
  </si>
  <si>
    <t>OBSERVACIÓN</t>
  </si>
  <si>
    <t>EL OFERENTE NO PRESENTA INFORMACIÓN SOBRE LA INFRAESTRUCTURA HABILITANTE</t>
  </si>
  <si>
    <t>CONSORCIO FAMILIAS LATINAS PARA UNA INFANCIA FELIZ EN ANTIOQUIA - FAMILATINA</t>
  </si>
  <si>
    <t>enero</t>
  </si>
  <si>
    <t>febrero</t>
  </si>
  <si>
    <t>marzo</t>
  </si>
  <si>
    <t>abril</t>
  </si>
  <si>
    <t>mayo</t>
  </si>
  <si>
    <t>junio</t>
  </si>
  <si>
    <t>julio</t>
  </si>
  <si>
    <t>agosto</t>
  </si>
  <si>
    <t>septiembre</t>
  </si>
  <si>
    <t>octubre</t>
  </si>
  <si>
    <t>noviembre</t>
  </si>
  <si>
    <t>diciembre</t>
  </si>
  <si>
    <t>certificacion 1</t>
  </si>
  <si>
    <t>certificacion 2</t>
  </si>
  <si>
    <t>certificacion 3</t>
  </si>
  <si>
    <t>certificacion 4</t>
  </si>
  <si>
    <t>certificacion 5</t>
  </si>
  <si>
    <t>x</t>
  </si>
  <si>
    <t>cert 1</t>
  </si>
  <si>
    <t>cert 2</t>
  </si>
  <si>
    <t>cert 3</t>
  </si>
  <si>
    <t>cert 4</t>
  </si>
  <si>
    <t>cert 5</t>
  </si>
  <si>
    <t>cert 6</t>
  </si>
  <si>
    <t>certificacion 6</t>
  </si>
  <si>
    <t>10 meses 10 dias</t>
  </si>
  <si>
    <t>5 meses 28 dias</t>
  </si>
  <si>
    <t>4 meses 22 dias</t>
  </si>
  <si>
    <t>10 meses 28 dias</t>
  </si>
  <si>
    <t xml:space="preserve">6 meses 25 dias </t>
  </si>
  <si>
    <t xml:space="preserve">experiencia validada </t>
  </si>
  <si>
    <t>Traslapo</t>
  </si>
  <si>
    <t>cupos a validar</t>
  </si>
  <si>
    <t>Cantidad de Cupos ejecutados
validados</t>
  </si>
  <si>
    <t>N.A.</t>
  </si>
  <si>
    <t>No se valida porque está traslapada con la experiencia acreditada en el numeral 2, anterior.</t>
  </si>
  <si>
    <t>Cupos</t>
  </si>
  <si>
    <t>Perfil de Coordinador (1 X cada 300 niños y niñas)</t>
  </si>
  <si>
    <t>Perfil de Apoyo Psicosocial (1 X cada 300 niños y niñas)</t>
  </si>
  <si>
    <r>
      <rPr>
        <b/>
        <sz val="11"/>
        <color theme="1"/>
        <rFont val="Calibri"/>
        <family val="2"/>
        <scheme val="minor"/>
      </rPr>
      <t>No cumple</t>
    </r>
    <r>
      <rPr>
        <sz val="11"/>
        <color theme="1"/>
        <rFont val="Calibri"/>
        <family val="2"/>
        <scheme val="minor"/>
      </rPr>
      <t xml:space="preserve"> la relación técnica para el perfil Psicosocial además de las observaciones contenidas en la evaluación detallada.</t>
    </r>
  </si>
  <si>
    <t>Ver detalle</t>
  </si>
  <si>
    <t>Total cupos validados ("haber atendido simultáneamente")</t>
  </si>
  <si>
    <t>LA CERTIFICACIÓN PRESENTADA NO CONTIENE FIRMAS
NO VALIDADA PUES TAMBIEN FUE PRESENTADA PARA LA REGIONAL VALLE GRUPO 26</t>
  </si>
  <si>
    <t>CERTIFICACION NO VALIDADA PUES TAMBIEN FUE PRESENTADA PARA LA REGIONAL VALLE GRUPO 12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</si>
</sst>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b/>
      <sz val="14"/>
      <color theme="1"/>
      <name val="Calibri"/>
      <family val="2"/>
      <scheme val="minor"/>
    </font>
  </fonts>
  <fills count="1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92D050"/>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4">
    <xf numFmtId="0" fontId="0" fillId="0" borderId="0" xfId="0"/>
    <xf numFmtId="0" fontId="0" fillId="0" borderId="1" xfId="0" applyBorder="1"/>
    <xf numFmtId="0" fontId="0" fillId="0" borderId="0" xfId="0"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9" fillId="0" borderId="6"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5" xfId="0" applyBorder="1" applyAlignment="1">
      <alignment vertical="center"/>
    </xf>
    <xf numFmtId="0" fontId="14"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3" xfId="0" applyFont="1" applyFill="1" applyBorder="1" applyAlignment="1">
      <alignment horizontal="center" vertical="center" wrapText="1"/>
    </xf>
    <xf numFmtId="0" fontId="25" fillId="0" borderId="13"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6" fillId="6" borderId="17" xfId="0" applyFont="1" applyFill="1" applyBorder="1" applyAlignment="1">
      <alignment horizontal="center" vertical="center" wrapText="1"/>
    </xf>
    <xf numFmtId="0" fontId="26" fillId="0" borderId="17" xfId="0" applyFont="1" applyBorder="1" applyAlignment="1">
      <alignment horizontal="center" vertical="center" wrapText="1"/>
    </xf>
    <xf numFmtId="0" fontId="26" fillId="6" borderId="17"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2" xfId="0" applyFont="1" applyFill="1" applyBorder="1" applyAlignment="1">
      <alignment vertical="center"/>
    </xf>
    <xf numFmtId="0" fontId="28" fillId="6" borderId="23" xfId="0" applyFont="1" applyFill="1" applyBorder="1" applyAlignment="1">
      <alignment horizontal="center" vertical="center" wrapText="1"/>
    </xf>
    <xf numFmtId="0" fontId="29" fillId="0" borderId="24" xfId="0" applyFont="1" applyBorder="1" applyAlignment="1">
      <alignment vertical="center" wrapText="1"/>
    </xf>
    <xf numFmtId="0" fontId="29" fillId="0" borderId="23" xfId="0" applyFont="1" applyBorder="1" applyAlignment="1">
      <alignment vertical="center"/>
    </xf>
    <xf numFmtId="0" fontId="28" fillId="6" borderId="24" xfId="0" applyFont="1" applyFill="1" applyBorder="1" applyAlignment="1">
      <alignment vertical="center"/>
    </xf>
    <xf numFmtId="0" fontId="29" fillId="6" borderId="23" xfId="0" applyFont="1" applyFill="1" applyBorder="1" applyAlignment="1">
      <alignment vertical="center"/>
    </xf>
    <xf numFmtId="0" fontId="29" fillId="6" borderId="0" xfId="0" applyFont="1" applyFill="1" applyAlignment="1">
      <alignment vertical="center"/>
    </xf>
    <xf numFmtId="0" fontId="29" fillId="6" borderId="24" xfId="0" applyFont="1" applyFill="1" applyBorder="1" applyAlignment="1">
      <alignment vertical="center"/>
    </xf>
    <xf numFmtId="0" fontId="28" fillId="6" borderId="2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center" vertical="center"/>
    </xf>
    <xf numFmtId="0" fontId="28" fillId="6" borderId="24" xfId="0" applyFont="1" applyFill="1" applyBorder="1" applyAlignment="1">
      <alignment horizontal="center" vertical="center"/>
    </xf>
    <xf numFmtId="0" fontId="29" fillId="6" borderId="20" xfId="0" applyFont="1" applyFill="1" applyBorder="1" applyAlignment="1">
      <alignment vertical="center"/>
    </xf>
    <xf numFmtId="0" fontId="29" fillId="7" borderId="21" xfId="0" applyFont="1" applyFill="1" applyBorder="1" applyAlignment="1">
      <alignment vertical="center"/>
    </xf>
    <xf numFmtId="0" fontId="29" fillId="6" borderId="22" xfId="0" applyFont="1" applyFill="1" applyBorder="1" applyAlignment="1">
      <alignment vertical="center"/>
    </xf>
    <xf numFmtId="0" fontId="29" fillId="7" borderId="0" xfId="0" applyFont="1" applyFill="1" applyAlignment="1">
      <alignment vertical="center"/>
    </xf>
    <xf numFmtId="0" fontId="29" fillId="6" borderId="28" xfId="0" applyFont="1" applyFill="1" applyBorder="1" applyAlignment="1">
      <alignment vertical="center"/>
    </xf>
    <xf numFmtId="0" fontId="29" fillId="7" borderId="30" xfId="0" applyFont="1" applyFill="1" applyBorder="1" applyAlignment="1">
      <alignment vertical="center"/>
    </xf>
    <xf numFmtId="0" fontId="29" fillId="6" borderId="31" xfId="0" applyFont="1" applyFill="1" applyBorder="1" applyAlignment="1">
      <alignment vertical="center"/>
    </xf>
    <xf numFmtId="0" fontId="28" fillId="6" borderId="23" xfId="0" applyFont="1" applyFill="1" applyBorder="1" applyAlignment="1">
      <alignment vertical="center"/>
    </xf>
    <xf numFmtId="0" fontId="29" fillId="7" borderId="0" xfId="0" applyFont="1" applyFill="1" applyAlignment="1">
      <alignment horizontal="center" vertical="center"/>
    </xf>
    <xf numFmtId="0" fontId="29" fillId="7"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4" xfId="0" applyFont="1" applyBorder="1" applyAlignment="1">
      <alignment vertical="center"/>
    </xf>
    <xf numFmtId="0" fontId="29" fillId="6" borderId="30"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35" fillId="6" borderId="28" xfId="0" applyFont="1" applyFill="1" applyBorder="1" applyAlignment="1">
      <alignment vertical="center"/>
    </xf>
    <xf numFmtId="0" fontId="35" fillId="6" borderId="28" xfId="0" applyFont="1" applyFill="1" applyBorder="1" applyAlignment="1">
      <alignment horizontal="center" vertical="center"/>
    </xf>
    <xf numFmtId="0" fontId="35" fillId="6" borderId="28" xfId="0" applyFont="1" applyFill="1" applyBorder="1" applyAlignment="1">
      <alignment vertical="center" wrapText="1"/>
    </xf>
    <xf numFmtId="43" fontId="0" fillId="3" borderId="1" xfId="1" applyFont="1" applyFill="1" applyBorder="1" applyAlignment="1">
      <alignment vertical="center"/>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2" fontId="18"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4" fillId="0" borderId="1" xfId="0" applyFont="1" applyBorder="1" applyAlignment="1">
      <alignment horizontal="center" vertical="center" wrapText="1"/>
    </xf>
    <xf numFmtId="49" fontId="14" fillId="0" borderId="1" xfId="0" applyNumberFormat="1"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0" fillId="0" borderId="0" xfId="0" applyAlignment="1">
      <alignment vertical="center" wrapText="1"/>
    </xf>
    <xf numFmtId="0" fontId="9" fillId="0" borderId="6"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0" fontId="9" fillId="0" borderId="7"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0" fillId="10" borderId="1" xfId="0" applyFill="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14" fontId="0" fillId="0" borderId="1" xfId="0" applyNumberFormat="1" applyBorder="1" applyAlignment="1">
      <alignment horizontal="left" vertical="center"/>
    </xf>
    <xf numFmtId="14" fontId="0" fillId="0" borderId="1" xfId="0" applyNumberFormat="1" applyFill="1" applyBorder="1" applyAlignment="1">
      <alignment horizontal="left" vertical="center" wrapText="1"/>
    </xf>
    <xf numFmtId="14" fontId="0" fillId="0" borderId="1" xfId="0" applyNumberFormat="1" applyBorder="1" applyAlignment="1">
      <alignment horizontal="left" vertical="center" wrapText="1"/>
    </xf>
    <xf numFmtId="9" fontId="13" fillId="10" borderId="1" xfId="0" applyNumberFormat="1" applyFont="1" applyFill="1" applyBorder="1" applyAlignment="1" applyProtection="1">
      <alignment horizontal="center" vertical="center" wrapText="1"/>
      <protection locked="0"/>
    </xf>
    <xf numFmtId="49" fontId="14" fillId="10" borderId="1" xfId="0" applyNumberFormat="1" applyFont="1" applyFill="1" applyBorder="1" applyAlignment="1" applyProtection="1">
      <alignment horizontal="justify" vertical="center" wrapText="1"/>
      <protection locked="0"/>
    </xf>
    <xf numFmtId="0" fontId="14" fillId="10" borderId="1" xfId="0" applyFont="1" applyFill="1" applyBorder="1" applyAlignment="1">
      <alignment horizontal="center" vertical="center" wrapText="1"/>
    </xf>
    <xf numFmtId="1"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1" fontId="13" fillId="10" borderId="1" xfId="1"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0" fontId="0" fillId="10" borderId="0" xfId="0" applyFill="1" applyAlignment="1">
      <alignment vertical="center"/>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39" fillId="10" borderId="0" xfId="0" applyFont="1" applyFill="1" applyAlignment="1">
      <alignment horizontal="center" vertical="center" wrapText="1"/>
    </xf>
    <xf numFmtId="3" fontId="18" fillId="2"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4" fontId="38" fillId="10" borderId="1" xfId="0" applyNumberFormat="1" applyFont="1" applyFill="1" applyBorder="1" applyAlignment="1">
      <alignment horizontal="center" vertical="center" wrapText="1"/>
    </xf>
    <xf numFmtId="4" fontId="38" fillId="2" borderId="1" xfId="0" applyNumberFormat="1" applyFont="1" applyFill="1" applyBorder="1" applyAlignment="1" applyProtection="1">
      <alignment horizontal="left" vertical="center" wrapText="1"/>
      <protection locked="0"/>
    </xf>
    <xf numFmtId="4" fontId="38" fillId="2" borderId="1" xfId="0" applyNumberFormat="1" applyFont="1" applyFill="1" applyBorder="1" applyAlignment="1" applyProtection="1">
      <alignment horizontal="center" vertical="center" wrapText="1"/>
      <protection locked="0"/>
    </xf>
    <xf numFmtId="4" fontId="1" fillId="10" borderId="0" xfId="0" applyNumberFormat="1" applyFont="1" applyFill="1" applyAlignment="1">
      <alignment vertical="center" wrapText="1"/>
    </xf>
    <xf numFmtId="4" fontId="1" fillId="10" borderId="0" xfId="0" applyNumberFormat="1" applyFont="1" applyFill="1" applyAlignment="1">
      <alignment vertical="center"/>
    </xf>
    <xf numFmtId="4" fontId="38" fillId="10" borderId="0" xfId="0" applyNumberFormat="1" applyFont="1" applyFill="1" applyAlignment="1">
      <alignment horizontal="left" vertical="center" wrapText="1"/>
    </xf>
    <xf numFmtId="0" fontId="14" fillId="10" borderId="0" xfId="0" applyFont="1" applyFill="1" applyAlignment="1">
      <alignment horizontal="center" vertical="center" wrapText="1"/>
    </xf>
    <xf numFmtId="0" fontId="14" fillId="10" borderId="0" xfId="0" applyFont="1" applyFill="1" applyAlignment="1">
      <alignment vertical="center"/>
    </xf>
    <xf numFmtId="0" fontId="0" fillId="10" borderId="0" xfId="0" applyFill="1" applyAlignment="1">
      <alignment horizontal="center" vertical="center"/>
    </xf>
    <xf numFmtId="0" fontId="0" fillId="10" borderId="1" xfId="0" applyFill="1" applyBorder="1" applyAlignment="1">
      <alignment vertical="center" wrapText="1"/>
    </xf>
    <xf numFmtId="165" fontId="0" fillId="0" borderId="0" xfId="0" applyNumberFormat="1" applyAlignment="1">
      <alignment vertical="center" wrapText="1"/>
    </xf>
    <xf numFmtId="0" fontId="0" fillId="0" borderId="1" xfId="0" applyFill="1" applyBorder="1" applyAlignment="1">
      <alignment horizontal="left" vertical="center" wrapText="1"/>
    </xf>
    <xf numFmtId="0" fontId="0" fillId="10" borderId="0" xfId="0" applyFill="1" applyBorder="1" applyAlignment="1">
      <alignment vertical="center" wrapText="1"/>
    </xf>
    <xf numFmtId="0" fontId="0" fillId="10" borderId="0" xfId="0" applyFill="1" applyBorder="1" applyAlignment="1">
      <alignment horizontal="center" vertical="center" wrapText="1"/>
    </xf>
    <xf numFmtId="14" fontId="0" fillId="10" borderId="0" xfId="0" applyNumberFormat="1" applyFill="1" applyBorder="1" applyAlignment="1">
      <alignment vertical="center"/>
    </xf>
    <xf numFmtId="14" fontId="0" fillId="10" borderId="0" xfId="0" applyNumberFormat="1" applyFill="1" applyBorder="1" applyAlignment="1">
      <alignment vertical="center" wrapText="1"/>
    </xf>
    <xf numFmtId="14" fontId="0" fillId="10" borderId="1" xfId="0" applyNumberFormat="1" applyFill="1" applyBorder="1" applyAlignment="1">
      <alignment horizontal="left" vertical="center" wrapText="1"/>
    </xf>
    <xf numFmtId="0" fontId="0" fillId="10" borderId="1" xfId="0" applyFont="1" applyFill="1" applyBorder="1" applyAlignment="1">
      <alignment vertical="center" wrapText="1"/>
    </xf>
    <xf numFmtId="0" fontId="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0" fillId="10" borderId="0" xfId="0" applyFont="1" applyFill="1" applyAlignment="1">
      <alignment vertical="center"/>
    </xf>
    <xf numFmtId="0" fontId="0" fillId="10" borderId="1" xfId="0" applyFill="1" applyBorder="1" applyAlignment="1">
      <alignment horizontal="left" vertical="center" wrapText="1"/>
    </xf>
    <xf numFmtId="14" fontId="0" fillId="10" borderId="1" xfId="0" applyNumberFormat="1" applyFill="1" applyBorder="1" applyAlignment="1">
      <alignment horizontal="left" vertical="center"/>
    </xf>
    <xf numFmtId="0" fontId="0" fillId="10" borderId="1" xfId="0" applyFont="1" applyFill="1" applyBorder="1" applyAlignment="1">
      <alignment horizontal="left" vertical="center" wrapText="1"/>
    </xf>
    <xf numFmtId="14" fontId="0" fillId="10" borderId="1" xfId="0" applyNumberFormat="1" applyFont="1" applyFill="1" applyBorder="1" applyAlignment="1">
      <alignment horizontal="left" vertical="center"/>
    </xf>
    <xf numFmtId="14" fontId="0" fillId="10" borderId="1" xfId="0" applyNumberFormat="1" applyFont="1" applyFill="1" applyBorder="1" applyAlignment="1">
      <alignment horizontal="left" vertical="center" wrapText="1"/>
    </xf>
    <xf numFmtId="0" fontId="0" fillId="10" borderId="1" xfId="0" applyFill="1" applyBorder="1" applyAlignment="1">
      <alignment vertical="center"/>
    </xf>
    <xf numFmtId="0" fontId="14" fillId="10" borderId="1" xfId="0" applyFont="1" applyFill="1" applyBorder="1" applyAlignment="1">
      <alignment vertical="center" wrapText="1"/>
    </xf>
    <xf numFmtId="49" fontId="38" fillId="2" borderId="1" xfId="0" applyNumberFormat="1" applyFont="1" applyFill="1" applyBorder="1" applyAlignment="1" applyProtection="1">
      <alignment horizontal="left" vertical="center" wrapText="1"/>
      <protection locked="0"/>
    </xf>
    <xf numFmtId="0" fontId="14" fillId="2" borderId="1" xfId="0"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15" fontId="13" fillId="2" borderId="1" xfId="0" applyNumberFormat="1" applyFont="1" applyFill="1" applyBorder="1" applyAlignment="1" applyProtection="1">
      <alignment horizontal="center" vertical="center" wrapText="1"/>
      <protection locked="0"/>
    </xf>
    <xf numFmtId="167" fontId="18" fillId="2" borderId="1" xfId="1" applyNumberFormat="1" applyFont="1" applyFill="1" applyBorder="1" applyAlignment="1">
      <alignment horizontal="right" vertical="center" wrapText="1"/>
    </xf>
    <xf numFmtId="167" fontId="13" fillId="2" borderId="1" xfId="1" applyNumberFormat="1" applyFont="1" applyFill="1" applyBorder="1" applyAlignment="1">
      <alignment horizontal="right" vertical="center" wrapText="1"/>
    </xf>
    <xf numFmtId="0" fontId="14" fillId="2" borderId="1" xfId="0" applyFont="1" applyFill="1" applyBorder="1" applyAlignment="1">
      <alignment horizontal="left" vertical="center" wrapText="1"/>
    </xf>
    <xf numFmtId="168" fontId="1" fillId="2" borderId="1" xfId="0" applyNumberFormat="1" applyFont="1" applyFill="1" applyBorder="1" applyAlignment="1">
      <alignment horizontal="center" vertical="center" wrapText="1"/>
    </xf>
    <xf numFmtId="0" fontId="0" fillId="0" borderId="1" xfId="0" applyBorder="1" applyAlignment="1">
      <alignment horizontal="center"/>
    </xf>
    <xf numFmtId="0" fontId="9" fillId="2" borderId="6" xfId="0" applyFont="1" applyFill="1" applyBorder="1" applyAlignment="1" applyProtection="1">
      <alignment vertical="center" wrapText="1"/>
      <protection locked="0"/>
    </xf>
    <xf numFmtId="0" fontId="9" fillId="2" borderId="6" xfId="0" applyFont="1" applyFill="1" applyBorder="1" applyAlignment="1" applyProtection="1">
      <alignment vertical="center"/>
      <protection locked="0"/>
    </xf>
    <xf numFmtId="0" fontId="9" fillId="2" borderId="7" xfId="0" applyFont="1" applyFill="1" applyBorder="1" applyAlignment="1" applyProtection="1">
      <alignment vertical="center" wrapText="1"/>
      <protection locked="0"/>
    </xf>
    <xf numFmtId="0" fontId="8" fillId="2" borderId="4" xfId="0" applyFont="1" applyFill="1" applyBorder="1" applyAlignment="1">
      <alignment vertical="center"/>
    </xf>
    <xf numFmtId="0" fontId="10" fillId="2" borderId="4" xfId="0" applyFont="1" applyFill="1" applyBorder="1" applyAlignment="1">
      <alignment vertical="center"/>
    </xf>
    <xf numFmtId="16" fontId="0" fillId="2" borderId="1" xfId="0" applyNumberFormat="1" applyFill="1" applyBorder="1"/>
    <xf numFmtId="0" fontId="0" fillId="2" borderId="1" xfId="0" applyFill="1" applyBorder="1"/>
    <xf numFmtId="16" fontId="0" fillId="13" borderId="1" xfId="0" applyNumberFormat="1" applyFill="1" applyBorder="1"/>
    <xf numFmtId="0" fontId="0" fillId="13" borderId="1" xfId="0" applyFill="1" applyBorder="1"/>
    <xf numFmtId="0" fontId="0" fillId="0" borderId="3" xfId="0" applyBorder="1"/>
    <xf numFmtId="0" fontId="0" fillId="0" borderId="11" xfId="0" applyBorder="1"/>
    <xf numFmtId="0" fontId="0" fillId="2" borderId="10" xfId="0" applyFill="1" applyBorder="1"/>
    <xf numFmtId="0" fontId="0" fillId="0" borderId="10" xfId="0" applyBorder="1"/>
    <xf numFmtId="0" fontId="0" fillId="0" borderId="2" xfId="0" applyBorder="1"/>
    <xf numFmtId="0" fontId="0" fillId="13" borderId="2" xfId="0" applyFill="1" applyBorder="1"/>
    <xf numFmtId="0" fontId="0" fillId="2" borderId="40" xfId="0" applyFill="1" applyBorder="1"/>
    <xf numFmtId="0" fontId="0" fillId="2" borderId="42" xfId="0" applyFill="1" applyBorder="1"/>
    <xf numFmtId="0" fontId="0" fillId="13" borderId="43" xfId="0" applyFill="1" applyBorder="1"/>
    <xf numFmtId="0" fontId="0" fillId="2" borderId="44" xfId="0" applyFill="1" applyBorder="1"/>
    <xf numFmtId="0" fontId="0" fillId="13" borderId="45" xfId="0" applyFill="1" applyBorder="1"/>
    <xf numFmtId="0" fontId="0" fillId="2" borderId="46" xfId="0" applyFill="1" applyBorder="1"/>
    <xf numFmtId="16" fontId="0" fillId="13" borderId="47" xfId="0" applyNumberFormat="1" applyFill="1" applyBorder="1"/>
    <xf numFmtId="0" fontId="0" fillId="0" borderId="38" xfId="0" applyBorder="1"/>
    <xf numFmtId="0" fontId="0" fillId="2" borderId="48" xfId="0" applyFill="1" applyBorder="1"/>
    <xf numFmtId="0" fontId="0" fillId="13" borderId="49" xfId="0" applyFill="1" applyBorder="1"/>
    <xf numFmtId="0" fontId="0" fillId="0" borderId="39" xfId="0" applyBorder="1"/>
    <xf numFmtId="0" fontId="0" fillId="13" borderId="41" xfId="0" applyFill="1" applyBorder="1"/>
    <xf numFmtId="0" fontId="0" fillId="14" borderId="50" xfId="0" applyFill="1" applyBorder="1"/>
    <xf numFmtId="0" fontId="0" fillId="14" borderId="51" xfId="0" applyFill="1" applyBorder="1"/>
    <xf numFmtId="0" fontId="0" fillId="14" borderId="52" xfId="0" applyFill="1" applyBorder="1"/>
    <xf numFmtId="16" fontId="0" fillId="15" borderId="1" xfId="0" applyNumberFormat="1" applyFill="1" applyBorder="1"/>
    <xf numFmtId="0" fontId="0" fillId="15" borderId="1" xfId="0" applyFill="1" applyBorder="1" applyAlignment="1">
      <alignment horizontal="left"/>
    </xf>
    <xf numFmtId="0" fontId="14" fillId="10" borderId="1" xfId="0" applyFont="1" applyFill="1" applyBorder="1"/>
    <xf numFmtId="16" fontId="14" fillId="11" borderId="1" xfId="0" applyNumberFormat="1" applyFont="1" applyFill="1" applyBorder="1"/>
    <xf numFmtId="4" fontId="13" fillId="0" borderId="1" xfId="0" applyNumberFormat="1" applyFont="1" applyFill="1" applyBorder="1" applyAlignment="1" applyProtection="1">
      <alignment horizontal="center" vertical="center" wrapText="1"/>
      <protection locked="0"/>
    </xf>
    <xf numFmtId="4" fontId="0" fillId="0" borderId="1" xfId="0" applyNumberFormat="1" applyBorder="1"/>
    <xf numFmtId="16" fontId="14" fillId="11" borderId="10" xfId="0" applyNumberFormat="1" applyFont="1" applyFill="1" applyBorder="1"/>
    <xf numFmtId="16" fontId="0" fillId="12" borderId="2" xfId="0" applyNumberFormat="1" applyFill="1" applyBorder="1" applyAlignment="1">
      <alignment horizontal="center"/>
    </xf>
    <xf numFmtId="0" fontId="14" fillId="10" borderId="2" xfId="0" applyFont="1" applyFill="1" applyBorder="1"/>
    <xf numFmtId="16" fontId="0" fillId="12" borderId="40" xfId="0" applyNumberFormat="1" applyFill="1" applyBorder="1"/>
    <xf numFmtId="0" fontId="0" fillId="0" borderId="53" xfId="0" applyBorder="1"/>
    <xf numFmtId="16" fontId="14" fillId="11" borderId="41" xfId="0" applyNumberFormat="1" applyFont="1" applyFill="1" applyBorder="1"/>
    <xf numFmtId="16" fontId="0" fillId="12" borderId="42" xfId="0" applyNumberFormat="1" applyFill="1" applyBorder="1" applyAlignment="1">
      <alignment horizontal="center"/>
    </xf>
    <xf numFmtId="16" fontId="14" fillId="11" borderId="43" xfId="0" applyNumberFormat="1" applyFont="1" applyFill="1" applyBorder="1"/>
    <xf numFmtId="16" fontId="0" fillId="12" borderId="44" xfId="0" applyNumberFormat="1" applyFill="1" applyBorder="1" applyAlignment="1">
      <alignment horizontal="center"/>
    </xf>
    <xf numFmtId="0" fontId="0" fillId="0" borderId="54" xfId="0" applyBorder="1"/>
    <xf numFmtId="16" fontId="14" fillId="11" borderId="45" xfId="0" applyNumberFormat="1" applyFont="1" applyFill="1" applyBorder="1"/>
    <xf numFmtId="169" fontId="13" fillId="0" borderId="1" xfId="1" applyNumberFormat="1" applyFont="1" applyFill="1" applyBorder="1" applyAlignment="1" applyProtection="1">
      <alignment horizontal="center" vertical="center" wrapText="1"/>
      <protection locked="0"/>
    </xf>
    <xf numFmtId="1" fontId="0" fillId="0" borderId="0" xfId="0" applyNumberFormat="1"/>
    <xf numFmtId="0" fontId="40" fillId="16" borderId="0" xfId="0" applyFont="1" applyFill="1"/>
    <xf numFmtId="3" fontId="0" fillId="3" borderId="1" xfId="0" applyNumberFormat="1" applyFill="1" applyBorder="1" applyAlignment="1">
      <alignment horizontal="right" vertical="center" wrapText="1"/>
    </xf>
    <xf numFmtId="15" fontId="13" fillId="18" borderId="1" xfId="0" applyNumberFormat="1" applyFont="1" applyFill="1" applyBorder="1" applyAlignment="1" applyProtection="1">
      <alignment horizontal="center" vertical="center" wrapText="1"/>
      <protection locked="0"/>
    </xf>
    <xf numFmtId="3" fontId="13" fillId="0" borderId="1" xfId="1" applyNumberFormat="1" applyFont="1" applyFill="1" applyBorder="1" applyAlignment="1" applyProtection="1">
      <alignment horizontal="center" vertical="center" wrapText="1"/>
      <protection locked="0"/>
    </xf>
    <xf numFmtId="3" fontId="1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vertical="center" wrapText="1"/>
    </xf>
    <xf numFmtId="3" fontId="0" fillId="0" borderId="0" xfId="0" applyNumberFormat="1" applyAlignment="1">
      <alignment vertical="center"/>
    </xf>
    <xf numFmtId="0" fontId="1" fillId="0" borderId="1" xfId="0" applyFont="1" applyBorder="1" applyAlignment="1">
      <alignment vertical="center" wrapText="1"/>
    </xf>
    <xf numFmtId="3" fontId="13" fillId="10" borderId="1" xfId="1" applyNumberFormat="1" applyFont="1" applyFill="1" applyBorder="1" applyAlignment="1" applyProtection="1">
      <alignment horizontal="center" vertical="center" wrapText="1"/>
      <protection locked="0"/>
    </xf>
    <xf numFmtId="3" fontId="13" fillId="17" borderId="1" xfId="1"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17" xfId="0" applyFont="1" applyBorder="1" applyAlignment="1">
      <alignment horizontal="left" vertical="justify" wrapText="1"/>
    </xf>
    <xf numFmtId="0" fontId="26" fillId="0" borderId="18" xfId="0" applyFont="1" applyBorder="1" applyAlignment="1">
      <alignment horizontal="left" vertical="justify" wrapText="1"/>
    </xf>
    <xf numFmtId="0" fontId="26" fillId="0" borderId="19" xfId="0" applyFont="1" applyBorder="1" applyAlignment="1">
      <alignment horizontal="left" vertical="justify" wrapText="1"/>
    </xf>
    <xf numFmtId="0" fontId="0" fillId="0" borderId="3" xfId="0" applyBorder="1" applyAlignment="1">
      <alignment horizontal="center"/>
    </xf>
    <xf numFmtId="0" fontId="0" fillId="0" borderId="35"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26" fillId="6" borderId="14" xfId="0" applyFont="1" applyFill="1" applyBorder="1" applyAlignment="1">
      <alignment horizontal="left" vertical="justify" wrapText="1"/>
    </xf>
    <xf numFmtId="0" fontId="26" fillId="6" borderId="15" xfId="0" applyFont="1" applyFill="1" applyBorder="1" applyAlignment="1">
      <alignment horizontal="left" vertical="justify" wrapText="1"/>
    </xf>
    <xf numFmtId="0" fontId="26" fillId="6" borderId="16" xfId="0" applyFont="1" applyFill="1" applyBorder="1" applyAlignment="1">
      <alignment horizontal="left" vertical="justify" wrapText="1"/>
    </xf>
    <xf numFmtId="0" fontId="26" fillId="6" borderId="17" xfId="0" applyFont="1" applyFill="1" applyBorder="1" applyAlignment="1">
      <alignment horizontal="left" vertical="justify"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17" xfId="0" applyFont="1" applyFill="1" applyBorder="1" applyAlignment="1">
      <alignment horizontal="center" vertical="justify" wrapText="1"/>
    </xf>
    <xf numFmtId="0" fontId="26" fillId="6" borderId="18" xfId="0" applyFont="1" applyFill="1" applyBorder="1" applyAlignment="1">
      <alignment horizontal="center" vertical="justify" wrapText="1"/>
    </xf>
    <xf numFmtId="0" fontId="26" fillId="6" borderId="19" xfId="0" applyFont="1" applyFill="1" applyBorder="1" applyAlignment="1">
      <alignment horizontal="center" vertical="justify" wrapText="1"/>
    </xf>
    <xf numFmtId="0" fontId="4" fillId="0" borderId="1" xfId="0" applyFont="1" applyBorder="1" applyAlignment="1">
      <alignment horizontal="center" vertical="center" wrapText="1"/>
    </xf>
    <xf numFmtId="0" fontId="0" fillId="10" borderId="1" xfId="0" applyFont="1" applyFill="1" applyBorder="1" applyAlignment="1">
      <alignment horizontal="center" vertical="center" wrapText="1"/>
    </xf>
    <xf numFmtId="0" fontId="0" fillId="10" borderId="10" xfId="0" applyFill="1" applyBorder="1" applyAlignment="1">
      <alignment horizontal="center" vertical="center" wrapText="1"/>
    </xf>
    <xf numFmtId="0" fontId="0" fillId="10" borderId="2" xfId="0" applyFill="1" applyBorder="1" applyAlignment="1">
      <alignment horizontal="center" vertical="center"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0" fillId="10"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0" fillId="10" borderId="3" xfId="0" applyFill="1" applyBorder="1" applyAlignment="1">
      <alignment horizontal="justify" vertical="center" wrapText="1"/>
    </xf>
    <xf numFmtId="0" fontId="0" fillId="10" borderId="11" xfId="0" applyFill="1" applyBorder="1" applyAlignment="1">
      <alignment horizontal="justify" vertical="center" wrapText="1"/>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2" borderId="4" xfId="0" applyFont="1" applyFill="1" applyBorder="1" applyAlignment="1">
      <alignment horizontal="left" vertical="center"/>
    </xf>
    <xf numFmtId="0" fontId="0" fillId="2" borderId="5" xfId="0" applyFont="1" applyFill="1" applyBorder="1" applyAlignment="1">
      <alignment horizontal="left" vertical="center"/>
    </xf>
    <xf numFmtId="0" fontId="9" fillId="2" borderId="3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17" fillId="0" borderId="0" xfId="0" applyFont="1" applyFill="1" applyAlignment="1">
      <alignment horizontal="left" vertical="center" wrapText="1"/>
    </xf>
    <xf numFmtId="0" fontId="1" fillId="2" borderId="10" xfId="0" applyFont="1" applyFill="1" applyBorder="1" applyAlignment="1">
      <alignment horizontal="center" vertical="center"/>
    </xf>
    <xf numFmtId="0" fontId="1" fillId="2" borderId="2" xfId="0" applyFont="1" applyFill="1" applyBorder="1" applyAlignment="1">
      <alignment horizontal="center" vertical="center"/>
    </xf>
    <xf numFmtId="0" fontId="9" fillId="2" borderId="6" xfId="0" applyFont="1" applyFill="1" applyBorder="1" applyAlignment="1" applyProtection="1">
      <alignment horizontal="left" vertical="center"/>
      <protection locked="0"/>
    </xf>
    <xf numFmtId="0" fontId="9" fillId="2" borderId="7" xfId="0" applyFont="1" applyFill="1" applyBorder="1" applyAlignment="1" applyProtection="1">
      <alignment horizontal="left" vertical="center"/>
      <protection locked="0"/>
    </xf>
    <xf numFmtId="0" fontId="37" fillId="0" borderId="12" xfId="0" applyFont="1" applyBorder="1" applyAlignment="1">
      <alignment horizontal="center" vertical="center" wrapText="1"/>
    </xf>
    <xf numFmtId="0" fontId="0" fillId="10" borderId="1" xfId="0"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8" fillId="2" borderId="10"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0" fillId="10" borderId="36" xfId="0" applyFill="1" applyBorder="1" applyAlignment="1">
      <alignment horizontal="center" vertical="center" wrapText="1"/>
    </xf>
    <xf numFmtId="0" fontId="0" fillId="10" borderId="39" xfId="0"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vertical="center" wrapText="1"/>
    </xf>
    <xf numFmtId="1" fontId="0" fillId="0" borderId="0" xfId="0" applyNumberFormat="1" applyAlignment="1">
      <alignment horizontal="center"/>
    </xf>
    <xf numFmtId="0" fontId="0" fillId="0" borderId="0" xfId="0" applyAlignment="1">
      <alignment horizontal="center"/>
    </xf>
    <xf numFmtId="0" fontId="0" fillId="0" borderId="23" xfId="0" applyBorder="1"/>
    <xf numFmtId="0" fontId="28" fillId="6" borderId="30" xfId="0" applyFont="1" applyFill="1" applyBorder="1" applyAlignment="1">
      <alignment vertical="center" wrapText="1"/>
    </xf>
    <xf numFmtId="0" fontId="28" fillId="6" borderId="29" xfId="0" applyFont="1" applyFill="1" applyBorder="1" applyAlignment="1">
      <alignment vertical="center" wrapText="1"/>
    </xf>
    <xf numFmtId="0" fontId="28" fillId="8" borderId="25" xfId="0" applyFont="1" applyFill="1" applyBorder="1" applyAlignment="1">
      <alignment horizontal="center" vertical="center"/>
    </xf>
    <xf numFmtId="0" fontId="28" fillId="8" borderId="27" xfId="0" applyFont="1" applyFill="1" applyBorder="1" applyAlignment="1">
      <alignment horizontal="center" vertical="center"/>
    </xf>
    <xf numFmtId="0" fontId="28" fillId="8" borderId="26" xfId="0" applyFont="1" applyFill="1" applyBorder="1" applyAlignment="1">
      <alignment horizontal="center" vertical="center"/>
    </xf>
    <xf numFmtId="0" fontId="29" fillId="6" borderId="33" xfId="0" applyFont="1" applyFill="1" applyBorder="1" applyAlignment="1">
      <alignment vertical="center"/>
    </xf>
    <xf numFmtId="0" fontId="28" fillId="6" borderId="20" xfId="0" applyFont="1" applyFill="1" applyBorder="1" applyAlignment="1">
      <alignment vertical="center"/>
    </xf>
    <xf numFmtId="0" fontId="28" fillId="6" borderId="28" xfId="0" applyFont="1" applyFill="1" applyBorder="1" applyAlignment="1">
      <alignment vertical="center"/>
    </xf>
    <xf numFmtId="0" fontId="28" fillId="6" borderId="21" xfId="0" applyFont="1" applyFill="1" applyBorder="1" applyAlignment="1">
      <alignment vertical="center" wrapText="1"/>
    </xf>
    <xf numFmtId="0" fontId="28" fillId="6" borderId="32" xfId="0" applyFont="1" applyFill="1" applyBorder="1" applyAlignment="1">
      <alignment vertical="center" wrapText="1"/>
    </xf>
    <xf numFmtId="0" fontId="29" fillId="6" borderId="34" xfId="0" applyFont="1" applyFill="1" applyBorder="1" applyAlignment="1">
      <alignment vertical="center"/>
    </xf>
    <xf numFmtId="0" fontId="28" fillId="6" borderId="20" xfId="0" applyFont="1" applyFill="1" applyBorder="1" applyAlignment="1">
      <alignment horizontal="center" vertical="center" wrapText="1"/>
    </xf>
    <xf numFmtId="0" fontId="28" fillId="6" borderId="21"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7"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36" fillId="6" borderId="27" xfId="0" applyFont="1" applyFill="1" applyBorder="1" applyAlignment="1">
      <alignment horizontal="center" vertical="center" wrapText="1"/>
    </xf>
    <xf numFmtId="0" fontId="36" fillId="6" borderId="26" xfId="0" applyFont="1" applyFill="1" applyBorder="1" applyAlignment="1">
      <alignment horizontal="center" vertical="center" wrapText="1"/>
    </xf>
    <xf numFmtId="44" fontId="36" fillId="6" borderId="27" xfId="3" applyFont="1" applyFill="1" applyBorder="1" applyAlignment="1">
      <alignment horizontal="center" vertical="center" wrapText="1"/>
    </xf>
    <xf numFmtId="44" fontId="36" fillId="6" borderId="26" xfId="3" applyFont="1" applyFill="1" applyBorder="1" applyAlignment="1">
      <alignment horizontal="center" vertical="center" wrapText="1"/>
    </xf>
    <xf numFmtId="0" fontId="35" fillId="6" borderId="27" xfId="0" applyFont="1" applyFill="1" applyBorder="1" applyAlignment="1">
      <alignment horizontal="center" vertical="center" wrapText="1"/>
    </xf>
    <xf numFmtId="0" fontId="35" fillId="6" borderId="26"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67" t="s">
        <v>86</v>
      </c>
      <c r="B2" s="267"/>
      <c r="C2" s="267"/>
      <c r="D2" s="267"/>
      <c r="E2" s="267"/>
      <c r="F2" s="267"/>
      <c r="G2" s="267"/>
      <c r="H2" s="267"/>
      <c r="I2" s="267"/>
      <c r="J2" s="267"/>
      <c r="K2" s="267"/>
      <c r="L2" s="267"/>
    </row>
    <row r="4" spans="1:12" ht="16.5" x14ac:dyDescent="0.25">
      <c r="A4" s="248" t="s">
        <v>57</v>
      </c>
      <c r="B4" s="248"/>
      <c r="C4" s="248"/>
      <c r="D4" s="248"/>
      <c r="E4" s="248"/>
      <c r="F4" s="248"/>
      <c r="G4" s="248"/>
      <c r="H4" s="248"/>
      <c r="I4" s="248"/>
      <c r="J4" s="248"/>
      <c r="K4" s="248"/>
      <c r="L4" s="248"/>
    </row>
    <row r="5" spans="1:12" ht="16.5" x14ac:dyDescent="0.25">
      <c r="A5" s="23"/>
    </row>
    <row r="6" spans="1:12" ht="16.5" x14ac:dyDescent="0.25">
      <c r="A6" s="248" t="s">
        <v>58</v>
      </c>
      <c r="B6" s="248"/>
      <c r="C6" s="248"/>
      <c r="D6" s="248"/>
      <c r="E6" s="248"/>
      <c r="F6" s="248"/>
      <c r="G6" s="248"/>
      <c r="H6" s="248"/>
      <c r="I6" s="248"/>
      <c r="J6" s="248"/>
      <c r="K6" s="248"/>
      <c r="L6" s="248"/>
    </row>
    <row r="7" spans="1:12" ht="16.5" x14ac:dyDescent="0.25">
      <c r="A7" s="24"/>
    </row>
    <row r="8" spans="1:12" ht="109.5" customHeight="1" x14ac:dyDescent="0.25">
      <c r="A8" s="249" t="s">
        <v>119</v>
      </c>
      <c r="B8" s="249"/>
      <c r="C8" s="249"/>
      <c r="D8" s="249"/>
      <c r="E8" s="249"/>
      <c r="F8" s="249"/>
      <c r="G8" s="249"/>
      <c r="H8" s="249"/>
      <c r="I8" s="249"/>
      <c r="J8" s="249"/>
      <c r="K8" s="249"/>
      <c r="L8" s="249"/>
    </row>
    <row r="9" spans="1:12" ht="45.75" customHeight="1" x14ac:dyDescent="0.25">
      <c r="A9" s="249"/>
      <c r="B9" s="249"/>
      <c r="C9" s="249"/>
      <c r="D9" s="249"/>
      <c r="E9" s="249"/>
      <c r="F9" s="249"/>
      <c r="G9" s="249"/>
      <c r="H9" s="249"/>
      <c r="I9" s="249"/>
      <c r="J9" s="249"/>
      <c r="K9" s="249"/>
      <c r="L9" s="249"/>
    </row>
    <row r="10" spans="1:12" ht="28.5" customHeight="1" x14ac:dyDescent="0.25">
      <c r="A10" s="249" t="s">
        <v>89</v>
      </c>
      <c r="B10" s="249"/>
      <c r="C10" s="249"/>
      <c r="D10" s="249"/>
      <c r="E10" s="249"/>
      <c r="F10" s="249"/>
      <c r="G10" s="249"/>
      <c r="H10" s="249"/>
      <c r="I10" s="249"/>
      <c r="J10" s="249"/>
      <c r="K10" s="249"/>
      <c r="L10" s="249"/>
    </row>
    <row r="11" spans="1:12" ht="28.5" customHeight="1" x14ac:dyDescent="0.25">
      <c r="A11" s="249"/>
      <c r="B11" s="249"/>
      <c r="C11" s="249"/>
      <c r="D11" s="249"/>
      <c r="E11" s="249"/>
      <c r="F11" s="249"/>
      <c r="G11" s="249"/>
      <c r="H11" s="249"/>
      <c r="I11" s="249"/>
      <c r="J11" s="249"/>
      <c r="K11" s="249"/>
      <c r="L11" s="249"/>
    </row>
    <row r="12" spans="1:12" ht="15.75" thickBot="1" x14ac:dyDescent="0.3"/>
    <row r="13" spans="1:12" ht="15.75" thickBot="1" x14ac:dyDescent="0.3">
      <c r="A13" s="25" t="s">
        <v>59</v>
      </c>
      <c r="B13" s="250" t="s">
        <v>85</v>
      </c>
      <c r="C13" s="251"/>
      <c r="D13" s="251"/>
      <c r="E13" s="251"/>
      <c r="F13" s="251"/>
      <c r="G13" s="251"/>
      <c r="H13" s="251"/>
      <c r="I13" s="251"/>
      <c r="J13" s="251"/>
      <c r="K13" s="251"/>
      <c r="L13" s="251"/>
    </row>
    <row r="14" spans="1:12" ht="15.75" thickBot="1" x14ac:dyDescent="0.3">
      <c r="A14" s="26">
        <v>1</v>
      </c>
      <c r="B14" s="266"/>
      <c r="C14" s="266"/>
      <c r="D14" s="266"/>
      <c r="E14" s="266"/>
      <c r="F14" s="266"/>
      <c r="G14" s="266"/>
      <c r="H14" s="266"/>
      <c r="I14" s="266"/>
      <c r="J14" s="266"/>
      <c r="K14" s="266"/>
      <c r="L14" s="266"/>
    </row>
    <row r="15" spans="1:12" ht="15.75" thickBot="1" x14ac:dyDescent="0.3">
      <c r="A15" s="26">
        <v>2</v>
      </c>
      <c r="B15" s="266"/>
      <c r="C15" s="266"/>
      <c r="D15" s="266"/>
      <c r="E15" s="266"/>
      <c r="F15" s="266"/>
      <c r="G15" s="266"/>
      <c r="H15" s="266"/>
      <c r="I15" s="266"/>
      <c r="J15" s="266"/>
      <c r="K15" s="266"/>
      <c r="L15" s="266"/>
    </row>
    <row r="16" spans="1:12" ht="15.75" thickBot="1" x14ac:dyDescent="0.3">
      <c r="A16" s="26">
        <v>3</v>
      </c>
      <c r="B16" s="266"/>
      <c r="C16" s="266"/>
      <c r="D16" s="266"/>
      <c r="E16" s="266"/>
      <c r="F16" s="266"/>
      <c r="G16" s="266"/>
      <c r="H16" s="266"/>
      <c r="I16" s="266"/>
      <c r="J16" s="266"/>
      <c r="K16" s="266"/>
      <c r="L16" s="266"/>
    </row>
    <row r="17" spans="1:12" ht="15.75" thickBot="1" x14ac:dyDescent="0.3">
      <c r="A17" s="26">
        <v>4</v>
      </c>
      <c r="B17" s="266"/>
      <c r="C17" s="266"/>
      <c r="D17" s="266"/>
      <c r="E17" s="266"/>
      <c r="F17" s="266"/>
      <c r="G17" s="266"/>
      <c r="H17" s="266"/>
      <c r="I17" s="266"/>
      <c r="J17" s="266"/>
      <c r="K17" s="266"/>
      <c r="L17" s="266"/>
    </row>
    <row r="18" spans="1:12" ht="15.75" thickBot="1" x14ac:dyDescent="0.3">
      <c r="A18" s="26">
        <v>5</v>
      </c>
      <c r="B18" s="266"/>
      <c r="C18" s="266"/>
      <c r="D18" s="266"/>
      <c r="E18" s="266"/>
      <c r="F18" s="266"/>
      <c r="G18" s="266"/>
      <c r="H18" s="266"/>
      <c r="I18" s="266"/>
      <c r="J18" s="266"/>
      <c r="K18" s="266"/>
      <c r="L18" s="266"/>
    </row>
    <row r="19" spans="1:12" x14ac:dyDescent="0.25">
      <c r="A19" s="33"/>
      <c r="B19" s="33"/>
      <c r="C19" s="33"/>
      <c r="D19" s="33"/>
      <c r="E19" s="33"/>
      <c r="F19" s="33"/>
      <c r="G19" s="33"/>
      <c r="H19" s="33"/>
      <c r="I19" s="33"/>
      <c r="J19" s="33"/>
      <c r="K19" s="33"/>
      <c r="L19" s="33"/>
    </row>
    <row r="20" spans="1:12" x14ac:dyDescent="0.25">
      <c r="A20" s="34"/>
      <c r="B20" s="33"/>
      <c r="C20" s="33"/>
      <c r="D20" s="33"/>
      <c r="E20" s="33"/>
      <c r="F20" s="33"/>
      <c r="G20" s="33"/>
      <c r="H20" s="33"/>
      <c r="I20" s="33"/>
      <c r="J20" s="33"/>
      <c r="K20" s="33"/>
      <c r="L20" s="33"/>
    </row>
    <row r="21" spans="1:12" x14ac:dyDescent="0.25">
      <c r="A21" s="268" t="s">
        <v>84</v>
      </c>
      <c r="B21" s="268"/>
      <c r="C21" s="268"/>
      <c r="D21" s="268"/>
      <c r="E21" s="268"/>
      <c r="F21" s="268"/>
      <c r="G21" s="268"/>
      <c r="H21" s="268"/>
      <c r="I21" s="268"/>
      <c r="J21" s="268"/>
      <c r="K21" s="268"/>
      <c r="L21" s="268"/>
    </row>
    <row r="23" spans="1:12" ht="27" customHeight="1" x14ac:dyDescent="0.25">
      <c r="A23" s="252" t="s">
        <v>60</v>
      </c>
      <c r="B23" s="252"/>
      <c r="C23" s="252"/>
      <c r="D23" s="252"/>
      <c r="E23" s="28" t="s">
        <v>61</v>
      </c>
      <c r="F23" s="27" t="s">
        <v>62</v>
      </c>
      <c r="G23" s="27" t="s">
        <v>63</v>
      </c>
      <c r="H23" s="252" t="s">
        <v>2</v>
      </c>
      <c r="I23" s="252"/>
      <c r="J23" s="252"/>
      <c r="K23" s="252"/>
      <c r="L23" s="252"/>
    </row>
    <row r="24" spans="1:12" ht="30.75" customHeight="1" x14ac:dyDescent="0.25">
      <c r="A24" s="260" t="s">
        <v>93</v>
      </c>
      <c r="B24" s="261"/>
      <c r="C24" s="261"/>
      <c r="D24" s="262"/>
      <c r="E24" s="29"/>
      <c r="F24" s="1"/>
      <c r="G24" s="1"/>
      <c r="H24" s="259"/>
      <c r="I24" s="259"/>
      <c r="J24" s="259"/>
      <c r="K24" s="259"/>
      <c r="L24" s="259"/>
    </row>
    <row r="25" spans="1:12" ht="35.25" customHeight="1" x14ac:dyDescent="0.25">
      <c r="A25" s="263" t="s">
        <v>94</v>
      </c>
      <c r="B25" s="264"/>
      <c r="C25" s="264"/>
      <c r="D25" s="265"/>
      <c r="E25" s="30"/>
      <c r="F25" s="1"/>
      <c r="G25" s="1"/>
      <c r="H25" s="259"/>
      <c r="I25" s="259"/>
      <c r="J25" s="259"/>
      <c r="K25" s="259"/>
      <c r="L25" s="259"/>
    </row>
    <row r="26" spans="1:12" ht="24.75" customHeight="1" x14ac:dyDescent="0.25">
      <c r="A26" s="263" t="s">
        <v>120</v>
      </c>
      <c r="B26" s="264"/>
      <c r="C26" s="264"/>
      <c r="D26" s="265"/>
      <c r="E26" s="30"/>
      <c r="F26" s="1"/>
      <c r="G26" s="1"/>
      <c r="H26" s="259"/>
      <c r="I26" s="259"/>
      <c r="J26" s="259"/>
      <c r="K26" s="259"/>
      <c r="L26" s="259"/>
    </row>
    <row r="27" spans="1:12" ht="27" customHeight="1" x14ac:dyDescent="0.25">
      <c r="A27" s="253" t="s">
        <v>64</v>
      </c>
      <c r="B27" s="254"/>
      <c r="C27" s="254"/>
      <c r="D27" s="255"/>
      <c r="E27" s="31"/>
      <c r="F27" s="1"/>
      <c r="G27" s="1"/>
      <c r="H27" s="259"/>
      <c r="I27" s="259"/>
      <c r="J27" s="259"/>
      <c r="K27" s="259"/>
      <c r="L27" s="259"/>
    </row>
    <row r="28" spans="1:12" ht="20.25" customHeight="1" x14ac:dyDescent="0.25">
      <c r="A28" s="253" t="s">
        <v>88</v>
      </c>
      <c r="B28" s="254"/>
      <c r="C28" s="254"/>
      <c r="D28" s="255"/>
      <c r="E28" s="31"/>
      <c r="F28" s="1"/>
      <c r="G28" s="1"/>
      <c r="H28" s="256"/>
      <c r="I28" s="257"/>
      <c r="J28" s="257"/>
      <c r="K28" s="257"/>
      <c r="L28" s="258"/>
    </row>
    <row r="29" spans="1:12" ht="28.5" customHeight="1" x14ac:dyDescent="0.25">
      <c r="A29" s="253" t="s">
        <v>121</v>
      </c>
      <c r="B29" s="254"/>
      <c r="C29" s="254"/>
      <c r="D29" s="255"/>
      <c r="E29" s="31"/>
      <c r="F29" s="1"/>
      <c r="G29" s="1"/>
      <c r="H29" s="259"/>
      <c r="I29" s="259"/>
      <c r="J29" s="259"/>
      <c r="K29" s="259"/>
      <c r="L29" s="259"/>
    </row>
    <row r="30" spans="1:12" ht="28.5" customHeight="1" x14ac:dyDescent="0.25">
      <c r="A30" s="253" t="s">
        <v>91</v>
      </c>
      <c r="B30" s="254"/>
      <c r="C30" s="254"/>
      <c r="D30" s="255"/>
      <c r="E30" s="31"/>
      <c r="F30" s="1"/>
      <c r="G30" s="1"/>
      <c r="H30" s="256"/>
      <c r="I30" s="257"/>
      <c r="J30" s="257"/>
      <c r="K30" s="257"/>
      <c r="L30" s="258"/>
    </row>
    <row r="31" spans="1:12" ht="15.75" customHeight="1" x14ac:dyDescent="0.25">
      <c r="A31" s="263" t="s">
        <v>65</v>
      </c>
      <c r="B31" s="264"/>
      <c r="C31" s="264"/>
      <c r="D31" s="265"/>
      <c r="E31" s="30"/>
      <c r="F31" s="1"/>
      <c r="G31" s="1"/>
      <c r="H31" s="259"/>
      <c r="I31" s="259"/>
      <c r="J31" s="259"/>
      <c r="K31" s="259"/>
      <c r="L31" s="259"/>
    </row>
    <row r="32" spans="1:12" ht="19.5" customHeight="1" x14ac:dyDescent="0.25">
      <c r="A32" s="263" t="s">
        <v>66</v>
      </c>
      <c r="B32" s="264"/>
      <c r="C32" s="264"/>
      <c r="D32" s="265"/>
      <c r="E32" s="30"/>
      <c r="F32" s="1"/>
      <c r="G32" s="1"/>
      <c r="H32" s="259"/>
      <c r="I32" s="259"/>
      <c r="J32" s="259"/>
      <c r="K32" s="259"/>
      <c r="L32" s="259"/>
    </row>
    <row r="33" spans="1:12" ht="27.75" customHeight="1" x14ac:dyDescent="0.25">
      <c r="A33" s="263" t="s">
        <v>67</v>
      </c>
      <c r="B33" s="264"/>
      <c r="C33" s="264"/>
      <c r="D33" s="265"/>
      <c r="E33" s="30"/>
      <c r="F33" s="1"/>
      <c r="G33" s="1"/>
      <c r="H33" s="259"/>
      <c r="I33" s="259"/>
      <c r="J33" s="259"/>
      <c r="K33" s="259"/>
      <c r="L33" s="259"/>
    </row>
    <row r="34" spans="1:12" ht="61.5" customHeight="1" x14ac:dyDescent="0.25">
      <c r="A34" s="263" t="s">
        <v>68</v>
      </c>
      <c r="B34" s="264"/>
      <c r="C34" s="264"/>
      <c r="D34" s="265"/>
      <c r="E34" s="30"/>
      <c r="F34" s="1"/>
      <c r="G34" s="1"/>
      <c r="H34" s="259"/>
      <c r="I34" s="259"/>
      <c r="J34" s="259"/>
      <c r="K34" s="259"/>
      <c r="L34" s="259"/>
    </row>
    <row r="35" spans="1:12" ht="17.25" customHeight="1" x14ac:dyDescent="0.25">
      <c r="A35" s="263" t="s">
        <v>69</v>
      </c>
      <c r="B35" s="264"/>
      <c r="C35" s="264"/>
      <c r="D35" s="265"/>
      <c r="E35" s="30"/>
      <c r="F35" s="1"/>
      <c r="G35" s="1"/>
      <c r="H35" s="259"/>
      <c r="I35" s="259"/>
      <c r="J35" s="259"/>
      <c r="K35" s="259"/>
      <c r="L35" s="259"/>
    </row>
    <row r="36" spans="1:12" ht="24" customHeight="1" x14ac:dyDescent="0.25">
      <c r="A36" s="269" t="s">
        <v>90</v>
      </c>
      <c r="B36" s="270"/>
      <c r="C36" s="270"/>
      <c r="D36" s="271"/>
      <c r="E36" s="30"/>
      <c r="F36" s="1"/>
      <c r="G36" s="1"/>
      <c r="H36" s="256"/>
      <c r="I36" s="257"/>
      <c r="J36" s="257"/>
      <c r="K36" s="257"/>
      <c r="L36" s="258"/>
    </row>
    <row r="37" spans="1:12" ht="24" customHeight="1" x14ac:dyDescent="0.25">
      <c r="A37" s="263" t="s">
        <v>95</v>
      </c>
      <c r="B37" s="264"/>
      <c r="C37" s="264"/>
      <c r="D37" s="265"/>
      <c r="E37" s="30"/>
      <c r="F37" s="1"/>
      <c r="G37" s="1"/>
      <c r="H37" s="256"/>
      <c r="I37" s="257"/>
      <c r="J37" s="257"/>
      <c r="K37" s="257"/>
      <c r="L37" s="258"/>
    </row>
    <row r="38" spans="1:12" ht="28.5" customHeight="1" x14ac:dyDescent="0.25">
      <c r="A38" s="263" t="s">
        <v>96</v>
      </c>
      <c r="B38" s="264"/>
      <c r="C38" s="264"/>
      <c r="D38" s="265"/>
      <c r="E38" s="32"/>
      <c r="F38" s="1"/>
      <c r="G38" s="1"/>
      <c r="H38" s="259"/>
      <c r="I38" s="259"/>
      <c r="J38" s="259"/>
      <c r="K38" s="259"/>
      <c r="L38" s="259"/>
    </row>
    <row r="41" spans="1:12" x14ac:dyDescent="0.25">
      <c r="A41" s="268" t="s">
        <v>92</v>
      </c>
      <c r="B41" s="268"/>
      <c r="C41" s="268"/>
      <c r="D41" s="268"/>
      <c r="E41" s="268"/>
      <c r="F41" s="268"/>
      <c r="G41" s="268"/>
      <c r="H41" s="268"/>
      <c r="I41" s="268"/>
      <c r="J41" s="268"/>
      <c r="K41" s="268"/>
      <c r="L41" s="268"/>
    </row>
    <row r="43" spans="1:12" ht="15" customHeight="1" x14ac:dyDescent="0.25">
      <c r="A43" s="252" t="s">
        <v>60</v>
      </c>
      <c r="B43" s="252"/>
      <c r="C43" s="252"/>
      <c r="D43" s="252"/>
      <c r="E43" s="28" t="s">
        <v>61</v>
      </c>
      <c r="F43" s="35" t="s">
        <v>62</v>
      </c>
      <c r="G43" s="35" t="s">
        <v>63</v>
      </c>
      <c r="H43" s="252" t="s">
        <v>2</v>
      </c>
      <c r="I43" s="252"/>
      <c r="J43" s="252"/>
      <c r="K43" s="252"/>
      <c r="L43" s="252"/>
    </row>
    <row r="44" spans="1:12" ht="30" customHeight="1" x14ac:dyDescent="0.25">
      <c r="A44" s="260" t="s">
        <v>93</v>
      </c>
      <c r="B44" s="261"/>
      <c r="C44" s="261"/>
      <c r="D44" s="262"/>
      <c r="E44" s="29"/>
      <c r="F44" s="1"/>
      <c r="G44" s="1"/>
      <c r="H44" s="259"/>
      <c r="I44" s="259"/>
      <c r="J44" s="259"/>
      <c r="K44" s="259"/>
      <c r="L44" s="259"/>
    </row>
    <row r="45" spans="1:12" ht="15" customHeight="1" x14ac:dyDescent="0.25">
      <c r="A45" s="263" t="s">
        <v>94</v>
      </c>
      <c r="B45" s="264"/>
      <c r="C45" s="264"/>
      <c r="D45" s="265"/>
      <c r="E45" s="30"/>
      <c r="F45" s="1"/>
      <c r="G45" s="1"/>
      <c r="H45" s="259"/>
      <c r="I45" s="259"/>
      <c r="J45" s="259"/>
      <c r="K45" s="259"/>
      <c r="L45" s="259"/>
    </row>
    <row r="46" spans="1:12" ht="15" customHeight="1" x14ac:dyDescent="0.25">
      <c r="A46" s="263" t="s">
        <v>120</v>
      </c>
      <c r="B46" s="264"/>
      <c r="C46" s="264"/>
      <c r="D46" s="265"/>
      <c r="E46" s="30"/>
      <c r="F46" s="1"/>
      <c r="G46" s="1"/>
      <c r="H46" s="259"/>
      <c r="I46" s="259"/>
      <c r="J46" s="259"/>
      <c r="K46" s="259"/>
      <c r="L46" s="259"/>
    </row>
    <row r="47" spans="1:12" ht="15" customHeight="1" x14ac:dyDescent="0.25">
      <c r="A47" s="253" t="s">
        <v>64</v>
      </c>
      <c r="B47" s="254"/>
      <c r="C47" s="254"/>
      <c r="D47" s="255"/>
      <c r="E47" s="31"/>
      <c r="F47" s="1"/>
      <c r="G47" s="1"/>
      <c r="H47" s="259"/>
      <c r="I47" s="259"/>
      <c r="J47" s="259"/>
      <c r="K47" s="259"/>
      <c r="L47" s="259"/>
    </row>
    <row r="48" spans="1:12" ht="15" customHeight="1" x14ac:dyDescent="0.25">
      <c r="A48" s="253" t="s">
        <v>88</v>
      </c>
      <c r="B48" s="254"/>
      <c r="C48" s="254"/>
      <c r="D48" s="255"/>
      <c r="E48" s="31"/>
      <c r="F48" s="1"/>
      <c r="G48" s="1"/>
      <c r="H48" s="256"/>
      <c r="I48" s="257"/>
      <c r="J48" s="257"/>
      <c r="K48" s="257"/>
      <c r="L48" s="258"/>
    </row>
    <row r="49" spans="1:12" ht="37.5" customHeight="1" x14ac:dyDescent="0.25">
      <c r="A49" s="253" t="s">
        <v>121</v>
      </c>
      <c r="B49" s="254"/>
      <c r="C49" s="254"/>
      <c r="D49" s="255"/>
      <c r="E49" s="31"/>
      <c r="F49" s="1"/>
      <c r="G49" s="1"/>
      <c r="H49" s="259"/>
      <c r="I49" s="259"/>
      <c r="J49" s="259"/>
      <c r="K49" s="259"/>
      <c r="L49" s="259"/>
    </row>
    <row r="50" spans="1:12" ht="15" customHeight="1" x14ac:dyDescent="0.25">
      <c r="A50" s="253" t="s">
        <v>91</v>
      </c>
      <c r="B50" s="254"/>
      <c r="C50" s="254"/>
      <c r="D50" s="255"/>
      <c r="E50" s="31"/>
      <c r="F50" s="1"/>
      <c r="G50" s="1"/>
      <c r="H50" s="256"/>
      <c r="I50" s="257"/>
      <c r="J50" s="257"/>
      <c r="K50" s="257"/>
      <c r="L50" s="258"/>
    </row>
    <row r="51" spans="1:12" ht="15" customHeight="1" x14ac:dyDescent="0.25">
      <c r="A51" s="263" t="s">
        <v>65</v>
      </c>
      <c r="B51" s="264"/>
      <c r="C51" s="264"/>
      <c r="D51" s="265"/>
      <c r="E51" s="30"/>
      <c r="F51" s="1"/>
      <c r="G51" s="1"/>
      <c r="H51" s="259"/>
      <c r="I51" s="259"/>
      <c r="J51" s="259"/>
      <c r="K51" s="259"/>
      <c r="L51" s="259"/>
    </row>
    <row r="52" spans="1:12" ht="15" customHeight="1" x14ac:dyDescent="0.25">
      <c r="A52" s="263" t="s">
        <v>66</v>
      </c>
      <c r="B52" s="264"/>
      <c r="C52" s="264"/>
      <c r="D52" s="265"/>
      <c r="E52" s="30"/>
      <c r="F52" s="1"/>
      <c r="G52" s="1"/>
      <c r="H52" s="259"/>
      <c r="I52" s="259"/>
      <c r="J52" s="259"/>
      <c r="K52" s="259"/>
      <c r="L52" s="259"/>
    </row>
    <row r="53" spans="1:12" ht="15" customHeight="1" x14ac:dyDescent="0.25">
      <c r="A53" s="263" t="s">
        <v>67</v>
      </c>
      <c r="B53" s="264"/>
      <c r="C53" s="264"/>
      <c r="D53" s="265"/>
      <c r="E53" s="30"/>
      <c r="F53" s="1"/>
      <c r="G53" s="1"/>
      <c r="H53" s="259"/>
      <c r="I53" s="259"/>
      <c r="J53" s="259"/>
      <c r="K53" s="259"/>
      <c r="L53" s="259"/>
    </row>
    <row r="54" spans="1:12" ht="15" customHeight="1" x14ac:dyDescent="0.25">
      <c r="A54" s="263" t="s">
        <v>68</v>
      </c>
      <c r="B54" s="264"/>
      <c r="C54" s="264"/>
      <c r="D54" s="265"/>
      <c r="E54" s="30"/>
      <c r="F54" s="1"/>
      <c r="G54" s="1"/>
      <c r="H54" s="259"/>
      <c r="I54" s="259"/>
      <c r="J54" s="259"/>
      <c r="K54" s="259"/>
      <c r="L54" s="259"/>
    </row>
    <row r="55" spans="1:12" ht="15" customHeight="1" x14ac:dyDescent="0.25">
      <c r="A55" s="263" t="s">
        <v>69</v>
      </c>
      <c r="B55" s="264"/>
      <c r="C55" s="264"/>
      <c r="D55" s="265"/>
      <c r="E55" s="30"/>
      <c r="F55" s="1"/>
      <c r="G55" s="1"/>
      <c r="H55" s="259"/>
      <c r="I55" s="259"/>
      <c r="J55" s="259"/>
      <c r="K55" s="259"/>
      <c r="L55" s="259"/>
    </row>
    <row r="56" spans="1:12" ht="15" customHeight="1" x14ac:dyDescent="0.25">
      <c r="A56" s="269" t="s">
        <v>90</v>
      </c>
      <c r="B56" s="270"/>
      <c r="C56" s="270"/>
      <c r="D56" s="271"/>
      <c r="E56" s="30"/>
      <c r="F56" s="1"/>
      <c r="G56" s="1"/>
      <c r="H56" s="256"/>
      <c r="I56" s="257"/>
      <c r="J56" s="257"/>
      <c r="K56" s="257"/>
      <c r="L56" s="258"/>
    </row>
    <row r="57" spans="1:12" ht="15" customHeight="1" x14ac:dyDescent="0.25">
      <c r="A57" s="263" t="s">
        <v>95</v>
      </c>
      <c r="B57" s="264"/>
      <c r="C57" s="264"/>
      <c r="D57" s="265"/>
      <c r="E57" s="30"/>
      <c r="F57" s="1"/>
      <c r="G57" s="1"/>
      <c r="H57" s="256"/>
      <c r="I57" s="257"/>
      <c r="J57" s="257"/>
      <c r="K57" s="257"/>
      <c r="L57" s="258"/>
    </row>
    <row r="58" spans="1:12" ht="15" customHeight="1" x14ac:dyDescent="0.25">
      <c r="A58" s="263" t="s">
        <v>96</v>
      </c>
      <c r="B58" s="264"/>
      <c r="C58" s="264"/>
      <c r="D58" s="265"/>
      <c r="E58" s="32"/>
      <c r="F58" s="1"/>
      <c r="G58" s="1"/>
      <c r="H58" s="259"/>
      <c r="I58" s="259"/>
      <c r="J58" s="259"/>
      <c r="K58" s="259"/>
      <c r="L58" s="25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topLeftCell="A32" zoomScale="80" zoomScaleNormal="80" workbookViewId="0">
      <selection activeCell="E48" sqref="E48"/>
    </sheetView>
  </sheetViews>
  <sheetFormatPr baseColWidth="10" defaultRowHeight="15" x14ac:dyDescent="0.25"/>
  <cols>
    <col min="1" max="1" width="3.140625" style="2" bestFit="1" customWidth="1"/>
    <col min="2" max="2" width="77.28515625" style="2" customWidth="1"/>
    <col min="3" max="3" width="31.140625" style="2" customWidth="1"/>
    <col min="4" max="4" width="26.7109375" style="104" customWidth="1"/>
    <col min="5" max="5" width="26.85546875" style="104" customWidth="1"/>
    <col min="6" max="6" width="29.7109375" style="104" customWidth="1"/>
    <col min="7" max="7" width="29.7109375" style="2" customWidth="1"/>
    <col min="8" max="8" width="22.140625" style="104" customWidth="1"/>
    <col min="9" max="9" width="15.7109375" style="104" customWidth="1"/>
    <col min="10" max="10" width="20.42578125" style="104" customWidth="1"/>
    <col min="11" max="12" width="18" style="104" customWidth="1"/>
    <col min="13" max="13" width="21.28515625" style="104" customWidth="1"/>
    <col min="14" max="14" width="18" style="104" customWidth="1"/>
    <col min="15" max="15" width="41.85546875" style="104" customWidth="1"/>
    <col min="16" max="16" width="18" style="104" customWidth="1"/>
    <col min="17" max="18" width="18" style="2" customWidth="1"/>
    <col min="19" max="19" width="52.7109375" style="2" customWidth="1"/>
    <col min="20" max="24" width="6.42578125" style="2" customWidth="1"/>
    <col min="25" max="253" width="11.42578125" style="2"/>
    <col min="254" max="254" width="1" style="2" customWidth="1"/>
    <col min="255" max="255" width="4.28515625" style="2" customWidth="1"/>
    <col min="256" max="256" width="34.7109375" style="2" customWidth="1"/>
    <col min="257" max="257" width="0" style="2" hidden="1" customWidth="1"/>
    <col min="258" max="258" width="20" style="2" customWidth="1"/>
    <col min="259" max="259" width="20.85546875" style="2" customWidth="1"/>
    <col min="260" max="260" width="25" style="2" customWidth="1"/>
    <col min="261" max="261" width="18.7109375" style="2" customWidth="1"/>
    <col min="262" max="262" width="29.7109375" style="2" customWidth="1"/>
    <col min="263" max="263" width="13.42578125" style="2" customWidth="1"/>
    <col min="264" max="264" width="13.85546875" style="2" customWidth="1"/>
    <col min="265" max="269" width="16.5703125" style="2" customWidth="1"/>
    <col min="270" max="270" width="20.5703125" style="2" customWidth="1"/>
    <col min="271" max="271" width="21.140625" style="2" customWidth="1"/>
    <col min="272" max="272" width="9.5703125" style="2" customWidth="1"/>
    <col min="273" max="273" width="0.42578125" style="2" customWidth="1"/>
    <col min="274" max="280" width="6.42578125" style="2" customWidth="1"/>
    <col min="281" max="509" width="11.42578125" style="2"/>
    <col min="510" max="510" width="1" style="2" customWidth="1"/>
    <col min="511" max="511" width="4.28515625" style="2" customWidth="1"/>
    <col min="512" max="512" width="34.7109375" style="2" customWidth="1"/>
    <col min="513" max="513" width="0" style="2" hidden="1" customWidth="1"/>
    <col min="514" max="514" width="20" style="2" customWidth="1"/>
    <col min="515" max="515" width="20.85546875" style="2" customWidth="1"/>
    <col min="516" max="516" width="25" style="2" customWidth="1"/>
    <col min="517" max="517" width="18.7109375" style="2" customWidth="1"/>
    <col min="518" max="518" width="29.7109375" style="2" customWidth="1"/>
    <col min="519" max="519" width="13.42578125" style="2" customWidth="1"/>
    <col min="520" max="520" width="13.85546875" style="2" customWidth="1"/>
    <col min="521" max="525" width="16.5703125" style="2" customWidth="1"/>
    <col min="526" max="526" width="20.5703125" style="2" customWidth="1"/>
    <col min="527" max="527" width="21.140625" style="2" customWidth="1"/>
    <col min="528" max="528" width="9.5703125" style="2" customWidth="1"/>
    <col min="529" max="529" width="0.42578125" style="2" customWidth="1"/>
    <col min="530" max="536" width="6.42578125" style="2" customWidth="1"/>
    <col min="537" max="765" width="11.42578125" style="2"/>
    <col min="766" max="766" width="1" style="2" customWidth="1"/>
    <col min="767" max="767" width="4.28515625" style="2" customWidth="1"/>
    <col min="768" max="768" width="34.7109375" style="2" customWidth="1"/>
    <col min="769" max="769" width="0" style="2" hidden="1" customWidth="1"/>
    <col min="770" max="770" width="20" style="2" customWidth="1"/>
    <col min="771" max="771" width="20.85546875" style="2" customWidth="1"/>
    <col min="772" max="772" width="25" style="2" customWidth="1"/>
    <col min="773" max="773" width="18.7109375" style="2" customWidth="1"/>
    <col min="774" max="774" width="29.7109375" style="2" customWidth="1"/>
    <col min="775" max="775" width="13.42578125" style="2" customWidth="1"/>
    <col min="776" max="776" width="13.85546875" style="2" customWidth="1"/>
    <col min="777" max="781" width="16.5703125" style="2" customWidth="1"/>
    <col min="782" max="782" width="20.5703125" style="2" customWidth="1"/>
    <col min="783" max="783" width="21.140625" style="2" customWidth="1"/>
    <col min="784" max="784" width="9.5703125" style="2" customWidth="1"/>
    <col min="785" max="785" width="0.42578125" style="2" customWidth="1"/>
    <col min="786" max="792" width="6.42578125" style="2" customWidth="1"/>
    <col min="793" max="1021" width="11.42578125" style="2"/>
    <col min="1022" max="1022" width="1" style="2" customWidth="1"/>
    <col min="1023" max="1023" width="4.28515625" style="2" customWidth="1"/>
    <col min="1024" max="1024" width="34.7109375" style="2" customWidth="1"/>
    <col min="1025" max="1025" width="0" style="2" hidden="1" customWidth="1"/>
    <col min="1026" max="1026" width="20" style="2" customWidth="1"/>
    <col min="1027" max="1027" width="20.85546875" style="2" customWidth="1"/>
    <col min="1028" max="1028" width="25" style="2" customWidth="1"/>
    <col min="1029" max="1029" width="18.7109375" style="2" customWidth="1"/>
    <col min="1030" max="1030" width="29.7109375" style="2" customWidth="1"/>
    <col min="1031" max="1031" width="13.42578125" style="2" customWidth="1"/>
    <col min="1032" max="1032" width="13.85546875" style="2" customWidth="1"/>
    <col min="1033" max="1037" width="16.5703125" style="2" customWidth="1"/>
    <col min="1038" max="1038" width="20.5703125" style="2" customWidth="1"/>
    <col min="1039" max="1039" width="21.140625" style="2" customWidth="1"/>
    <col min="1040" max="1040" width="9.5703125" style="2" customWidth="1"/>
    <col min="1041" max="1041" width="0.42578125" style="2" customWidth="1"/>
    <col min="1042" max="1048" width="6.42578125" style="2" customWidth="1"/>
    <col min="1049" max="1277" width="11.42578125" style="2"/>
    <col min="1278" max="1278" width="1" style="2" customWidth="1"/>
    <col min="1279" max="1279" width="4.28515625" style="2" customWidth="1"/>
    <col min="1280" max="1280" width="34.7109375" style="2" customWidth="1"/>
    <col min="1281" max="1281" width="0" style="2" hidden="1" customWidth="1"/>
    <col min="1282" max="1282" width="20" style="2" customWidth="1"/>
    <col min="1283" max="1283" width="20.85546875" style="2" customWidth="1"/>
    <col min="1284" max="1284" width="25" style="2" customWidth="1"/>
    <col min="1285" max="1285" width="18.7109375" style="2" customWidth="1"/>
    <col min="1286" max="1286" width="29.7109375" style="2" customWidth="1"/>
    <col min="1287" max="1287" width="13.42578125" style="2" customWidth="1"/>
    <col min="1288" max="1288" width="13.85546875" style="2" customWidth="1"/>
    <col min="1289" max="1293" width="16.5703125" style="2" customWidth="1"/>
    <col min="1294" max="1294" width="20.5703125" style="2" customWidth="1"/>
    <col min="1295" max="1295" width="21.140625" style="2" customWidth="1"/>
    <col min="1296" max="1296" width="9.5703125" style="2" customWidth="1"/>
    <col min="1297" max="1297" width="0.42578125" style="2" customWidth="1"/>
    <col min="1298" max="1304" width="6.42578125" style="2" customWidth="1"/>
    <col min="1305" max="1533" width="11.42578125" style="2"/>
    <col min="1534" max="1534" width="1" style="2" customWidth="1"/>
    <col min="1535" max="1535" width="4.28515625" style="2" customWidth="1"/>
    <col min="1536" max="1536" width="34.7109375" style="2" customWidth="1"/>
    <col min="1537" max="1537" width="0" style="2" hidden="1" customWidth="1"/>
    <col min="1538" max="1538" width="20" style="2" customWidth="1"/>
    <col min="1539" max="1539" width="20.85546875" style="2" customWidth="1"/>
    <col min="1540" max="1540" width="25" style="2" customWidth="1"/>
    <col min="1541" max="1541" width="18.7109375" style="2" customWidth="1"/>
    <col min="1542" max="1542" width="29.7109375" style="2" customWidth="1"/>
    <col min="1543" max="1543" width="13.42578125" style="2" customWidth="1"/>
    <col min="1544" max="1544" width="13.85546875" style="2" customWidth="1"/>
    <col min="1545" max="1549" width="16.5703125" style="2" customWidth="1"/>
    <col min="1550" max="1550" width="20.5703125" style="2" customWidth="1"/>
    <col min="1551" max="1551" width="21.140625" style="2" customWidth="1"/>
    <col min="1552" max="1552" width="9.5703125" style="2" customWidth="1"/>
    <col min="1553" max="1553" width="0.42578125" style="2" customWidth="1"/>
    <col min="1554" max="1560" width="6.42578125" style="2" customWidth="1"/>
    <col min="1561" max="1789" width="11.42578125" style="2"/>
    <col min="1790" max="1790" width="1" style="2" customWidth="1"/>
    <col min="1791" max="1791" width="4.28515625" style="2" customWidth="1"/>
    <col min="1792" max="1792" width="34.7109375" style="2" customWidth="1"/>
    <col min="1793" max="1793" width="0" style="2" hidden="1" customWidth="1"/>
    <col min="1794" max="1794" width="20" style="2" customWidth="1"/>
    <col min="1795" max="1795" width="20.85546875" style="2" customWidth="1"/>
    <col min="1796" max="1796" width="25" style="2" customWidth="1"/>
    <col min="1797" max="1797" width="18.7109375" style="2" customWidth="1"/>
    <col min="1798" max="1798" width="29.7109375" style="2" customWidth="1"/>
    <col min="1799" max="1799" width="13.42578125" style="2" customWidth="1"/>
    <col min="1800" max="1800" width="13.85546875" style="2" customWidth="1"/>
    <col min="1801" max="1805" width="16.5703125" style="2" customWidth="1"/>
    <col min="1806" max="1806" width="20.5703125" style="2" customWidth="1"/>
    <col min="1807" max="1807" width="21.140625" style="2" customWidth="1"/>
    <col min="1808" max="1808" width="9.5703125" style="2" customWidth="1"/>
    <col min="1809" max="1809" width="0.42578125" style="2" customWidth="1"/>
    <col min="1810" max="1816" width="6.42578125" style="2" customWidth="1"/>
    <col min="1817" max="2045" width="11.42578125" style="2"/>
    <col min="2046" max="2046" width="1" style="2" customWidth="1"/>
    <col min="2047" max="2047" width="4.28515625" style="2" customWidth="1"/>
    <col min="2048" max="2048" width="34.7109375" style="2" customWidth="1"/>
    <col min="2049" max="2049" width="0" style="2" hidden="1" customWidth="1"/>
    <col min="2050" max="2050" width="20" style="2" customWidth="1"/>
    <col min="2051" max="2051" width="20.85546875" style="2" customWidth="1"/>
    <col min="2052" max="2052" width="25" style="2" customWidth="1"/>
    <col min="2053" max="2053" width="18.7109375" style="2" customWidth="1"/>
    <col min="2054" max="2054" width="29.7109375" style="2" customWidth="1"/>
    <col min="2055" max="2055" width="13.42578125" style="2" customWidth="1"/>
    <col min="2056" max="2056" width="13.85546875" style="2" customWidth="1"/>
    <col min="2057" max="2061" width="16.5703125" style="2" customWidth="1"/>
    <col min="2062" max="2062" width="20.5703125" style="2" customWidth="1"/>
    <col min="2063" max="2063" width="21.140625" style="2" customWidth="1"/>
    <col min="2064" max="2064" width="9.5703125" style="2" customWidth="1"/>
    <col min="2065" max="2065" width="0.42578125" style="2" customWidth="1"/>
    <col min="2066" max="2072" width="6.42578125" style="2" customWidth="1"/>
    <col min="2073" max="2301" width="11.42578125" style="2"/>
    <col min="2302" max="2302" width="1" style="2" customWidth="1"/>
    <col min="2303" max="2303" width="4.28515625" style="2" customWidth="1"/>
    <col min="2304" max="2304" width="34.7109375" style="2" customWidth="1"/>
    <col min="2305" max="2305" width="0" style="2" hidden="1" customWidth="1"/>
    <col min="2306" max="2306" width="20" style="2" customWidth="1"/>
    <col min="2307" max="2307" width="20.85546875" style="2" customWidth="1"/>
    <col min="2308" max="2308" width="25" style="2" customWidth="1"/>
    <col min="2309" max="2309" width="18.7109375" style="2" customWidth="1"/>
    <col min="2310" max="2310" width="29.7109375" style="2" customWidth="1"/>
    <col min="2311" max="2311" width="13.42578125" style="2" customWidth="1"/>
    <col min="2312" max="2312" width="13.85546875" style="2" customWidth="1"/>
    <col min="2313" max="2317" width="16.5703125" style="2" customWidth="1"/>
    <col min="2318" max="2318" width="20.5703125" style="2" customWidth="1"/>
    <col min="2319" max="2319" width="21.140625" style="2" customWidth="1"/>
    <col min="2320" max="2320" width="9.5703125" style="2" customWidth="1"/>
    <col min="2321" max="2321" width="0.42578125" style="2" customWidth="1"/>
    <col min="2322" max="2328" width="6.42578125" style="2" customWidth="1"/>
    <col min="2329" max="2557" width="11.42578125" style="2"/>
    <col min="2558" max="2558" width="1" style="2" customWidth="1"/>
    <col min="2559" max="2559" width="4.28515625" style="2" customWidth="1"/>
    <col min="2560" max="2560" width="34.7109375" style="2" customWidth="1"/>
    <col min="2561" max="2561" width="0" style="2" hidden="1" customWidth="1"/>
    <col min="2562" max="2562" width="20" style="2" customWidth="1"/>
    <col min="2563" max="2563" width="20.85546875" style="2" customWidth="1"/>
    <col min="2564" max="2564" width="25" style="2" customWidth="1"/>
    <col min="2565" max="2565" width="18.7109375" style="2" customWidth="1"/>
    <col min="2566" max="2566" width="29.7109375" style="2" customWidth="1"/>
    <col min="2567" max="2567" width="13.42578125" style="2" customWidth="1"/>
    <col min="2568" max="2568" width="13.85546875" style="2" customWidth="1"/>
    <col min="2569" max="2573" width="16.5703125" style="2" customWidth="1"/>
    <col min="2574" max="2574" width="20.5703125" style="2" customWidth="1"/>
    <col min="2575" max="2575" width="21.140625" style="2" customWidth="1"/>
    <col min="2576" max="2576" width="9.5703125" style="2" customWidth="1"/>
    <col min="2577" max="2577" width="0.42578125" style="2" customWidth="1"/>
    <col min="2578" max="2584" width="6.42578125" style="2" customWidth="1"/>
    <col min="2585" max="2813" width="11.42578125" style="2"/>
    <col min="2814" max="2814" width="1" style="2" customWidth="1"/>
    <col min="2815" max="2815" width="4.28515625" style="2" customWidth="1"/>
    <col min="2816" max="2816" width="34.7109375" style="2" customWidth="1"/>
    <col min="2817" max="2817" width="0" style="2" hidden="1" customWidth="1"/>
    <col min="2818" max="2818" width="20" style="2" customWidth="1"/>
    <col min="2819" max="2819" width="20.85546875" style="2" customWidth="1"/>
    <col min="2820" max="2820" width="25" style="2" customWidth="1"/>
    <col min="2821" max="2821" width="18.7109375" style="2" customWidth="1"/>
    <col min="2822" max="2822" width="29.7109375" style="2" customWidth="1"/>
    <col min="2823" max="2823" width="13.42578125" style="2" customWidth="1"/>
    <col min="2824" max="2824" width="13.85546875" style="2" customWidth="1"/>
    <col min="2825" max="2829" width="16.5703125" style="2" customWidth="1"/>
    <col min="2830" max="2830" width="20.5703125" style="2" customWidth="1"/>
    <col min="2831" max="2831" width="21.140625" style="2" customWidth="1"/>
    <col min="2832" max="2832" width="9.5703125" style="2" customWidth="1"/>
    <col min="2833" max="2833" width="0.42578125" style="2" customWidth="1"/>
    <col min="2834" max="2840" width="6.42578125" style="2" customWidth="1"/>
    <col min="2841" max="3069" width="11.42578125" style="2"/>
    <col min="3070" max="3070" width="1" style="2" customWidth="1"/>
    <col min="3071" max="3071" width="4.28515625" style="2" customWidth="1"/>
    <col min="3072" max="3072" width="34.7109375" style="2" customWidth="1"/>
    <col min="3073" max="3073" width="0" style="2" hidden="1" customWidth="1"/>
    <col min="3074" max="3074" width="20" style="2" customWidth="1"/>
    <col min="3075" max="3075" width="20.85546875" style="2" customWidth="1"/>
    <col min="3076" max="3076" width="25" style="2" customWidth="1"/>
    <col min="3077" max="3077" width="18.7109375" style="2" customWidth="1"/>
    <col min="3078" max="3078" width="29.7109375" style="2" customWidth="1"/>
    <col min="3079" max="3079" width="13.42578125" style="2" customWidth="1"/>
    <col min="3080" max="3080" width="13.85546875" style="2" customWidth="1"/>
    <col min="3081" max="3085" width="16.5703125" style="2" customWidth="1"/>
    <col min="3086" max="3086" width="20.5703125" style="2" customWidth="1"/>
    <col min="3087" max="3087" width="21.140625" style="2" customWidth="1"/>
    <col min="3088" max="3088" width="9.5703125" style="2" customWidth="1"/>
    <col min="3089" max="3089" width="0.42578125" style="2" customWidth="1"/>
    <col min="3090" max="3096" width="6.42578125" style="2" customWidth="1"/>
    <col min="3097" max="3325" width="11.42578125" style="2"/>
    <col min="3326" max="3326" width="1" style="2" customWidth="1"/>
    <col min="3327" max="3327" width="4.28515625" style="2" customWidth="1"/>
    <col min="3328" max="3328" width="34.7109375" style="2" customWidth="1"/>
    <col min="3329" max="3329" width="0" style="2" hidden="1" customWidth="1"/>
    <col min="3330" max="3330" width="20" style="2" customWidth="1"/>
    <col min="3331" max="3331" width="20.85546875" style="2" customWidth="1"/>
    <col min="3332" max="3332" width="25" style="2" customWidth="1"/>
    <col min="3333" max="3333" width="18.7109375" style="2" customWidth="1"/>
    <col min="3334" max="3334" width="29.7109375" style="2" customWidth="1"/>
    <col min="3335" max="3335" width="13.42578125" style="2" customWidth="1"/>
    <col min="3336" max="3336" width="13.85546875" style="2" customWidth="1"/>
    <col min="3337" max="3341" width="16.5703125" style="2" customWidth="1"/>
    <col min="3342" max="3342" width="20.5703125" style="2" customWidth="1"/>
    <col min="3343" max="3343" width="21.140625" style="2" customWidth="1"/>
    <col min="3344" max="3344" width="9.5703125" style="2" customWidth="1"/>
    <col min="3345" max="3345" width="0.42578125" style="2" customWidth="1"/>
    <col min="3346" max="3352" width="6.42578125" style="2" customWidth="1"/>
    <col min="3353" max="3581" width="11.42578125" style="2"/>
    <col min="3582" max="3582" width="1" style="2" customWidth="1"/>
    <col min="3583" max="3583" width="4.28515625" style="2" customWidth="1"/>
    <col min="3584" max="3584" width="34.7109375" style="2" customWidth="1"/>
    <col min="3585" max="3585" width="0" style="2" hidden="1" customWidth="1"/>
    <col min="3586" max="3586" width="20" style="2" customWidth="1"/>
    <col min="3587" max="3587" width="20.85546875" style="2" customWidth="1"/>
    <col min="3588" max="3588" width="25" style="2" customWidth="1"/>
    <col min="3589" max="3589" width="18.7109375" style="2" customWidth="1"/>
    <col min="3590" max="3590" width="29.7109375" style="2" customWidth="1"/>
    <col min="3591" max="3591" width="13.42578125" style="2" customWidth="1"/>
    <col min="3592" max="3592" width="13.85546875" style="2" customWidth="1"/>
    <col min="3593" max="3597" width="16.5703125" style="2" customWidth="1"/>
    <col min="3598" max="3598" width="20.5703125" style="2" customWidth="1"/>
    <col min="3599" max="3599" width="21.140625" style="2" customWidth="1"/>
    <col min="3600" max="3600" width="9.5703125" style="2" customWidth="1"/>
    <col min="3601" max="3601" width="0.42578125" style="2" customWidth="1"/>
    <col min="3602" max="3608" width="6.42578125" style="2" customWidth="1"/>
    <col min="3609" max="3837" width="11.42578125" style="2"/>
    <col min="3838" max="3838" width="1" style="2" customWidth="1"/>
    <col min="3839" max="3839" width="4.28515625" style="2" customWidth="1"/>
    <col min="3840" max="3840" width="34.7109375" style="2" customWidth="1"/>
    <col min="3841" max="3841" width="0" style="2" hidden="1" customWidth="1"/>
    <col min="3842" max="3842" width="20" style="2" customWidth="1"/>
    <col min="3843" max="3843" width="20.85546875" style="2" customWidth="1"/>
    <col min="3844" max="3844" width="25" style="2" customWidth="1"/>
    <col min="3845" max="3845" width="18.7109375" style="2" customWidth="1"/>
    <col min="3846" max="3846" width="29.7109375" style="2" customWidth="1"/>
    <col min="3847" max="3847" width="13.42578125" style="2" customWidth="1"/>
    <col min="3848" max="3848" width="13.85546875" style="2" customWidth="1"/>
    <col min="3849" max="3853" width="16.5703125" style="2" customWidth="1"/>
    <col min="3854" max="3854" width="20.5703125" style="2" customWidth="1"/>
    <col min="3855" max="3855" width="21.140625" style="2" customWidth="1"/>
    <col min="3856" max="3856" width="9.5703125" style="2" customWidth="1"/>
    <col min="3857" max="3857" width="0.42578125" style="2" customWidth="1"/>
    <col min="3858" max="3864" width="6.42578125" style="2" customWidth="1"/>
    <col min="3865" max="4093" width="11.42578125" style="2"/>
    <col min="4094" max="4094" width="1" style="2" customWidth="1"/>
    <col min="4095" max="4095" width="4.28515625" style="2" customWidth="1"/>
    <col min="4096" max="4096" width="34.7109375" style="2" customWidth="1"/>
    <col min="4097" max="4097" width="0" style="2" hidden="1" customWidth="1"/>
    <col min="4098" max="4098" width="20" style="2" customWidth="1"/>
    <col min="4099" max="4099" width="20.85546875" style="2" customWidth="1"/>
    <col min="4100" max="4100" width="25" style="2" customWidth="1"/>
    <col min="4101" max="4101" width="18.7109375" style="2" customWidth="1"/>
    <col min="4102" max="4102" width="29.7109375" style="2" customWidth="1"/>
    <col min="4103" max="4103" width="13.42578125" style="2" customWidth="1"/>
    <col min="4104" max="4104" width="13.85546875" style="2" customWidth="1"/>
    <col min="4105" max="4109" width="16.5703125" style="2" customWidth="1"/>
    <col min="4110" max="4110" width="20.5703125" style="2" customWidth="1"/>
    <col min="4111" max="4111" width="21.140625" style="2" customWidth="1"/>
    <col min="4112" max="4112" width="9.5703125" style="2" customWidth="1"/>
    <col min="4113" max="4113" width="0.42578125" style="2" customWidth="1"/>
    <col min="4114" max="4120" width="6.42578125" style="2" customWidth="1"/>
    <col min="4121" max="4349" width="11.42578125" style="2"/>
    <col min="4350" max="4350" width="1" style="2" customWidth="1"/>
    <col min="4351" max="4351" width="4.28515625" style="2" customWidth="1"/>
    <col min="4352" max="4352" width="34.7109375" style="2" customWidth="1"/>
    <col min="4353" max="4353" width="0" style="2" hidden="1" customWidth="1"/>
    <col min="4354" max="4354" width="20" style="2" customWidth="1"/>
    <col min="4355" max="4355" width="20.85546875" style="2" customWidth="1"/>
    <col min="4356" max="4356" width="25" style="2" customWidth="1"/>
    <col min="4357" max="4357" width="18.7109375" style="2" customWidth="1"/>
    <col min="4358" max="4358" width="29.7109375" style="2" customWidth="1"/>
    <col min="4359" max="4359" width="13.42578125" style="2" customWidth="1"/>
    <col min="4360" max="4360" width="13.85546875" style="2" customWidth="1"/>
    <col min="4361" max="4365" width="16.5703125" style="2" customWidth="1"/>
    <col min="4366" max="4366" width="20.5703125" style="2" customWidth="1"/>
    <col min="4367" max="4367" width="21.140625" style="2" customWidth="1"/>
    <col min="4368" max="4368" width="9.5703125" style="2" customWidth="1"/>
    <col min="4369" max="4369" width="0.42578125" style="2" customWidth="1"/>
    <col min="4370" max="4376" width="6.42578125" style="2" customWidth="1"/>
    <col min="4377" max="4605" width="11.42578125" style="2"/>
    <col min="4606" max="4606" width="1" style="2" customWidth="1"/>
    <col min="4607" max="4607" width="4.28515625" style="2" customWidth="1"/>
    <col min="4608" max="4608" width="34.7109375" style="2" customWidth="1"/>
    <col min="4609" max="4609" width="0" style="2" hidden="1" customWidth="1"/>
    <col min="4610" max="4610" width="20" style="2" customWidth="1"/>
    <col min="4611" max="4611" width="20.85546875" style="2" customWidth="1"/>
    <col min="4612" max="4612" width="25" style="2" customWidth="1"/>
    <col min="4613" max="4613" width="18.7109375" style="2" customWidth="1"/>
    <col min="4614" max="4614" width="29.7109375" style="2" customWidth="1"/>
    <col min="4615" max="4615" width="13.42578125" style="2" customWidth="1"/>
    <col min="4616" max="4616" width="13.85546875" style="2" customWidth="1"/>
    <col min="4617" max="4621" width="16.5703125" style="2" customWidth="1"/>
    <col min="4622" max="4622" width="20.5703125" style="2" customWidth="1"/>
    <col min="4623" max="4623" width="21.140625" style="2" customWidth="1"/>
    <col min="4624" max="4624" width="9.5703125" style="2" customWidth="1"/>
    <col min="4625" max="4625" width="0.42578125" style="2" customWidth="1"/>
    <col min="4626" max="4632" width="6.42578125" style="2" customWidth="1"/>
    <col min="4633" max="4861" width="11.42578125" style="2"/>
    <col min="4862" max="4862" width="1" style="2" customWidth="1"/>
    <col min="4863" max="4863" width="4.28515625" style="2" customWidth="1"/>
    <col min="4864" max="4864" width="34.7109375" style="2" customWidth="1"/>
    <col min="4865" max="4865" width="0" style="2" hidden="1" customWidth="1"/>
    <col min="4866" max="4866" width="20" style="2" customWidth="1"/>
    <col min="4867" max="4867" width="20.85546875" style="2" customWidth="1"/>
    <col min="4868" max="4868" width="25" style="2" customWidth="1"/>
    <col min="4869" max="4869" width="18.7109375" style="2" customWidth="1"/>
    <col min="4870" max="4870" width="29.7109375" style="2" customWidth="1"/>
    <col min="4871" max="4871" width="13.42578125" style="2" customWidth="1"/>
    <col min="4872" max="4872" width="13.85546875" style="2" customWidth="1"/>
    <col min="4873" max="4877" width="16.5703125" style="2" customWidth="1"/>
    <col min="4878" max="4878" width="20.5703125" style="2" customWidth="1"/>
    <col min="4879" max="4879" width="21.140625" style="2" customWidth="1"/>
    <col min="4880" max="4880" width="9.5703125" style="2" customWidth="1"/>
    <col min="4881" max="4881" width="0.42578125" style="2" customWidth="1"/>
    <col min="4882" max="4888" width="6.42578125" style="2" customWidth="1"/>
    <col min="4889" max="5117" width="11.42578125" style="2"/>
    <col min="5118" max="5118" width="1" style="2" customWidth="1"/>
    <col min="5119" max="5119" width="4.28515625" style="2" customWidth="1"/>
    <col min="5120" max="5120" width="34.7109375" style="2" customWidth="1"/>
    <col min="5121" max="5121" width="0" style="2" hidden="1" customWidth="1"/>
    <col min="5122" max="5122" width="20" style="2" customWidth="1"/>
    <col min="5123" max="5123" width="20.85546875" style="2" customWidth="1"/>
    <col min="5124" max="5124" width="25" style="2" customWidth="1"/>
    <col min="5125" max="5125" width="18.7109375" style="2" customWidth="1"/>
    <col min="5126" max="5126" width="29.7109375" style="2" customWidth="1"/>
    <col min="5127" max="5127" width="13.42578125" style="2" customWidth="1"/>
    <col min="5128" max="5128" width="13.85546875" style="2" customWidth="1"/>
    <col min="5129" max="5133" width="16.5703125" style="2" customWidth="1"/>
    <col min="5134" max="5134" width="20.5703125" style="2" customWidth="1"/>
    <col min="5135" max="5135" width="21.140625" style="2" customWidth="1"/>
    <col min="5136" max="5136" width="9.5703125" style="2" customWidth="1"/>
    <col min="5137" max="5137" width="0.42578125" style="2" customWidth="1"/>
    <col min="5138" max="5144" width="6.42578125" style="2" customWidth="1"/>
    <col min="5145" max="5373" width="11.42578125" style="2"/>
    <col min="5374" max="5374" width="1" style="2" customWidth="1"/>
    <col min="5375" max="5375" width="4.28515625" style="2" customWidth="1"/>
    <col min="5376" max="5376" width="34.7109375" style="2" customWidth="1"/>
    <col min="5377" max="5377" width="0" style="2" hidden="1" customWidth="1"/>
    <col min="5378" max="5378" width="20" style="2" customWidth="1"/>
    <col min="5379" max="5379" width="20.85546875" style="2" customWidth="1"/>
    <col min="5380" max="5380" width="25" style="2" customWidth="1"/>
    <col min="5381" max="5381" width="18.7109375" style="2" customWidth="1"/>
    <col min="5382" max="5382" width="29.7109375" style="2" customWidth="1"/>
    <col min="5383" max="5383" width="13.42578125" style="2" customWidth="1"/>
    <col min="5384" max="5384" width="13.85546875" style="2" customWidth="1"/>
    <col min="5385" max="5389" width="16.5703125" style="2" customWidth="1"/>
    <col min="5390" max="5390" width="20.5703125" style="2" customWidth="1"/>
    <col min="5391" max="5391" width="21.140625" style="2" customWidth="1"/>
    <col min="5392" max="5392" width="9.5703125" style="2" customWidth="1"/>
    <col min="5393" max="5393" width="0.42578125" style="2" customWidth="1"/>
    <col min="5394" max="5400" width="6.42578125" style="2" customWidth="1"/>
    <col min="5401" max="5629" width="11.42578125" style="2"/>
    <col min="5630" max="5630" width="1" style="2" customWidth="1"/>
    <col min="5631" max="5631" width="4.28515625" style="2" customWidth="1"/>
    <col min="5632" max="5632" width="34.7109375" style="2" customWidth="1"/>
    <col min="5633" max="5633" width="0" style="2" hidden="1" customWidth="1"/>
    <col min="5634" max="5634" width="20" style="2" customWidth="1"/>
    <col min="5635" max="5635" width="20.85546875" style="2" customWidth="1"/>
    <col min="5636" max="5636" width="25" style="2" customWidth="1"/>
    <col min="5637" max="5637" width="18.7109375" style="2" customWidth="1"/>
    <col min="5638" max="5638" width="29.7109375" style="2" customWidth="1"/>
    <col min="5639" max="5639" width="13.42578125" style="2" customWidth="1"/>
    <col min="5640" max="5640" width="13.85546875" style="2" customWidth="1"/>
    <col min="5641" max="5645" width="16.5703125" style="2" customWidth="1"/>
    <col min="5646" max="5646" width="20.5703125" style="2" customWidth="1"/>
    <col min="5647" max="5647" width="21.140625" style="2" customWidth="1"/>
    <col min="5648" max="5648" width="9.5703125" style="2" customWidth="1"/>
    <col min="5649" max="5649" width="0.42578125" style="2" customWidth="1"/>
    <col min="5650" max="5656" width="6.42578125" style="2" customWidth="1"/>
    <col min="5657" max="5885" width="11.42578125" style="2"/>
    <col min="5886" max="5886" width="1" style="2" customWidth="1"/>
    <col min="5887" max="5887" width="4.28515625" style="2" customWidth="1"/>
    <col min="5888" max="5888" width="34.7109375" style="2" customWidth="1"/>
    <col min="5889" max="5889" width="0" style="2" hidden="1" customWidth="1"/>
    <col min="5890" max="5890" width="20" style="2" customWidth="1"/>
    <col min="5891" max="5891" width="20.85546875" style="2" customWidth="1"/>
    <col min="5892" max="5892" width="25" style="2" customWidth="1"/>
    <col min="5893" max="5893" width="18.7109375" style="2" customWidth="1"/>
    <col min="5894" max="5894" width="29.7109375" style="2" customWidth="1"/>
    <col min="5895" max="5895" width="13.42578125" style="2" customWidth="1"/>
    <col min="5896" max="5896" width="13.85546875" style="2" customWidth="1"/>
    <col min="5897" max="5901" width="16.5703125" style="2" customWidth="1"/>
    <col min="5902" max="5902" width="20.5703125" style="2" customWidth="1"/>
    <col min="5903" max="5903" width="21.140625" style="2" customWidth="1"/>
    <col min="5904" max="5904" width="9.5703125" style="2" customWidth="1"/>
    <col min="5905" max="5905" width="0.42578125" style="2" customWidth="1"/>
    <col min="5906" max="5912" width="6.42578125" style="2" customWidth="1"/>
    <col min="5913" max="6141" width="11.42578125" style="2"/>
    <col min="6142" max="6142" width="1" style="2" customWidth="1"/>
    <col min="6143" max="6143" width="4.28515625" style="2" customWidth="1"/>
    <col min="6144" max="6144" width="34.7109375" style="2" customWidth="1"/>
    <col min="6145" max="6145" width="0" style="2" hidden="1" customWidth="1"/>
    <col min="6146" max="6146" width="20" style="2" customWidth="1"/>
    <col min="6147" max="6147" width="20.85546875" style="2" customWidth="1"/>
    <col min="6148" max="6148" width="25" style="2" customWidth="1"/>
    <col min="6149" max="6149" width="18.7109375" style="2" customWidth="1"/>
    <col min="6150" max="6150" width="29.7109375" style="2" customWidth="1"/>
    <col min="6151" max="6151" width="13.42578125" style="2" customWidth="1"/>
    <col min="6152" max="6152" width="13.85546875" style="2" customWidth="1"/>
    <col min="6153" max="6157" width="16.5703125" style="2" customWidth="1"/>
    <col min="6158" max="6158" width="20.5703125" style="2" customWidth="1"/>
    <col min="6159" max="6159" width="21.140625" style="2" customWidth="1"/>
    <col min="6160" max="6160" width="9.5703125" style="2" customWidth="1"/>
    <col min="6161" max="6161" width="0.42578125" style="2" customWidth="1"/>
    <col min="6162" max="6168" width="6.42578125" style="2" customWidth="1"/>
    <col min="6169" max="6397" width="11.42578125" style="2"/>
    <col min="6398" max="6398" width="1" style="2" customWidth="1"/>
    <col min="6399" max="6399" width="4.28515625" style="2" customWidth="1"/>
    <col min="6400" max="6400" width="34.7109375" style="2" customWidth="1"/>
    <col min="6401" max="6401" width="0" style="2" hidden="1" customWidth="1"/>
    <col min="6402" max="6402" width="20" style="2" customWidth="1"/>
    <col min="6403" max="6403" width="20.85546875" style="2" customWidth="1"/>
    <col min="6404" max="6404" width="25" style="2" customWidth="1"/>
    <col min="6405" max="6405" width="18.7109375" style="2" customWidth="1"/>
    <col min="6406" max="6406" width="29.7109375" style="2" customWidth="1"/>
    <col min="6407" max="6407" width="13.42578125" style="2" customWidth="1"/>
    <col min="6408" max="6408" width="13.85546875" style="2" customWidth="1"/>
    <col min="6409" max="6413" width="16.5703125" style="2" customWidth="1"/>
    <col min="6414" max="6414" width="20.5703125" style="2" customWidth="1"/>
    <col min="6415" max="6415" width="21.140625" style="2" customWidth="1"/>
    <col min="6416" max="6416" width="9.5703125" style="2" customWidth="1"/>
    <col min="6417" max="6417" width="0.42578125" style="2" customWidth="1"/>
    <col min="6418" max="6424" width="6.42578125" style="2" customWidth="1"/>
    <col min="6425" max="6653" width="11.42578125" style="2"/>
    <col min="6654" max="6654" width="1" style="2" customWidth="1"/>
    <col min="6655" max="6655" width="4.28515625" style="2" customWidth="1"/>
    <col min="6656" max="6656" width="34.7109375" style="2" customWidth="1"/>
    <col min="6657" max="6657" width="0" style="2" hidden="1" customWidth="1"/>
    <col min="6658" max="6658" width="20" style="2" customWidth="1"/>
    <col min="6659" max="6659" width="20.85546875" style="2" customWidth="1"/>
    <col min="6660" max="6660" width="25" style="2" customWidth="1"/>
    <col min="6661" max="6661" width="18.7109375" style="2" customWidth="1"/>
    <col min="6662" max="6662" width="29.7109375" style="2" customWidth="1"/>
    <col min="6663" max="6663" width="13.42578125" style="2" customWidth="1"/>
    <col min="6664" max="6664" width="13.85546875" style="2" customWidth="1"/>
    <col min="6665" max="6669" width="16.5703125" style="2" customWidth="1"/>
    <col min="6670" max="6670" width="20.5703125" style="2" customWidth="1"/>
    <col min="6671" max="6671" width="21.140625" style="2" customWidth="1"/>
    <col min="6672" max="6672" width="9.5703125" style="2" customWidth="1"/>
    <col min="6673" max="6673" width="0.42578125" style="2" customWidth="1"/>
    <col min="6674" max="6680" width="6.42578125" style="2" customWidth="1"/>
    <col min="6681" max="6909" width="11.42578125" style="2"/>
    <col min="6910" max="6910" width="1" style="2" customWidth="1"/>
    <col min="6911" max="6911" width="4.28515625" style="2" customWidth="1"/>
    <col min="6912" max="6912" width="34.7109375" style="2" customWidth="1"/>
    <col min="6913" max="6913" width="0" style="2" hidden="1" customWidth="1"/>
    <col min="6914" max="6914" width="20" style="2" customWidth="1"/>
    <col min="6915" max="6915" width="20.85546875" style="2" customWidth="1"/>
    <col min="6916" max="6916" width="25" style="2" customWidth="1"/>
    <col min="6917" max="6917" width="18.7109375" style="2" customWidth="1"/>
    <col min="6918" max="6918" width="29.7109375" style="2" customWidth="1"/>
    <col min="6919" max="6919" width="13.42578125" style="2" customWidth="1"/>
    <col min="6920" max="6920" width="13.85546875" style="2" customWidth="1"/>
    <col min="6921" max="6925" width="16.5703125" style="2" customWidth="1"/>
    <col min="6926" max="6926" width="20.5703125" style="2" customWidth="1"/>
    <col min="6927" max="6927" width="21.140625" style="2" customWidth="1"/>
    <col min="6928" max="6928" width="9.5703125" style="2" customWidth="1"/>
    <col min="6929" max="6929" width="0.42578125" style="2" customWidth="1"/>
    <col min="6930" max="6936" width="6.42578125" style="2" customWidth="1"/>
    <col min="6937" max="7165" width="11.42578125" style="2"/>
    <col min="7166" max="7166" width="1" style="2" customWidth="1"/>
    <col min="7167" max="7167" width="4.28515625" style="2" customWidth="1"/>
    <col min="7168" max="7168" width="34.7109375" style="2" customWidth="1"/>
    <col min="7169" max="7169" width="0" style="2" hidden="1" customWidth="1"/>
    <col min="7170" max="7170" width="20" style="2" customWidth="1"/>
    <col min="7171" max="7171" width="20.85546875" style="2" customWidth="1"/>
    <col min="7172" max="7172" width="25" style="2" customWidth="1"/>
    <col min="7173" max="7173" width="18.7109375" style="2" customWidth="1"/>
    <col min="7174" max="7174" width="29.7109375" style="2" customWidth="1"/>
    <col min="7175" max="7175" width="13.42578125" style="2" customWidth="1"/>
    <col min="7176" max="7176" width="13.85546875" style="2" customWidth="1"/>
    <col min="7177" max="7181" width="16.5703125" style="2" customWidth="1"/>
    <col min="7182" max="7182" width="20.5703125" style="2" customWidth="1"/>
    <col min="7183" max="7183" width="21.140625" style="2" customWidth="1"/>
    <col min="7184" max="7184" width="9.5703125" style="2" customWidth="1"/>
    <col min="7185" max="7185" width="0.42578125" style="2" customWidth="1"/>
    <col min="7186" max="7192" width="6.42578125" style="2" customWidth="1"/>
    <col min="7193" max="7421" width="11.42578125" style="2"/>
    <col min="7422" max="7422" width="1" style="2" customWidth="1"/>
    <col min="7423" max="7423" width="4.28515625" style="2" customWidth="1"/>
    <col min="7424" max="7424" width="34.7109375" style="2" customWidth="1"/>
    <col min="7425" max="7425" width="0" style="2" hidden="1" customWidth="1"/>
    <col min="7426" max="7426" width="20" style="2" customWidth="1"/>
    <col min="7427" max="7427" width="20.85546875" style="2" customWidth="1"/>
    <col min="7428" max="7428" width="25" style="2" customWidth="1"/>
    <col min="7429" max="7429" width="18.7109375" style="2" customWidth="1"/>
    <col min="7430" max="7430" width="29.7109375" style="2" customWidth="1"/>
    <col min="7431" max="7431" width="13.42578125" style="2" customWidth="1"/>
    <col min="7432" max="7432" width="13.85546875" style="2" customWidth="1"/>
    <col min="7433" max="7437" width="16.5703125" style="2" customWidth="1"/>
    <col min="7438" max="7438" width="20.5703125" style="2" customWidth="1"/>
    <col min="7439" max="7439" width="21.140625" style="2" customWidth="1"/>
    <col min="7440" max="7440" width="9.5703125" style="2" customWidth="1"/>
    <col min="7441" max="7441" width="0.42578125" style="2" customWidth="1"/>
    <col min="7442" max="7448" width="6.42578125" style="2" customWidth="1"/>
    <col min="7449" max="7677" width="11.42578125" style="2"/>
    <col min="7678" max="7678" width="1" style="2" customWidth="1"/>
    <col min="7679" max="7679" width="4.28515625" style="2" customWidth="1"/>
    <col min="7680" max="7680" width="34.7109375" style="2" customWidth="1"/>
    <col min="7681" max="7681" width="0" style="2" hidden="1" customWidth="1"/>
    <col min="7682" max="7682" width="20" style="2" customWidth="1"/>
    <col min="7683" max="7683" width="20.85546875" style="2" customWidth="1"/>
    <col min="7684" max="7684" width="25" style="2" customWidth="1"/>
    <col min="7685" max="7685" width="18.7109375" style="2" customWidth="1"/>
    <col min="7686" max="7686" width="29.7109375" style="2" customWidth="1"/>
    <col min="7687" max="7687" width="13.42578125" style="2" customWidth="1"/>
    <col min="7688" max="7688" width="13.85546875" style="2" customWidth="1"/>
    <col min="7689" max="7693" width="16.5703125" style="2" customWidth="1"/>
    <col min="7694" max="7694" width="20.5703125" style="2" customWidth="1"/>
    <col min="7695" max="7695" width="21.140625" style="2" customWidth="1"/>
    <col min="7696" max="7696" width="9.5703125" style="2" customWidth="1"/>
    <col min="7697" max="7697" width="0.42578125" style="2" customWidth="1"/>
    <col min="7698" max="7704" width="6.42578125" style="2" customWidth="1"/>
    <col min="7705" max="7933" width="11.42578125" style="2"/>
    <col min="7934" max="7934" width="1" style="2" customWidth="1"/>
    <col min="7935" max="7935" width="4.28515625" style="2" customWidth="1"/>
    <col min="7936" max="7936" width="34.7109375" style="2" customWidth="1"/>
    <col min="7937" max="7937" width="0" style="2" hidden="1" customWidth="1"/>
    <col min="7938" max="7938" width="20" style="2" customWidth="1"/>
    <col min="7939" max="7939" width="20.85546875" style="2" customWidth="1"/>
    <col min="7940" max="7940" width="25" style="2" customWidth="1"/>
    <col min="7941" max="7941" width="18.7109375" style="2" customWidth="1"/>
    <col min="7942" max="7942" width="29.7109375" style="2" customWidth="1"/>
    <col min="7943" max="7943" width="13.42578125" style="2" customWidth="1"/>
    <col min="7944" max="7944" width="13.85546875" style="2" customWidth="1"/>
    <col min="7945" max="7949" width="16.5703125" style="2" customWidth="1"/>
    <col min="7950" max="7950" width="20.5703125" style="2" customWidth="1"/>
    <col min="7951" max="7951" width="21.140625" style="2" customWidth="1"/>
    <col min="7952" max="7952" width="9.5703125" style="2" customWidth="1"/>
    <col min="7953" max="7953" width="0.42578125" style="2" customWidth="1"/>
    <col min="7954" max="7960" width="6.42578125" style="2" customWidth="1"/>
    <col min="7961" max="8189" width="11.42578125" style="2"/>
    <col min="8190" max="8190" width="1" style="2" customWidth="1"/>
    <col min="8191" max="8191" width="4.28515625" style="2" customWidth="1"/>
    <col min="8192" max="8192" width="34.7109375" style="2" customWidth="1"/>
    <col min="8193" max="8193" width="0" style="2" hidden="1" customWidth="1"/>
    <col min="8194" max="8194" width="20" style="2" customWidth="1"/>
    <col min="8195" max="8195" width="20.85546875" style="2" customWidth="1"/>
    <col min="8196" max="8196" width="25" style="2" customWidth="1"/>
    <col min="8197" max="8197" width="18.7109375" style="2" customWidth="1"/>
    <col min="8198" max="8198" width="29.7109375" style="2" customWidth="1"/>
    <col min="8199" max="8199" width="13.42578125" style="2" customWidth="1"/>
    <col min="8200" max="8200" width="13.85546875" style="2" customWidth="1"/>
    <col min="8201" max="8205" width="16.5703125" style="2" customWidth="1"/>
    <col min="8206" max="8206" width="20.5703125" style="2" customWidth="1"/>
    <col min="8207" max="8207" width="21.140625" style="2" customWidth="1"/>
    <col min="8208" max="8208" width="9.5703125" style="2" customWidth="1"/>
    <col min="8209" max="8209" width="0.42578125" style="2" customWidth="1"/>
    <col min="8210" max="8216" width="6.42578125" style="2" customWidth="1"/>
    <col min="8217" max="8445" width="11.42578125" style="2"/>
    <col min="8446" max="8446" width="1" style="2" customWidth="1"/>
    <col min="8447" max="8447" width="4.28515625" style="2" customWidth="1"/>
    <col min="8448" max="8448" width="34.7109375" style="2" customWidth="1"/>
    <col min="8449" max="8449" width="0" style="2" hidden="1" customWidth="1"/>
    <col min="8450" max="8450" width="20" style="2" customWidth="1"/>
    <col min="8451" max="8451" width="20.85546875" style="2" customWidth="1"/>
    <col min="8452" max="8452" width="25" style="2" customWidth="1"/>
    <col min="8453" max="8453" width="18.7109375" style="2" customWidth="1"/>
    <col min="8454" max="8454" width="29.7109375" style="2" customWidth="1"/>
    <col min="8455" max="8455" width="13.42578125" style="2" customWidth="1"/>
    <col min="8456" max="8456" width="13.85546875" style="2" customWidth="1"/>
    <col min="8457" max="8461" width="16.5703125" style="2" customWidth="1"/>
    <col min="8462" max="8462" width="20.5703125" style="2" customWidth="1"/>
    <col min="8463" max="8463" width="21.140625" style="2" customWidth="1"/>
    <col min="8464" max="8464" width="9.5703125" style="2" customWidth="1"/>
    <col min="8465" max="8465" width="0.42578125" style="2" customWidth="1"/>
    <col min="8466" max="8472" width="6.42578125" style="2" customWidth="1"/>
    <col min="8473" max="8701" width="11.42578125" style="2"/>
    <col min="8702" max="8702" width="1" style="2" customWidth="1"/>
    <col min="8703" max="8703" width="4.28515625" style="2" customWidth="1"/>
    <col min="8704" max="8704" width="34.7109375" style="2" customWidth="1"/>
    <col min="8705" max="8705" width="0" style="2" hidden="1" customWidth="1"/>
    <col min="8706" max="8706" width="20" style="2" customWidth="1"/>
    <col min="8707" max="8707" width="20.85546875" style="2" customWidth="1"/>
    <col min="8708" max="8708" width="25" style="2" customWidth="1"/>
    <col min="8709" max="8709" width="18.7109375" style="2" customWidth="1"/>
    <col min="8710" max="8710" width="29.7109375" style="2" customWidth="1"/>
    <col min="8711" max="8711" width="13.42578125" style="2" customWidth="1"/>
    <col min="8712" max="8712" width="13.85546875" style="2" customWidth="1"/>
    <col min="8713" max="8717" width="16.5703125" style="2" customWidth="1"/>
    <col min="8718" max="8718" width="20.5703125" style="2" customWidth="1"/>
    <col min="8719" max="8719" width="21.140625" style="2" customWidth="1"/>
    <col min="8720" max="8720" width="9.5703125" style="2" customWidth="1"/>
    <col min="8721" max="8721" width="0.42578125" style="2" customWidth="1"/>
    <col min="8722" max="8728" width="6.42578125" style="2" customWidth="1"/>
    <col min="8729" max="8957" width="11.42578125" style="2"/>
    <col min="8958" max="8958" width="1" style="2" customWidth="1"/>
    <col min="8959" max="8959" width="4.28515625" style="2" customWidth="1"/>
    <col min="8960" max="8960" width="34.7109375" style="2" customWidth="1"/>
    <col min="8961" max="8961" width="0" style="2" hidden="1" customWidth="1"/>
    <col min="8962" max="8962" width="20" style="2" customWidth="1"/>
    <col min="8963" max="8963" width="20.85546875" style="2" customWidth="1"/>
    <col min="8964" max="8964" width="25" style="2" customWidth="1"/>
    <col min="8965" max="8965" width="18.7109375" style="2" customWidth="1"/>
    <col min="8966" max="8966" width="29.7109375" style="2" customWidth="1"/>
    <col min="8967" max="8967" width="13.42578125" style="2" customWidth="1"/>
    <col min="8968" max="8968" width="13.85546875" style="2" customWidth="1"/>
    <col min="8969" max="8973" width="16.5703125" style="2" customWidth="1"/>
    <col min="8974" max="8974" width="20.5703125" style="2" customWidth="1"/>
    <col min="8975" max="8975" width="21.140625" style="2" customWidth="1"/>
    <col min="8976" max="8976" width="9.5703125" style="2" customWidth="1"/>
    <col min="8977" max="8977" width="0.42578125" style="2" customWidth="1"/>
    <col min="8978" max="8984" width="6.42578125" style="2" customWidth="1"/>
    <col min="8985" max="9213" width="11.42578125" style="2"/>
    <col min="9214" max="9214" width="1" style="2" customWidth="1"/>
    <col min="9215" max="9215" width="4.28515625" style="2" customWidth="1"/>
    <col min="9216" max="9216" width="34.7109375" style="2" customWidth="1"/>
    <col min="9217" max="9217" width="0" style="2" hidden="1" customWidth="1"/>
    <col min="9218" max="9218" width="20" style="2" customWidth="1"/>
    <col min="9219" max="9219" width="20.85546875" style="2" customWidth="1"/>
    <col min="9220" max="9220" width="25" style="2" customWidth="1"/>
    <col min="9221" max="9221" width="18.7109375" style="2" customWidth="1"/>
    <col min="9222" max="9222" width="29.7109375" style="2" customWidth="1"/>
    <col min="9223" max="9223" width="13.42578125" style="2" customWidth="1"/>
    <col min="9224" max="9224" width="13.85546875" style="2" customWidth="1"/>
    <col min="9225" max="9229" width="16.5703125" style="2" customWidth="1"/>
    <col min="9230" max="9230" width="20.5703125" style="2" customWidth="1"/>
    <col min="9231" max="9231" width="21.140625" style="2" customWidth="1"/>
    <col min="9232" max="9232" width="9.5703125" style="2" customWidth="1"/>
    <col min="9233" max="9233" width="0.42578125" style="2" customWidth="1"/>
    <col min="9234" max="9240" width="6.42578125" style="2" customWidth="1"/>
    <col min="9241" max="9469" width="11.42578125" style="2"/>
    <col min="9470" max="9470" width="1" style="2" customWidth="1"/>
    <col min="9471" max="9471" width="4.28515625" style="2" customWidth="1"/>
    <col min="9472" max="9472" width="34.7109375" style="2" customWidth="1"/>
    <col min="9473" max="9473" width="0" style="2" hidden="1" customWidth="1"/>
    <col min="9474" max="9474" width="20" style="2" customWidth="1"/>
    <col min="9475" max="9475" width="20.85546875" style="2" customWidth="1"/>
    <col min="9476" max="9476" width="25" style="2" customWidth="1"/>
    <col min="9477" max="9477" width="18.7109375" style="2" customWidth="1"/>
    <col min="9478" max="9478" width="29.7109375" style="2" customWidth="1"/>
    <col min="9479" max="9479" width="13.42578125" style="2" customWidth="1"/>
    <col min="9480" max="9480" width="13.85546875" style="2" customWidth="1"/>
    <col min="9481" max="9485" width="16.5703125" style="2" customWidth="1"/>
    <col min="9486" max="9486" width="20.5703125" style="2" customWidth="1"/>
    <col min="9487" max="9487" width="21.140625" style="2" customWidth="1"/>
    <col min="9488" max="9488" width="9.5703125" style="2" customWidth="1"/>
    <col min="9489" max="9489" width="0.42578125" style="2" customWidth="1"/>
    <col min="9490" max="9496" width="6.42578125" style="2" customWidth="1"/>
    <col min="9497" max="9725" width="11.42578125" style="2"/>
    <col min="9726" max="9726" width="1" style="2" customWidth="1"/>
    <col min="9727" max="9727" width="4.28515625" style="2" customWidth="1"/>
    <col min="9728" max="9728" width="34.7109375" style="2" customWidth="1"/>
    <col min="9729" max="9729" width="0" style="2" hidden="1" customWidth="1"/>
    <col min="9730" max="9730" width="20" style="2" customWidth="1"/>
    <col min="9731" max="9731" width="20.85546875" style="2" customWidth="1"/>
    <col min="9732" max="9732" width="25" style="2" customWidth="1"/>
    <col min="9733" max="9733" width="18.7109375" style="2" customWidth="1"/>
    <col min="9734" max="9734" width="29.7109375" style="2" customWidth="1"/>
    <col min="9735" max="9735" width="13.42578125" style="2" customWidth="1"/>
    <col min="9736" max="9736" width="13.85546875" style="2" customWidth="1"/>
    <col min="9737" max="9741" width="16.5703125" style="2" customWidth="1"/>
    <col min="9742" max="9742" width="20.5703125" style="2" customWidth="1"/>
    <col min="9743" max="9743" width="21.140625" style="2" customWidth="1"/>
    <col min="9744" max="9744" width="9.5703125" style="2" customWidth="1"/>
    <col min="9745" max="9745" width="0.42578125" style="2" customWidth="1"/>
    <col min="9746" max="9752" width="6.42578125" style="2" customWidth="1"/>
    <col min="9753" max="9981" width="11.42578125" style="2"/>
    <col min="9982" max="9982" width="1" style="2" customWidth="1"/>
    <col min="9983" max="9983" width="4.28515625" style="2" customWidth="1"/>
    <col min="9984" max="9984" width="34.7109375" style="2" customWidth="1"/>
    <col min="9985" max="9985" width="0" style="2" hidden="1" customWidth="1"/>
    <col min="9986" max="9986" width="20" style="2" customWidth="1"/>
    <col min="9987" max="9987" width="20.85546875" style="2" customWidth="1"/>
    <col min="9988" max="9988" width="25" style="2" customWidth="1"/>
    <col min="9989" max="9989" width="18.7109375" style="2" customWidth="1"/>
    <col min="9990" max="9990" width="29.7109375" style="2" customWidth="1"/>
    <col min="9991" max="9991" width="13.42578125" style="2" customWidth="1"/>
    <col min="9992" max="9992" width="13.85546875" style="2" customWidth="1"/>
    <col min="9993" max="9997" width="16.5703125" style="2" customWidth="1"/>
    <col min="9998" max="9998" width="20.5703125" style="2" customWidth="1"/>
    <col min="9999" max="9999" width="21.140625" style="2" customWidth="1"/>
    <col min="10000" max="10000" width="9.5703125" style="2" customWidth="1"/>
    <col min="10001" max="10001" width="0.42578125" style="2" customWidth="1"/>
    <col min="10002" max="10008" width="6.42578125" style="2" customWidth="1"/>
    <col min="10009" max="10237" width="11.42578125" style="2"/>
    <col min="10238" max="10238" width="1" style="2" customWidth="1"/>
    <col min="10239" max="10239" width="4.28515625" style="2" customWidth="1"/>
    <col min="10240" max="10240" width="34.7109375" style="2" customWidth="1"/>
    <col min="10241" max="10241" width="0" style="2" hidden="1" customWidth="1"/>
    <col min="10242" max="10242" width="20" style="2" customWidth="1"/>
    <col min="10243" max="10243" width="20.85546875" style="2" customWidth="1"/>
    <col min="10244" max="10244" width="25" style="2" customWidth="1"/>
    <col min="10245" max="10245" width="18.7109375" style="2" customWidth="1"/>
    <col min="10246" max="10246" width="29.7109375" style="2" customWidth="1"/>
    <col min="10247" max="10247" width="13.42578125" style="2" customWidth="1"/>
    <col min="10248" max="10248" width="13.85546875" style="2" customWidth="1"/>
    <col min="10249" max="10253" width="16.5703125" style="2" customWidth="1"/>
    <col min="10254" max="10254" width="20.5703125" style="2" customWidth="1"/>
    <col min="10255" max="10255" width="21.140625" style="2" customWidth="1"/>
    <col min="10256" max="10256" width="9.5703125" style="2" customWidth="1"/>
    <col min="10257" max="10257" width="0.42578125" style="2" customWidth="1"/>
    <col min="10258" max="10264" width="6.42578125" style="2" customWidth="1"/>
    <col min="10265" max="10493" width="11.42578125" style="2"/>
    <col min="10494" max="10494" width="1" style="2" customWidth="1"/>
    <col min="10495" max="10495" width="4.28515625" style="2" customWidth="1"/>
    <col min="10496" max="10496" width="34.7109375" style="2" customWidth="1"/>
    <col min="10497" max="10497" width="0" style="2" hidden="1" customWidth="1"/>
    <col min="10498" max="10498" width="20" style="2" customWidth="1"/>
    <col min="10499" max="10499" width="20.85546875" style="2" customWidth="1"/>
    <col min="10500" max="10500" width="25" style="2" customWidth="1"/>
    <col min="10501" max="10501" width="18.7109375" style="2" customWidth="1"/>
    <col min="10502" max="10502" width="29.7109375" style="2" customWidth="1"/>
    <col min="10503" max="10503" width="13.42578125" style="2" customWidth="1"/>
    <col min="10504" max="10504" width="13.85546875" style="2" customWidth="1"/>
    <col min="10505" max="10509" width="16.5703125" style="2" customWidth="1"/>
    <col min="10510" max="10510" width="20.5703125" style="2" customWidth="1"/>
    <col min="10511" max="10511" width="21.140625" style="2" customWidth="1"/>
    <col min="10512" max="10512" width="9.5703125" style="2" customWidth="1"/>
    <col min="10513" max="10513" width="0.42578125" style="2" customWidth="1"/>
    <col min="10514" max="10520" width="6.42578125" style="2" customWidth="1"/>
    <col min="10521" max="10749" width="11.42578125" style="2"/>
    <col min="10750" max="10750" width="1" style="2" customWidth="1"/>
    <col min="10751" max="10751" width="4.28515625" style="2" customWidth="1"/>
    <col min="10752" max="10752" width="34.7109375" style="2" customWidth="1"/>
    <col min="10753" max="10753" width="0" style="2" hidden="1" customWidth="1"/>
    <col min="10754" max="10754" width="20" style="2" customWidth="1"/>
    <col min="10755" max="10755" width="20.85546875" style="2" customWidth="1"/>
    <col min="10756" max="10756" width="25" style="2" customWidth="1"/>
    <col min="10757" max="10757" width="18.7109375" style="2" customWidth="1"/>
    <col min="10758" max="10758" width="29.7109375" style="2" customWidth="1"/>
    <col min="10759" max="10759" width="13.42578125" style="2" customWidth="1"/>
    <col min="10760" max="10760" width="13.85546875" style="2" customWidth="1"/>
    <col min="10761" max="10765" width="16.5703125" style="2" customWidth="1"/>
    <col min="10766" max="10766" width="20.5703125" style="2" customWidth="1"/>
    <col min="10767" max="10767" width="21.140625" style="2" customWidth="1"/>
    <col min="10768" max="10768" width="9.5703125" style="2" customWidth="1"/>
    <col min="10769" max="10769" width="0.42578125" style="2" customWidth="1"/>
    <col min="10770" max="10776" width="6.42578125" style="2" customWidth="1"/>
    <col min="10777" max="11005" width="11.42578125" style="2"/>
    <col min="11006" max="11006" width="1" style="2" customWidth="1"/>
    <col min="11007" max="11007" width="4.28515625" style="2" customWidth="1"/>
    <col min="11008" max="11008" width="34.7109375" style="2" customWidth="1"/>
    <col min="11009" max="11009" width="0" style="2" hidden="1" customWidth="1"/>
    <col min="11010" max="11010" width="20" style="2" customWidth="1"/>
    <col min="11011" max="11011" width="20.85546875" style="2" customWidth="1"/>
    <col min="11012" max="11012" width="25" style="2" customWidth="1"/>
    <col min="11013" max="11013" width="18.7109375" style="2" customWidth="1"/>
    <col min="11014" max="11014" width="29.7109375" style="2" customWidth="1"/>
    <col min="11015" max="11015" width="13.42578125" style="2" customWidth="1"/>
    <col min="11016" max="11016" width="13.85546875" style="2" customWidth="1"/>
    <col min="11017" max="11021" width="16.5703125" style="2" customWidth="1"/>
    <col min="11022" max="11022" width="20.5703125" style="2" customWidth="1"/>
    <col min="11023" max="11023" width="21.140625" style="2" customWidth="1"/>
    <col min="11024" max="11024" width="9.5703125" style="2" customWidth="1"/>
    <col min="11025" max="11025" width="0.42578125" style="2" customWidth="1"/>
    <col min="11026" max="11032" width="6.42578125" style="2" customWidth="1"/>
    <col min="11033" max="11261" width="11.42578125" style="2"/>
    <col min="11262" max="11262" width="1" style="2" customWidth="1"/>
    <col min="11263" max="11263" width="4.28515625" style="2" customWidth="1"/>
    <col min="11264" max="11264" width="34.7109375" style="2" customWidth="1"/>
    <col min="11265" max="11265" width="0" style="2" hidden="1" customWidth="1"/>
    <col min="11266" max="11266" width="20" style="2" customWidth="1"/>
    <col min="11267" max="11267" width="20.85546875" style="2" customWidth="1"/>
    <col min="11268" max="11268" width="25" style="2" customWidth="1"/>
    <col min="11269" max="11269" width="18.7109375" style="2" customWidth="1"/>
    <col min="11270" max="11270" width="29.7109375" style="2" customWidth="1"/>
    <col min="11271" max="11271" width="13.42578125" style="2" customWidth="1"/>
    <col min="11272" max="11272" width="13.85546875" style="2" customWidth="1"/>
    <col min="11273" max="11277" width="16.5703125" style="2" customWidth="1"/>
    <col min="11278" max="11278" width="20.5703125" style="2" customWidth="1"/>
    <col min="11279" max="11279" width="21.140625" style="2" customWidth="1"/>
    <col min="11280" max="11280" width="9.5703125" style="2" customWidth="1"/>
    <col min="11281" max="11281" width="0.42578125" style="2" customWidth="1"/>
    <col min="11282" max="11288" width="6.42578125" style="2" customWidth="1"/>
    <col min="11289" max="11517" width="11.42578125" style="2"/>
    <col min="11518" max="11518" width="1" style="2" customWidth="1"/>
    <col min="11519" max="11519" width="4.28515625" style="2" customWidth="1"/>
    <col min="11520" max="11520" width="34.7109375" style="2" customWidth="1"/>
    <col min="11521" max="11521" width="0" style="2" hidden="1" customWidth="1"/>
    <col min="11522" max="11522" width="20" style="2" customWidth="1"/>
    <col min="11523" max="11523" width="20.85546875" style="2" customWidth="1"/>
    <col min="11524" max="11524" width="25" style="2" customWidth="1"/>
    <col min="11525" max="11525" width="18.7109375" style="2" customWidth="1"/>
    <col min="11526" max="11526" width="29.7109375" style="2" customWidth="1"/>
    <col min="11527" max="11527" width="13.42578125" style="2" customWidth="1"/>
    <col min="11528" max="11528" width="13.85546875" style="2" customWidth="1"/>
    <col min="11529" max="11533" width="16.5703125" style="2" customWidth="1"/>
    <col min="11534" max="11534" width="20.5703125" style="2" customWidth="1"/>
    <col min="11535" max="11535" width="21.140625" style="2" customWidth="1"/>
    <col min="11536" max="11536" width="9.5703125" style="2" customWidth="1"/>
    <col min="11537" max="11537" width="0.42578125" style="2" customWidth="1"/>
    <col min="11538" max="11544" width="6.42578125" style="2" customWidth="1"/>
    <col min="11545" max="11773" width="11.42578125" style="2"/>
    <col min="11774" max="11774" width="1" style="2" customWidth="1"/>
    <col min="11775" max="11775" width="4.28515625" style="2" customWidth="1"/>
    <col min="11776" max="11776" width="34.7109375" style="2" customWidth="1"/>
    <col min="11777" max="11777" width="0" style="2" hidden="1" customWidth="1"/>
    <col min="11778" max="11778" width="20" style="2" customWidth="1"/>
    <col min="11779" max="11779" width="20.85546875" style="2" customWidth="1"/>
    <col min="11780" max="11780" width="25" style="2" customWidth="1"/>
    <col min="11781" max="11781" width="18.7109375" style="2" customWidth="1"/>
    <col min="11782" max="11782" width="29.7109375" style="2" customWidth="1"/>
    <col min="11783" max="11783" width="13.42578125" style="2" customWidth="1"/>
    <col min="11784" max="11784" width="13.85546875" style="2" customWidth="1"/>
    <col min="11785" max="11789" width="16.5703125" style="2" customWidth="1"/>
    <col min="11790" max="11790" width="20.5703125" style="2" customWidth="1"/>
    <col min="11791" max="11791" width="21.140625" style="2" customWidth="1"/>
    <col min="11792" max="11792" width="9.5703125" style="2" customWidth="1"/>
    <col min="11793" max="11793" width="0.42578125" style="2" customWidth="1"/>
    <col min="11794" max="11800" width="6.42578125" style="2" customWidth="1"/>
    <col min="11801" max="12029" width="11.42578125" style="2"/>
    <col min="12030" max="12030" width="1" style="2" customWidth="1"/>
    <col min="12031" max="12031" width="4.28515625" style="2" customWidth="1"/>
    <col min="12032" max="12032" width="34.7109375" style="2" customWidth="1"/>
    <col min="12033" max="12033" width="0" style="2" hidden="1" customWidth="1"/>
    <col min="12034" max="12034" width="20" style="2" customWidth="1"/>
    <col min="12035" max="12035" width="20.85546875" style="2" customWidth="1"/>
    <col min="12036" max="12036" width="25" style="2" customWidth="1"/>
    <col min="12037" max="12037" width="18.7109375" style="2" customWidth="1"/>
    <col min="12038" max="12038" width="29.7109375" style="2" customWidth="1"/>
    <col min="12039" max="12039" width="13.42578125" style="2" customWidth="1"/>
    <col min="12040" max="12040" width="13.85546875" style="2" customWidth="1"/>
    <col min="12041" max="12045" width="16.5703125" style="2" customWidth="1"/>
    <col min="12046" max="12046" width="20.5703125" style="2" customWidth="1"/>
    <col min="12047" max="12047" width="21.140625" style="2" customWidth="1"/>
    <col min="12048" max="12048" width="9.5703125" style="2" customWidth="1"/>
    <col min="12049" max="12049" width="0.42578125" style="2" customWidth="1"/>
    <col min="12050" max="12056" width="6.42578125" style="2" customWidth="1"/>
    <col min="12057" max="12285" width="11.42578125" style="2"/>
    <col min="12286" max="12286" width="1" style="2" customWidth="1"/>
    <col min="12287" max="12287" width="4.28515625" style="2" customWidth="1"/>
    <col min="12288" max="12288" width="34.7109375" style="2" customWidth="1"/>
    <col min="12289" max="12289" width="0" style="2" hidden="1" customWidth="1"/>
    <col min="12290" max="12290" width="20" style="2" customWidth="1"/>
    <col min="12291" max="12291" width="20.85546875" style="2" customWidth="1"/>
    <col min="12292" max="12292" width="25" style="2" customWidth="1"/>
    <col min="12293" max="12293" width="18.7109375" style="2" customWidth="1"/>
    <col min="12294" max="12294" width="29.7109375" style="2" customWidth="1"/>
    <col min="12295" max="12295" width="13.42578125" style="2" customWidth="1"/>
    <col min="12296" max="12296" width="13.85546875" style="2" customWidth="1"/>
    <col min="12297" max="12301" width="16.5703125" style="2" customWidth="1"/>
    <col min="12302" max="12302" width="20.5703125" style="2" customWidth="1"/>
    <col min="12303" max="12303" width="21.140625" style="2" customWidth="1"/>
    <col min="12304" max="12304" width="9.5703125" style="2" customWidth="1"/>
    <col min="12305" max="12305" width="0.42578125" style="2" customWidth="1"/>
    <col min="12306" max="12312" width="6.42578125" style="2" customWidth="1"/>
    <col min="12313" max="12541" width="11.42578125" style="2"/>
    <col min="12542" max="12542" width="1" style="2" customWidth="1"/>
    <col min="12543" max="12543" width="4.28515625" style="2" customWidth="1"/>
    <col min="12544" max="12544" width="34.7109375" style="2" customWidth="1"/>
    <col min="12545" max="12545" width="0" style="2" hidden="1" customWidth="1"/>
    <col min="12546" max="12546" width="20" style="2" customWidth="1"/>
    <col min="12547" max="12547" width="20.85546875" style="2" customWidth="1"/>
    <col min="12548" max="12548" width="25" style="2" customWidth="1"/>
    <col min="12549" max="12549" width="18.7109375" style="2" customWidth="1"/>
    <col min="12550" max="12550" width="29.7109375" style="2" customWidth="1"/>
    <col min="12551" max="12551" width="13.42578125" style="2" customWidth="1"/>
    <col min="12552" max="12552" width="13.85546875" style="2" customWidth="1"/>
    <col min="12553" max="12557" width="16.5703125" style="2" customWidth="1"/>
    <col min="12558" max="12558" width="20.5703125" style="2" customWidth="1"/>
    <col min="12559" max="12559" width="21.140625" style="2" customWidth="1"/>
    <col min="12560" max="12560" width="9.5703125" style="2" customWidth="1"/>
    <col min="12561" max="12561" width="0.42578125" style="2" customWidth="1"/>
    <col min="12562" max="12568" width="6.42578125" style="2" customWidth="1"/>
    <col min="12569" max="12797" width="11.42578125" style="2"/>
    <col min="12798" max="12798" width="1" style="2" customWidth="1"/>
    <col min="12799" max="12799" width="4.28515625" style="2" customWidth="1"/>
    <col min="12800" max="12800" width="34.7109375" style="2" customWidth="1"/>
    <col min="12801" max="12801" width="0" style="2" hidden="1" customWidth="1"/>
    <col min="12802" max="12802" width="20" style="2" customWidth="1"/>
    <col min="12803" max="12803" width="20.85546875" style="2" customWidth="1"/>
    <col min="12804" max="12804" width="25" style="2" customWidth="1"/>
    <col min="12805" max="12805" width="18.7109375" style="2" customWidth="1"/>
    <col min="12806" max="12806" width="29.7109375" style="2" customWidth="1"/>
    <col min="12807" max="12807" width="13.42578125" style="2" customWidth="1"/>
    <col min="12808" max="12808" width="13.85546875" style="2" customWidth="1"/>
    <col min="12809" max="12813" width="16.5703125" style="2" customWidth="1"/>
    <col min="12814" max="12814" width="20.5703125" style="2" customWidth="1"/>
    <col min="12815" max="12815" width="21.140625" style="2" customWidth="1"/>
    <col min="12816" max="12816" width="9.5703125" style="2" customWidth="1"/>
    <col min="12817" max="12817" width="0.42578125" style="2" customWidth="1"/>
    <col min="12818" max="12824" width="6.42578125" style="2" customWidth="1"/>
    <col min="12825" max="13053" width="11.42578125" style="2"/>
    <col min="13054" max="13054" width="1" style="2" customWidth="1"/>
    <col min="13055" max="13055" width="4.28515625" style="2" customWidth="1"/>
    <col min="13056" max="13056" width="34.7109375" style="2" customWidth="1"/>
    <col min="13057" max="13057" width="0" style="2" hidden="1" customWidth="1"/>
    <col min="13058" max="13058" width="20" style="2" customWidth="1"/>
    <col min="13059" max="13059" width="20.85546875" style="2" customWidth="1"/>
    <col min="13060" max="13060" width="25" style="2" customWidth="1"/>
    <col min="13061" max="13061" width="18.7109375" style="2" customWidth="1"/>
    <col min="13062" max="13062" width="29.7109375" style="2" customWidth="1"/>
    <col min="13063" max="13063" width="13.42578125" style="2" customWidth="1"/>
    <col min="13064" max="13064" width="13.85546875" style="2" customWidth="1"/>
    <col min="13065" max="13069" width="16.5703125" style="2" customWidth="1"/>
    <col min="13070" max="13070" width="20.5703125" style="2" customWidth="1"/>
    <col min="13071" max="13071" width="21.140625" style="2" customWidth="1"/>
    <col min="13072" max="13072" width="9.5703125" style="2" customWidth="1"/>
    <col min="13073" max="13073" width="0.42578125" style="2" customWidth="1"/>
    <col min="13074" max="13080" width="6.42578125" style="2" customWidth="1"/>
    <col min="13081" max="13309" width="11.42578125" style="2"/>
    <col min="13310" max="13310" width="1" style="2" customWidth="1"/>
    <col min="13311" max="13311" width="4.28515625" style="2" customWidth="1"/>
    <col min="13312" max="13312" width="34.7109375" style="2" customWidth="1"/>
    <col min="13313" max="13313" width="0" style="2" hidden="1" customWidth="1"/>
    <col min="13314" max="13314" width="20" style="2" customWidth="1"/>
    <col min="13315" max="13315" width="20.85546875" style="2" customWidth="1"/>
    <col min="13316" max="13316" width="25" style="2" customWidth="1"/>
    <col min="13317" max="13317" width="18.7109375" style="2" customWidth="1"/>
    <col min="13318" max="13318" width="29.7109375" style="2" customWidth="1"/>
    <col min="13319" max="13319" width="13.42578125" style="2" customWidth="1"/>
    <col min="13320" max="13320" width="13.85546875" style="2" customWidth="1"/>
    <col min="13321" max="13325" width="16.5703125" style="2" customWidth="1"/>
    <col min="13326" max="13326" width="20.5703125" style="2" customWidth="1"/>
    <col min="13327" max="13327" width="21.140625" style="2" customWidth="1"/>
    <col min="13328" max="13328" width="9.5703125" style="2" customWidth="1"/>
    <col min="13329" max="13329" width="0.42578125" style="2" customWidth="1"/>
    <col min="13330" max="13336" width="6.42578125" style="2" customWidth="1"/>
    <col min="13337" max="13565" width="11.42578125" style="2"/>
    <col min="13566" max="13566" width="1" style="2" customWidth="1"/>
    <col min="13567" max="13567" width="4.28515625" style="2" customWidth="1"/>
    <col min="13568" max="13568" width="34.7109375" style="2" customWidth="1"/>
    <col min="13569" max="13569" width="0" style="2" hidden="1" customWidth="1"/>
    <col min="13570" max="13570" width="20" style="2" customWidth="1"/>
    <col min="13571" max="13571" width="20.85546875" style="2" customWidth="1"/>
    <col min="13572" max="13572" width="25" style="2" customWidth="1"/>
    <col min="13573" max="13573" width="18.7109375" style="2" customWidth="1"/>
    <col min="13574" max="13574" width="29.7109375" style="2" customWidth="1"/>
    <col min="13575" max="13575" width="13.42578125" style="2" customWidth="1"/>
    <col min="13576" max="13576" width="13.85546875" style="2" customWidth="1"/>
    <col min="13577" max="13581" width="16.5703125" style="2" customWidth="1"/>
    <col min="13582" max="13582" width="20.5703125" style="2" customWidth="1"/>
    <col min="13583" max="13583" width="21.140625" style="2" customWidth="1"/>
    <col min="13584" max="13584" width="9.5703125" style="2" customWidth="1"/>
    <col min="13585" max="13585" width="0.42578125" style="2" customWidth="1"/>
    <col min="13586" max="13592" width="6.42578125" style="2" customWidth="1"/>
    <col min="13593" max="13821" width="11.42578125" style="2"/>
    <col min="13822" max="13822" width="1" style="2" customWidth="1"/>
    <col min="13823" max="13823" width="4.28515625" style="2" customWidth="1"/>
    <col min="13824" max="13824" width="34.7109375" style="2" customWidth="1"/>
    <col min="13825" max="13825" width="0" style="2" hidden="1" customWidth="1"/>
    <col min="13826" max="13826" width="20" style="2" customWidth="1"/>
    <col min="13827" max="13827" width="20.85546875" style="2" customWidth="1"/>
    <col min="13828" max="13828" width="25" style="2" customWidth="1"/>
    <col min="13829" max="13829" width="18.7109375" style="2" customWidth="1"/>
    <col min="13830" max="13830" width="29.7109375" style="2" customWidth="1"/>
    <col min="13831" max="13831" width="13.42578125" style="2" customWidth="1"/>
    <col min="13832" max="13832" width="13.85546875" style="2" customWidth="1"/>
    <col min="13833" max="13837" width="16.5703125" style="2" customWidth="1"/>
    <col min="13838" max="13838" width="20.5703125" style="2" customWidth="1"/>
    <col min="13839" max="13839" width="21.140625" style="2" customWidth="1"/>
    <col min="13840" max="13840" width="9.5703125" style="2" customWidth="1"/>
    <col min="13841" max="13841" width="0.42578125" style="2" customWidth="1"/>
    <col min="13842" max="13848" width="6.42578125" style="2" customWidth="1"/>
    <col min="13849" max="14077" width="11.42578125" style="2"/>
    <col min="14078" max="14078" width="1" style="2" customWidth="1"/>
    <col min="14079" max="14079" width="4.28515625" style="2" customWidth="1"/>
    <col min="14080" max="14080" width="34.7109375" style="2" customWidth="1"/>
    <col min="14081" max="14081" width="0" style="2" hidden="1" customWidth="1"/>
    <col min="14082" max="14082" width="20" style="2" customWidth="1"/>
    <col min="14083" max="14083" width="20.85546875" style="2" customWidth="1"/>
    <col min="14084" max="14084" width="25" style="2" customWidth="1"/>
    <col min="14085" max="14085" width="18.7109375" style="2" customWidth="1"/>
    <col min="14086" max="14086" width="29.7109375" style="2" customWidth="1"/>
    <col min="14087" max="14087" width="13.42578125" style="2" customWidth="1"/>
    <col min="14088" max="14088" width="13.85546875" style="2" customWidth="1"/>
    <col min="14089" max="14093" width="16.5703125" style="2" customWidth="1"/>
    <col min="14094" max="14094" width="20.5703125" style="2" customWidth="1"/>
    <col min="14095" max="14095" width="21.140625" style="2" customWidth="1"/>
    <col min="14096" max="14096" width="9.5703125" style="2" customWidth="1"/>
    <col min="14097" max="14097" width="0.42578125" style="2" customWidth="1"/>
    <col min="14098" max="14104" width="6.42578125" style="2" customWidth="1"/>
    <col min="14105" max="14333" width="11.42578125" style="2"/>
    <col min="14334" max="14334" width="1" style="2" customWidth="1"/>
    <col min="14335" max="14335" width="4.28515625" style="2" customWidth="1"/>
    <col min="14336" max="14336" width="34.7109375" style="2" customWidth="1"/>
    <col min="14337" max="14337" width="0" style="2" hidden="1" customWidth="1"/>
    <col min="14338" max="14338" width="20" style="2" customWidth="1"/>
    <col min="14339" max="14339" width="20.85546875" style="2" customWidth="1"/>
    <col min="14340" max="14340" width="25" style="2" customWidth="1"/>
    <col min="14341" max="14341" width="18.7109375" style="2" customWidth="1"/>
    <col min="14342" max="14342" width="29.7109375" style="2" customWidth="1"/>
    <col min="14343" max="14343" width="13.42578125" style="2" customWidth="1"/>
    <col min="14344" max="14344" width="13.85546875" style="2" customWidth="1"/>
    <col min="14345" max="14349" width="16.5703125" style="2" customWidth="1"/>
    <col min="14350" max="14350" width="20.5703125" style="2" customWidth="1"/>
    <col min="14351" max="14351" width="21.140625" style="2" customWidth="1"/>
    <col min="14352" max="14352" width="9.5703125" style="2" customWidth="1"/>
    <col min="14353" max="14353" width="0.42578125" style="2" customWidth="1"/>
    <col min="14354" max="14360" width="6.42578125" style="2" customWidth="1"/>
    <col min="14361" max="14589" width="11.42578125" style="2"/>
    <col min="14590" max="14590" width="1" style="2" customWidth="1"/>
    <col min="14591" max="14591" width="4.28515625" style="2" customWidth="1"/>
    <col min="14592" max="14592" width="34.7109375" style="2" customWidth="1"/>
    <col min="14593" max="14593" width="0" style="2" hidden="1" customWidth="1"/>
    <col min="14594" max="14594" width="20" style="2" customWidth="1"/>
    <col min="14595" max="14595" width="20.85546875" style="2" customWidth="1"/>
    <col min="14596" max="14596" width="25" style="2" customWidth="1"/>
    <col min="14597" max="14597" width="18.7109375" style="2" customWidth="1"/>
    <col min="14598" max="14598" width="29.7109375" style="2" customWidth="1"/>
    <col min="14599" max="14599" width="13.42578125" style="2" customWidth="1"/>
    <col min="14600" max="14600" width="13.85546875" style="2" customWidth="1"/>
    <col min="14601" max="14605" width="16.5703125" style="2" customWidth="1"/>
    <col min="14606" max="14606" width="20.5703125" style="2" customWidth="1"/>
    <col min="14607" max="14607" width="21.140625" style="2" customWidth="1"/>
    <col min="14608" max="14608" width="9.5703125" style="2" customWidth="1"/>
    <col min="14609" max="14609" width="0.42578125" style="2" customWidth="1"/>
    <col min="14610" max="14616" width="6.42578125" style="2" customWidth="1"/>
    <col min="14617" max="14845" width="11.42578125" style="2"/>
    <col min="14846" max="14846" width="1" style="2" customWidth="1"/>
    <col min="14847" max="14847" width="4.28515625" style="2" customWidth="1"/>
    <col min="14848" max="14848" width="34.7109375" style="2" customWidth="1"/>
    <col min="14849" max="14849" width="0" style="2" hidden="1" customWidth="1"/>
    <col min="14850" max="14850" width="20" style="2" customWidth="1"/>
    <col min="14851" max="14851" width="20.85546875" style="2" customWidth="1"/>
    <col min="14852" max="14852" width="25" style="2" customWidth="1"/>
    <col min="14853" max="14853" width="18.7109375" style="2" customWidth="1"/>
    <col min="14854" max="14854" width="29.7109375" style="2" customWidth="1"/>
    <col min="14855" max="14855" width="13.42578125" style="2" customWidth="1"/>
    <col min="14856" max="14856" width="13.85546875" style="2" customWidth="1"/>
    <col min="14857" max="14861" width="16.5703125" style="2" customWidth="1"/>
    <col min="14862" max="14862" width="20.5703125" style="2" customWidth="1"/>
    <col min="14863" max="14863" width="21.140625" style="2" customWidth="1"/>
    <col min="14864" max="14864" width="9.5703125" style="2" customWidth="1"/>
    <col min="14865" max="14865" width="0.42578125" style="2" customWidth="1"/>
    <col min="14866" max="14872" width="6.42578125" style="2" customWidth="1"/>
    <col min="14873" max="15101" width="11.42578125" style="2"/>
    <col min="15102" max="15102" width="1" style="2" customWidth="1"/>
    <col min="15103" max="15103" width="4.28515625" style="2" customWidth="1"/>
    <col min="15104" max="15104" width="34.7109375" style="2" customWidth="1"/>
    <col min="15105" max="15105" width="0" style="2" hidden="1" customWidth="1"/>
    <col min="15106" max="15106" width="20" style="2" customWidth="1"/>
    <col min="15107" max="15107" width="20.85546875" style="2" customWidth="1"/>
    <col min="15108" max="15108" width="25" style="2" customWidth="1"/>
    <col min="15109" max="15109" width="18.7109375" style="2" customWidth="1"/>
    <col min="15110" max="15110" width="29.7109375" style="2" customWidth="1"/>
    <col min="15111" max="15111" width="13.42578125" style="2" customWidth="1"/>
    <col min="15112" max="15112" width="13.85546875" style="2" customWidth="1"/>
    <col min="15113" max="15117" width="16.5703125" style="2" customWidth="1"/>
    <col min="15118" max="15118" width="20.5703125" style="2" customWidth="1"/>
    <col min="15119" max="15119" width="21.140625" style="2" customWidth="1"/>
    <col min="15120" max="15120" width="9.5703125" style="2" customWidth="1"/>
    <col min="15121" max="15121" width="0.42578125" style="2" customWidth="1"/>
    <col min="15122" max="15128" width="6.42578125" style="2" customWidth="1"/>
    <col min="15129" max="15357" width="11.42578125" style="2"/>
    <col min="15358" max="15358" width="1" style="2" customWidth="1"/>
    <col min="15359" max="15359" width="4.28515625" style="2" customWidth="1"/>
    <col min="15360" max="15360" width="34.7109375" style="2" customWidth="1"/>
    <col min="15361" max="15361" width="0" style="2" hidden="1" customWidth="1"/>
    <col min="15362" max="15362" width="20" style="2" customWidth="1"/>
    <col min="15363" max="15363" width="20.85546875" style="2" customWidth="1"/>
    <col min="15364" max="15364" width="25" style="2" customWidth="1"/>
    <col min="15365" max="15365" width="18.7109375" style="2" customWidth="1"/>
    <col min="15366" max="15366" width="29.7109375" style="2" customWidth="1"/>
    <col min="15367" max="15367" width="13.42578125" style="2" customWidth="1"/>
    <col min="15368" max="15368" width="13.85546875" style="2" customWidth="1"/>
    <col min="15369" max="15373" width="16.5703125" style="2" customWidth="1"/>
    <col min="15374" max="15374" width="20.5703125" style="2" customWidth="1"/>
    <col min="15375" max="15375" width="21.140625" style="2" customWidth="1"/>
    <col min="15376" max="15376" width="9.5703125" style="2" customWidth="1"/>
    <col min="15377" max="15377" width="0.42578125" style="2" customWidth="1"/>
    <col min="15378" max="15384" width="6.42578125" style="2" customWidth="1"/>
    <col min="15385" max="15613" width="11.42578125" style="2"/>
    <col min="15614" max="15614" width="1" style="2" customWidth="1"/>
    <col min="15615" max="15615" width="4.28515625" style="2" customWidth="1"/>
    <col min="15616" max="15616" width="34.7109375" style="2" customWidth="1"/>
    <col min="15617" max="15617" width="0" style="2" hidden="1" customWidth="1"/>
    <col min="15618" max="15618" width="20" style="2" customWidth="1"/>
    <col min="15619" max="15619" width="20.85546875" style="2" customWidth="1"/>
    <col min="15620" max="15620" width="25" style="2" customWidth="1"/>
    <col min="15621" max="15621" width="18.7109375" style="2" customWidth="1"/>
    <col min="15622" max="15622" width="29.7109375" style="2" customWidth="1"/>
    <col min="15623" max="15623" width="13.42578125" style="2" customWidth="1"/>
    <col min="15624" max="15624" width="13.85546875" style="2" customWidth="1"/>
    <col min="15625" max="15629" width="16.5703125" style="2" customWidth="1"/>
    <col min="15630" max="15630" width="20.5703125" style="2" customWidth="1"/>
    <col min="15631" max="15631" width="21.140625" style="2" customWidth="1"/>
    <col min="15632" max="15632" width="9.5703125" style="2" customWidth="1"/>
    <col min="15633" max="15633" width="0.42578125" style="2" customWidth="1"/>
    <col min="15634" max="15640" width="6.42578125" style="2" customWidth="1"/>
    <col min="15641" max="15869" width="11.42578125" style="2"/>
    <col min="15870" max="15870" width="1" style="2" customWidth="1"/>
    <col min="15871" max="15871" width="4.28515625" style="2" customWidth="1"/>
    <col min="15872" max="15872" width="34.7109375" style="2" customWidth="1"/>
    <col min="15873" max="15873" width="0" style="2" hidden="1" customWidth="1"/>
    <col min="15874" max="15874" width="20" style="2" customWidth="1"/>
    <col min="15875" max="15875" width="20.85546875" style="2" customWidth="1"/>
    <col min="15876" max="15876" width="25" style="2" customWidth="1"/>
    <col min="15877" max="15877" width="18.7109375" style="2" customWidth="1"/>
    <col min="15878" max="15878" width="29.7109375" style="2" customWidth="1"/>
    <col min="15879" max="15879" width="13.42578125" style="2" customWidth="1"/>
    <col min="15880" max="15880" width="13.85546875" style="2" customWidth="1"/>
    <col min="15881" max="15885" width="16.5703125" style="2" customWidth="1"/>
    <col min="15886" max="15886" width="20.5703125" style="2" customWidth="1"/>
    <col min="15887" max="15887" width="21.140625" style="2" customWidth="1"/>
    <col min="15888" max="15888" width="9.5703125" style="2" customWidth="1"/>
    <col min="15889" max="15889" width="0.42578125" style="2" customWidth="1"/>
    <col min="15890" max="15896" width="6.42578125" style="2" customWidth="1"/>
    <col min="15897" max="16125" width="11.42578125" style="2"/>
    <col min="16126" max="16126" width="1" style="2" customWidth="1"/>
    <col min="16127" max="16127" width="4.28515625" style="2" customWidth="1"/>
    <col min="16128" max="16128" width="34.7109375" style="2" customWidth="1"/>
    <col min="16129" max="16129" width="0" style="2" hidden="1" customWidth="1"/>
    <col min="16130" max="16130" width="20" style="2" customWidth="1"/>
    <col min="16131" max="16131" width="20.85546875" style="2" customWidth="1"/>
    <col min="16132" max="16132" width="25" style="2" customWidth="1"/>
    <col min="16133" max="16133" width="18.7109375" style="2" customWidth="1"/>
    <col min="16134" max="16134" width="29.7109375" style="2" customWidth="1"/>
    <col min="16135" max="16135" width="13.42578125" style="2" customWidth="1"/>
    <col min="16136" max="16136" width="13.85546875" style="2" customWidth="1"/>
    <col min="16137" max="16141" width="16.5703125" style="2" customWidth="1"/>
    <col min="16142" max="16142" width="20.5703125" style="2" customWidth="1"/>
    <col min="16143" max="16143" width="21.140625" style="2" customWidth="1"/>
    <col min="16144" max="16144" width="9.5703125" style="2" customWidth="1"/>
    <col min="16145" max="16145" width="0.42578125" style="2" customWidth="1"/>
    <col min="16146" max="16152" width="6.42578125" style="2" customWidth="1"/>
    <col min="16153" max="16373" width="11.42578125" style="2"/>
    <col min="16374" max="16384" width="11.42578125" style="2" customWidth="1"/>
  </cols>
  <sheetData>
    <row r="2" spans="1:18" ht="26.25" x14ac:dyDescent="0.25">
      <c r="B2" s="276" t="s">
        <v>55</v>
      </c>
      <c r="C2" s="277"/>
      <c r="D2" s="277"/>
      <c r="E2" s="277"/>
      <c r="F2" s="277"/>
      <c r="G2" s="277"/>
      <c r="H2" s="277"/>
      <c r="I2" s="277"/>
      <c r="J2" s="277"/>
      <c r="K2" s="277"/>
      <c r="L2" s="277"/>
      <c r="M2" s="277"/>
      <c r="N2" s="277"/>
      <c r="O2" s="277"/>
      <c r="P2" s="277"/>
      <c r="Q2" s="277"/>
      <c r="R2" s="277"/>
    </row>
    <row r="4" spans="1:18" ht="26.25" x14ac:dyDescent="0.25">
      <c r="B4" s="276" t="s">
        <v>40</v>
      </c>
      <c r="C4" s="277"/>
      <c r="D4" s="277"/>
      <c r="E4" s="277"/>
      <c r="F4" s="277"/>
      <c r="G4" s="277"/>
      <c r="H4" s="277"/>
      <c r="I4" s="277"/>
      <c r="J4" s="277"/>
      <c r="K4" s="277"/>
      <c r="L4" s="277"/>
      <c r="M4" s="277"/>
      <c r="N4" s="277"/>
      <c r="O4" s="277"/>
      <c r="P4" s="277"/>
      <c r="Q4" s="277"/>
      <c r="R4" s="277"/>
    </row>
    <row r="5" spans="1:18" ht="15.75" thickBot="1" x14ac:dyDescent="0.3"/>
    <row r="6" spans="1:18" ht="21.75" thickBot="1" x14ac:dyDescent="0.3">
      <c r="B6" s="188" t="s">
        <v>3</v>
      </c>
      <c r="C6" s="294" t="s">
        <v>286</v>
      </c>
      <c r="D6" s="294"/>
      <c r="E6" s="294"/>
      <c r="F6" s="294"/>
      <c r="G6" s="294"/>
      <c r="H6" s="294"/>
      <c r="I6" s="294"/>
      <c r="J6" s="294"/>
      <c r="K6" s="294"/>
      <c r="L6" s="294"/>
      <c r="M6" s="294"/>
      <c r="N6" s="295"/>
    </row>
    <row r="7" spans="1:18" ht="16.5" thickBot="1" x14ac:dyDescent="0.3">
      <c r="B7" s="189" t="s">
        <v>4</v>
      </c>
      <c r="C7" s="294" t="s">
        <v>180</v>
      </c>
      <c r="D7" s="294"/>
      <c r="E7" s="294"/>
      <c r="F7" s="294"/>
      <c r="G7" s="294"/>
      <c r="H7" s="294"/>
      <c r="I7" s="294"/>
      <c r="J7" s="294"/>
      <c r="K7" s="294"/>
      <c r="L7" s="294"/>
      <c r="M7" s="294"/>
      <c r="N7" s="295"/>
    </row>
    <row r="8" spans="1:18" ht="16.5" thickBot="1" x14ac:dyDescent="0.3">
      <c r="B8" s="189" t="s">
        <v>5</v>
      </c>
      <c r="C8" s="294" t="s">
        <v>181</v>
      </c>
      <c r="D8" s="294"/>
      <c r="E8" s="294"/>
      <c r="F8" s="294"/>
      <c r="G8" s="294"/>
      <c r="H8" s="294"/>
      <c r="I8" s="294"/>
      <c r="J8" s="294"/>
      <c r="K8" s="294"/>
      <c r="L8" s="294"/>
      <c r="M8" s="294"/>
      <c r="N8" s="295"/>
    </row>
    <row r="9" spans="1:18" ht="16.5" thickBot="1" x14ac:dyDescent="0.3">
      <c r="B9" s="189" t="s">
        <v>6</v>
      </c>
      <c r="C9" s="285">
        <v>1</v>
      </c>
      <c r="D9" s="285"/>
      <c r="E9" s="286"/>
      <c r="F9" s="185"/>
      <c r="G9" s="186"/>
      <c r="H9" s="185"/>
      <c r="I9" s="185"/>
      <c r="J9" s="185"/>
      <c r="K9" s="185"/>
      <c r="L9" s="185"/>
      <c r="M9" s="185"/>
      <c r="N9" s="187"/>
    </row>
    <row r="10" spans="1:18" ht="16.5" thickBot="1" x14ac:dyDescent="0.3">
      <c r="B10" s="4" t="s">
        <v>7</v>
      </c>
      <c r="C10" s="5">
        <v>41988</v>
      </c>
      <c r="D10" s="105"/>
      <c r="E10" s="105"/>
      <c r="F10" s="105"/>
      <c r="G10" s="6"/>
      <c r="H10" s="105"/>
      <c r="I10" s="105"/>
      <c r="J10" s="105"/>
      <c r="K10" s="105"/>
      <c r="L10" s="105"/>
      <c r="M10" s="105"/>
      <c r="N10" s="120"/>
      <c r="O10" s="121"/>
      <c r="P10" s="121"/>
    </row>
    <row r="11" spans="1:18" ht="15.75" x14ac:dyDescent="0.25">
      <c r="B11" s="3"/>
      <c r="C11" s="7"/>
      <c r="D11" s="106"/>
      <c r="E11" s="106"/>
      <c r="F11" s="106"/>
      <c r="G11" s="8"/>
      <c r="H11" s="106"/>
      <c r="I11" s="116"/>
      <c r="J11" s="116"/>
      <c r="K11" s="116"/>
      <c r="L11" s="116"/>
      <c r="M11" s="116"/>
      <c r="N11" s="106"/>
      <c r="O11" s="106"/>
      <c r="P11" s="106"/>
    </row>
    <row r="12" spans="1:18" x14ac:dyDescent="0.25">
      <c r="I12" s="116"/>
      <c r="J12" s="116"/>
      <c r="K12" s="116"/>
      <c r="L12" s="116"/>
      <c r="M12" s="116"/>
      <c r="N12" s="122"/>
      <c r="O12" s="122"/>
      <c r="P12" s="122"/>
    </row>
    <row r="13" spans="1:18" ht="45.75" customHeight="1" x14ac:dyDescent="0.25">
      <c r="B13" s="287" t="s">
        <v>155</v>
      </c>
      <c r="C13" s="288"/>
      <c r="D13" s="37" t="s">
        <v>10</v>
      </c>
      <c r="E13" s="37" t="s">
        <v>11</v>
      </c>
      <c r="F13" s="37" t="s">
        <v>23</v>
      </c>
      <c r="G13" s="37" t="s">
        <v>97</v>
      </c>
      <c r="I13" s="13"/>
      <c r="J13" s="13"/>
      <c r="K13" s="13"/>
      <c r="L13" s="13"/>
      <c r="M13" s="13"/>
      <c r="N13" s="122"/>
      <c r="O13" s="122"/>
      <c r="P13" s="122"/>
    </row>
    <row r="14" spans="1:18" ht="15.75" thickBot="1" x14ac:dyDescent="0.3">
      <c r="B14" s="289"/>
      <c r="C14" s="290"/>
      <c r="D14" s="37">
        <v>1</v>
      </c>
      <c r="E14" s="107">
        <v>6390139860</v>
      </c>
      <c r="F14" s="235">
        <v>3060</v>
      </c>
      <c r="G14" s="91">
        <f>+F14*80%</f>
        <v>2448</v>
      </c>
      <c r="I14" s="109"/>
      <c r="J14" s="109"/>
      <c r="K14" s="109"/>
      <c r="L14" s="109"/>
      <c r="M14" s="109"/>
      <c r="N14" s="122"/>
      <c r="O14" s="122"/>
      <c r="P14" s="122"/>
    </row>
    <row r="15" spans="1:18" ht="15.75" thickBot="1" x14ac:dyDescent="0.3">
      <c r="A15" s="15"/>
      <c r="E15" s="13"/>
      <c r="F15" s="13"/>
      <c r="G15" s="13"/>
      <c r="H15" s="13"/>
      <c r="I15" s="117"/>
      <c r="J15" s="117"/>
      <c r="K15" s="117"/>
      <c r="L15" s="117"/>
      <c r="M15" s="117"/>
    </row>
    <row r="16" spans="1:18" x14ac:dyDescent="0.25">
      <c r="A16" s="38"/>
      <c r="C16" s="39"/>
      <c r="D16" s="109"/>
      <c r="E16" s="108"/>
      <c r="F16" s="14"/>
      <c r="G16" s="14"/>
      <c r="H16" s="14"/>
      <c r="I16" s="118"/>
      <c r="J16" s="118"/>
      <c r="K16" s="118"/>
      <c r="L16" s="118"/>
      <c r="M16" s="118"/>
    </row>
    <row r="17" spans="1:16" x14ac:dyDescent="0.25">
      <c r="A17" s="38"/>
      <c r="B17" s="53" t="s">
        <v>122</v>
      </c>
      <c r="F17" s="156"/>
      <c r="I17" s="116"/>
      <c r="J17" s="116"/>
      <c r="K17" s="116"/>
      <c r="L17" s="116"/>
      <c r="M17" s="116"/>
      <c r="N17" s="122"/>
      <c r="O17" s="122"/>
      <c r="P17" s="122"/>
    </row>
    <row r="18" spans="1:16" x14ac:dyDescent="0.25">
      <c r="A18" s="38"/>
      <c r="I18" s="116"/>
      <c r="J18" s="116"/>
      <c r="K18" s="116"/>
      <c r="L18" s="116"/>
      <c r="M18" s="116"/>
      <c r="N18" s="122"/>
      <c r="O18" s="122"/>
      <c r="P18" s="122"/>
    </row>
    <row r="19" spans="1:16" x14ac:dyDescent="0.25">
      <c r="A19" s="38"/>
      <c r="B19" s="55" t="s">
        <v>27</v>
      </c>
      <c r="C19" s="55" t="s">
        <v>123</v>
      </c>
      <c r="D19" s="55" t="s">
        <v>124</v>
      </c>
      <c r="E19" s="307" t="s">
        <v>284</v>
      </c>
      <c r="F19" s="307"/>
      <c r="I19" s="116"/>
      <c r="J19" s="116"/>
      <c r="K19" s="116"/>
      <c r="L19" s="116"/>
      <c r="M19" s="116"/>
      <c r="N19" s="122"/>
      <c r="O19" s="122"/>
      <c r="P19" s="122"/>
    </row>
    <row r="20" spans="1:16" x14ac:dyDescent="0.25">
      <c r="A20" s="38"/>
      <c r="B20" s="52" t="s">
        <v>125</v>
      </c>
      <c r="C20" s="240"/>
      <c r="D20" s="240" t="s">
        <v>159</v>
      </c>
      <c r="E20" s="308"/>
      <c r="F20" s="308"/>
      <c r="I20" s="116"/>
      <c r="J20" s="116"/>
      <c r="K20" s="116"/>
      <c r="L20" s="116"/>
      <c r="M20" s="116"/>
      <c r="N20" s="122"/>
      <c r="O20" s="122"/>
      <c r="P20" s="122"/>
    </row>
    <row r="21" spans="1:16" x14ac:dyDescent="0.25">
      <c r="A21" s="38"/>
      <c r="B21" s="52" t="s">
        <v>126</v>
      </c>
      <c r="C21" s="240"/>
      <c r="D21" s="241" t="s">
        <v>159</v>
      </c>
      <c r="E21" s="308" t="s">
        <v>327</v>
      </c>
      <c r="F21" s="308"/>
      <c r="I21" s="116"/>
      <c r="J21" s="116"/>
      <c r="K21" s="116"/>
      <c r="L21" s="116"/>
      <c r="M21" s="116"/>
      <c r="N21" s="122"/>
      <c r="O21" s="122"/>
      <c r="P21" s="122"/>
    </row>
    <row r="22" spans="1:16" x14ac:dyDescent="0.25">
      <c r="A22" s="38"/>
      <c r="B22" s="52" t="s">
        <v>127</v>
      </c>
      <c r="C22" s="97"/>
      <c r="D22" s="241" t="s">
        <v>159</v>
      </c>
      <c r="E22" s="308" t="s">
        <v>327</v>
      </c>
      <c r="F22" s="308"/>
      <c r="I22" s="116"/>
      <c r="J22" s="116"/>
      <c r="K22" s="116"/>
      <c r="L22" s="116"/>
      <c r="M22" s="116"/>
      <c r="N22" s="122"/>
      <c r="O22" s="122"/>
      <c r="P22" s="122"/>
    </row>
    <row r="23" spans="1:16" ht="45" customHeight="1" x14ac:dyDescent="0.25">
      <c r="A23" s="38"/>
      <c r="B23" s="52" t="s">
        <v>128</v>
      </c>
      <c r="C23" s="52"/>
      <c r="D23" s="241" t="s">
        <v>159</v>
      </c>
      <c r="E23" s="308" t="s">
        <v>326</v>
      </c>
      <c r="F23" s="308"/>
      <c r="I23" s="116"/>
      <c r="J23" s="116"/>
      <c r="K23" s="116"/>
      <c r="L23" s="116"/>
      <c r="M23" s="116"/>
      <c r="N23" s="122"/>
      <c r="O23" s="122"/>
      <c r="P23" s="122"/>
    </row>
    <row r="24" spans="1:16" x14ac:dyDescent="0.25">
      <c r="A24" s="38"/>
      <c r="I24" s="116"/>
      <c r="J24" s="116"/>
      <c r="K24" s="116"/>
      <c r="L24" s="116"/>
      <c r="M24" s="116"/>
      <c r="N24" s="122"/>
      <c r="O24" s="122"/>
      <c r="P24" s="122"/>
    </row>
    <row r="25" spans="1:16" x14ac:dyDescent="0.25">
      <c r="A25" s="38"/>
      <c r="I25" s="116"/>
      <c r="J25" s="116"/>
      <c r="K25" s="116"/>
      <c r="L25" s="116"/>
      <c r="M25" s="116"/>
      <c r="N25" s="122"/>
      <c r="O25" s="122"/>
      <c r="P25" s="122"/>
    </row>
    <row r="26" spans="1:16" x14ac:dyDescent="0.25">
      <c r="A26" s="38"/>
      <c r="B26" s="53" t="s">
        <v>129</v>
      </c>
      <c r="I26" s="116"/>
      <c r="J26" s="116"/>
      <c r="K26" s="116"/>
      <c r="L26" s="116"/>
      <c r="M26" s="116"/>
      <c r="N26" s="122"/>
      <c r="O26" s="122"/>
      <c r="P26" s="122"/>
    </row>
    <row r="27" spans="1:16" x14ac:dyDescent="0.25">
      <c r="A27" s="38"/>
      <c r="I27" s="116"/>
      <c r="J27" s="116"/>
      <c r="K27" s="116"/>
      <c r="L27" s="116"/>
      <c r="M27" s="116"/>
      <c r="N27" s="122"/>
      <c r="O27" s="122"/>
      <c r="P27" s="122"/>
    </row>
    <row r="28" spans="1:16" x14ac:dyDescent="0.25">
      <c r="A28" s="38"/>
      <c r="I28" s="116"/>
      <c r="J28" s="116"/>
      <c r="K28" s="116"/>
      <c r="L28" s="116"/>
      <c r="M28" s="116"/>
      <c r="N28" s="122"/>
      <c r="O28" s="122"/>
      <c r="P28" s="122"/>
    </row>
    <row r="29" spans="1:16" x14ac:dyDescent="0.25">
      <c r="A29" s="38"/>
      <c r="B29" s="55" t="s">
        <v>27</v>
      </c>
      <c r="C29" s="55" t="s">
        <v>50</v>
      </c>
      <c r="D29" s="95" t="s">
        <v>43</v>
      </c>
      <c r="E29" s="95" t="s">
        <v>12</v>
      </c>
      <c r="I29" s="116"/>
      <c r="J29" s="116"/>
      <c r="K29" s="116"/>
      <c r="L29" s="116"/>
      <c r="M29" s="116"/>
      <c r="N29" s="122"/>
      <c r="O29" s="122"/>
      <c r="P29" s="122"/>
    </row>
    <row r="30" spans="1:16" ht="28.5" x14ac:dyDescent="0.25">
      <c r="A30" s="38"/>
      <c r="B30" s="43" t="s">
        <v>130</v>
      </c>
      <c r="C30" s="44">
        <v>40</v>
      </c>
      <c r="D30" s="22">
        <f>D145</f>
        <v>30</v>
      </c>
      <c r="E30" s="283">
        <f>+D30+D31</f>
        <v>40</v>
      </c>
      <c r="I30" s="116"/>
      <c r="J30" s="116"/>
      <c r="K30" s="116"/>
      <c r="L30" s="116"/>
      <c r="M30" s="116"/>
      <c r="N30" s="122"/>
      <c r="O30" s="122"/>
      <c r="P30" s="122"/>
    </row>
    <row r="31" spans="1:16" ht="68.25" customHeight="1" x14ac:dyDescent="0.25">
      <c r="A31" s="38"/>
      <c r="B31" s="43" t="s">
        <v>131</v>
      </c>
      <c r="C31" s="44">
        <v>60</v>
      </c>
      <c r="D31" s="22">
        <f>D146</f>
        <v>10</v>
      </c>
      <c r="E31" s="284"/>
      <c r="I31" s="116"/>
      <c r="J31" s="116"/>
      <c r="K31" s="116"/>
      <c r="L31" s="116"/>
      <c r="M31" s="116"/>
      <c r="N31" s="122"/>
      <c r="O31" s="122"/>
      <c r="P31" s="122"/>
    </row>
    <row r="32" spans="1:16" x14ac:dyDescent="0.25">
      <c r="A32" s="38"/>
      <c r="C32" s="39"/>
      <c r="D32" s="109"/>
      <c r="E32" s="108"/>
      <c r="F32" s="14"/>
      <c r="G32" s="14"/>
      <c r="H32" s="14"/>
      <c r="I32" s="118"/>
      <c r="J32" s="118"/>
      <c r="K32" s="118"/>
      <c r="L32" s="118"/>
      <c r="M32" s="118"/>
    </row>
    <row r="33" spans="1:28" x14ac:dyDescent="0.25">
      <c r="A33" s="38"/>
      <c r="C33" s="39"/>
      <c r="D33" s="109"/>
      <c r="E33" s="108"/>
      <c r="F33" s="14"/>
      <c r="G33" s="14"/>
      <c r="H33" s="14"/>
      <c r="I33" s="118"/>
      <c r="J33" s="118"/>
      <c r="K33" s="118"/>
      <c r="L33" s="118"/>
      <c r="M33" s="118"/>
    </row>
    <row r="34" spans="1:28" ht="63" hidden="1" customHeight="1" thickBot="1" x14ac:dyDescent="0.3">
      <c r="M34" s="296" t="s">
        <v>147</v>
      </c>
      <c r="N34" s="296"/>
      <c r="O34" s="296"/>
      <c r="P34" s="296"/>
    </row>
    <row r="35" spans="1:28" x14ac:dyDescent="0.25">
      <c r="B35" s="53" t="s">
        <v>24</v>
      </c>
      <c r="M35" s="123"/>
      <c r="N35" s="123"/>
      <c r="O35" s="123"/>
      <c r="P35" s="123"/>
    </row>
    <row r="36" spans="1:28" ht="15.75" thickBot="1" x14ac:dyDescent="0.3">
      <c r="M36" s="123"/>
      <c r="N36" s="123"/>
      <c r="O36" s="123"/>
      <c r="P36" s="123"/>
    </row>
    <row r="37" spans="1:28" s="45" customFormat="1" ht="60" x14ac:dyDescent="0.25">
      <c r="B37" s="51" t="s">
        <v>132</v>
      </c>
      <c r="C37" s="51" t="s">
        <v>133</v>
      </c>
      <c r="D37" s="51" t="s">
        <v>134</v>
      </c>
      <c r="E37" s="51" t="s">
        <v>37</v>
      </c>
      <c r="F37" s="51" t="s">
        <v>18</v>
      </c>
      <c r="G37" s="51" t="s">
        <v>98</v>
      </c>
      <c r="H37" s="51" t="s">
        <v>13</v>
      </c>
      <c r="I37" s="51" t="s">
        <v>8</v>
      </c>
      <c r="J37" s="51" t="s">
        <v>25</v>
      </c>
      <c r="K37" s="51" t="s">
        <v>53</v>
      </c>
      <c r="L37" s="51" t="s">
        <v>16</v>
      </c>
      <c r="M37" s="41" t="s">
        <v>145</v>
      </c>
      <c r="N37" s="51" t="s">
        <v>135</v>
      </c>
      <c r="O37" s="41" t="s">
        <v>320</v>
      </c>
      <c r="P37" s="41" t="s">
        <v>146</v>
      </c>
      <c r="Q37" s="51" t="s">
        <v>29</v>
      </c>
      <c r="R37" s="96" t="s">
        <v>9</v>
      </c>
      <c r="S37" s="96" t="s">
        <v>15</v>
      </c>
    </row>
    <row r="38" spans="1:28" s="49" customFormat="1" ht="66.75" customHeight="1" x14ac:dyDescent="0.25">
      <c r="A38" s="16">
        <v>1</v>
      </c>
      <c r="B38" s="100" t="s">
        <v>286</v>
      </c>
      <c r="C38" s="100" t="s">
        <v>171</v>
      </c>
      <c r="D38" s="100" t="s">
        <v>172</v>
      </c>
      <c r="E38" s="101">
        <v>4600038158</v>
      </c>
      <c r="F38" s="46" t="s">
        <v>123</v>
      </c>
      <c r="G38" s="86" t="s">
        <v>321</v>
      </c>
      <c r="H38" s="50">
        <v>40949</v>
      </c>
      <c r="I38" s="50">
        <v>41255</v>
      </c>
      <c r="J38" s="47" t="s">
        <v>158</v>
      </c>
      <c r="K38" s="232"/>
      <c r="L38" s="232">
        <f>+(I38-H38)/30</f>
        <v>10.199999999999999</v>
      </c>
      <c r="M38" s="101">
        <v>2444</v>
      </c>
      <c r="N38" s="40" t="s">
        <v>157</v>
      </c>
      <c r="O38" s="238">
        <v>0</v>
      </c>
      <c r="P38" s="101">
        <f>+M38-O38</f>
        <v>2444</v>
      </c>
      <c r="Q38" s="9">
        <v>2894533803</v>
      </c>
      <c r="R38" s="9">
        <v>6</v>
      </c>
      <c r="S38" s="103" t="s">
        <v>329</v>
      </c>
      <c r="T38" s="48"/>
      <c r="U38" s="48"/>
      <c r="V38" s="48"/>
      <c r="W38" s="48"/>
      <c r="X38" s="48"/>
      <c r="Y38" s="48"/>
      <c r="Z38" s="48"/>
      <c r="AA38" s="48"/>
      <c r="AB38" s="48"/>
    </row>
    <row r="39" spans="1:28" s="49" customFormat="1" ht="30" x14ac:dyDescent="0.25">
      <c r="A39" s="16">
        <v>2</v>
      </c>
      <c r="B39" s="100" t="s">
        <v>286</v>
      </c>
      <c r="C39" s="100" t="s">
        <v>174</v>
      </c>
      <c r="D39" s="100" t="s">
        <v>173</v>
      </c>
      <c r="E39" s="102" t="s">
        <v>175</v>
      </c>
      <c r="F39" s="46" t="s">
        <v>123</v>
      </c>
      <c r="G39" s="86" t="s">
        <v>321</v>
      </c>
      <c r="H39" s="50">
        <v>41142</v>
      </c>
      <c r="I39" s="50">
        <v>41453</v>
      </c>
      <c r="J39" s="47" t="s">
        <v>158</v>
      </c>
      <c r="K39" s="232">
        <f>(I39-H39)/30-L39</f>
        <v>10.366666666666667</v>
      </c>
      <c r="L39" s="232">
        <v>0</v>
      </c>
      <c r="M39" s="101">
        <v>45</v>
      </c>
      <c r="N39" s="40" t="s">
        <v>157</v>
      </c>
      <c r="O39" s="237"/>
      <c r="P39" s="101">
        <f t="shared" ref="P39:P43" si="0">+M39-O39</f>
        <v>45</v>
      </c>
      <c r="Q39" s="9">
        <v>81000000</v>
      </c>
      <c r="R39" s="9" t="s">
        <v>178</v>
      </c>
      <c r="S39" s="103"/>
      <c r="T39" s="48"/>
      <c r="U39" s="48"/>
      <c r="V39" s="48"/>
      <c r="W39" s="48"/>
      <c r="X39" s="48"/>
      <c r="Y39" s="48"/>
      <c r="Z39" s="48"/>
      <c r="AA39" s="48"/>
      <c r="AB39" s="48"/>
    </row>
    <row r="40" spans="1:28" s="49" customFormat="1" ht="45" x14ac:dyDescent="0.25">
      <c r="A40" s="16">
        <v>3</v>
      </c>
      <c r="B40" s="100" t="s">
        <v>286</v>
      </c>
      <c r="C40" s="100" t="s">
        <v>174</v>
      </c>
      <c r="D40" s="100" t="s">
        <v>176</v>
      </c>
      <c r="E40" s="102" t="s">
        <v>177</v>
      </c>
      <c r="F40" s="46" t="s">
        <v>123</v>
      </c>
      <c r="G40" s="86" t="s">
        <v>321</v>
      </c>
      <c r="H40" s="50">
        <v>41153</v>
      </c>
      <c r="I40" s="50">
        <v>41243</v>
      </c>
      <c r="J40" s="47" t="s">
        <v>158</v>
      </c>
      <c r="K40" s="232">
        <f>+(I40-H40)/30-L40</f>
        <v>0</v>
      </c>
      <c r="L40" s="232">
        <f>(I40-H40)/30</f>
        <v>3</v>
      </c>
      <c r="M40" s="101">
        <v>80</v>
      </c>
      <c r="N40" s="101" t="s">
        <v>157</v>
      </c>
      <c r="O40" s="246">
        <f>+M40</f>
        <v>80</v>
      </c>
      <c r="P40" s="101">
        <f t="shared" si="0"/>
        <v>0</v>
      </c>
      <c r="Q40" s="9">
        <v>6500000</v>
      </c>
      <c r="R40" s="9" t="s">
        <v>179</v>
      </c>
      <c r="S40" s="103" t="s">
        <v>322</v>
      </c>
      <c r="T40" s="48"/>
      <c r="U40" s="48"/>
      <c r="V40" s="48"/>
      <c r="W40" s="48"/>
      <c r="X40" s="48"/>
      <c r="Y40" s="48"/>
      <c r="Z40" s="48"/>
      <c r="AA40" s="48"/>
      <c r="AB40" s="48"/>
    </row>
    <row r="41" spans="1:28" s="49" customFormat="1" ht="30" x14ac:dyDescent="0.25">
      <c r="A41" s="16">
        <v>4</v>
      </c>
      <c r="B41" s="100" t="s">
        <v>286</v>
      </c>
      <c r="C41" s="100" t="s">
        <v>171</v>
      </c>
      <c r="D41" s="100" t="s">
        <v>156</v>
      </c>
      <c r="E41" s="102">
        <v>717</v>
      </c>
      <c r="F41" s="46" t="s">
        <v>123</v>
      </c>
      <c r="G41" s="86" t="s">
        <v>321</v>
      </c>
      <c r="H41" s="50">
        <v>41873</v>
      </c>
      <c r="I41" s="50">
        <v>41985</v>
      </c>
      <c r="J41" s="236" t="s">
        <v>158</v>
      </c>
      <c r="K41" s="232">
        <f>(I41-H41)/30-L41</f>
        <v>0.46666666666666679</v>
      </c>
      <c r="L41" s="232">
        <f>(I43-H41)/30</f>
        <v>3.2666666666666666</v>
      </c>
      <c r="M41" s="101">
        <v>80</v>
      </c>
      <c r="N41" s="40" t="s">
        <v>157</v>
      </c>
      <c r="O41" s="237"/>
      <c r="P41" s="101">
        <f t="shared" si="0"/>
        <v>80</v>
      </c>
      <c r="Q41" s="9"/>
      <c r="R41" s="9">
        <v>1</v>
      </c>
      <c r="S41" s="87"/>
      <c r="T41" s="48"/>
      <c r="U41" s="48"/>
      <c r="V41" s="48"/>
      <c r="W41" s="48"/>
      <c r="X41" s="48"/>
      <c r="Y41" s="48"/>
      <c r="Z41" s="48"/>
      <c r="AA41" s="48"/>
      <c r="AB41" s="48"/>
    </row>
    <row r="42" spans="1:28" s="49" customFormat="1" ht="30" x14ac:dyDescent="0.25">
      <c r="A42" s="16">
        <v>5</v>
      </c>
      <c r="B42" s="100" t="s">
        <v>286</v>
      </c>
      <c r="C42" s="100" t="s">
        <v>171</v>
      </c>
      <c r="D42" s="100" t="s">
        <v>172</v>
      </c>
      <c r="E42" s="102">
        <v>4600030655</v>
      </c>
      <c r="F42" s="46" t="s">
        <v>123</v>
      </c>
      <c r="G42" s="86" t="s">
        <v>321</v>
      </c>
      <c r="H42" s="50">
        <v>40576</v>
      </c>
      <c r="I42" s="50">
        <v>40886</v>
      </c>
      <c r="J42" s="47" t="s">
        <v>158</v>
      </c>
      <c r="K42" s="232"/>
      <c r="L42" s="232">
        <v>10.3</v>
      </c>
      <c r="M42" s="101">
        <v>1725</v>
      </c>
      <c r="N42" s="40" t="s">
        <v>157</v>
      </c>
      <c r="O42" s="237"/>
      <c r="P42" s="237">
        <v>1725</v>
      </c>
      <c r="Q42" s="9">
        <v>4084730138</v>
      </c>
      <c r="R42" s="9">
        <v>52</v>
      </c>
      <c r="S42" s="87" t="s">
        <v>330</v>
      </c>
      <c r="T42" s="48"/>
      <c r="U42" s="48"/>
      <c r="V42" s="48"/>
      <c r="W42" s="48"/>
      <c r="X42" s="48"/>
      <c r="Y42" s="48"/>
      <c r="Z42" s="48"/>
      <c r="AA42" s="48"/>
      <c r="AB42" s="48"/>
    </row>
    <row r="43" spans="1:28" s="49" customFormat="1" ht="30" x14ac:dyDescent="0.25">
      <c r="A43" s="16">
        <v>6</v>
      </c>
      <c r="B43" s="100" t="s">
        <v>286</v>
      </c>
      <c r="C43" s="100" t="s">
        <v>171</v>
      </c>
      <c r="D43" s="100" t="s">
        <v>172</v>
      </c>
      <c r="E43" s="102" t="s">
        <v>182</v>
      </c>
      <c r="F43" s="46" t="s">
        <v>123</v>
      </c>
      <c r="G43" s="86" t="s">
        <v>321</v>
      </c>
      <c r="H43" s="50">
        <v>41652</v>
      </c>
      <c r="I43" s="50">
        <v>41971</v>
      </c>
      <c r="J43" s="47"/>
      <c r="K43" s="232">
        <f>(I43-H43)/30-L43</f>
        <v>10.633333333333333</v>
      </c>
      <c r="L43" s="232"/>
      <c r="M43" s="101">
        <v>4</v>
      </c>
      <c r="N43" s="40" t="s">
        <v>157</v>
      </c>
      <c r="O43" s="237"/>
      <c r="P43" s="101">
        <f t="shared" si="0"/>
        <v>4</v>
      </c>
      <c r="Q43" s="9"/>
      <c r="R43" s="9">
        <v>58</v>
      </c>
      <c r="S43" s="87"/>
      <c r="T43" s="48"/>
      <c r="U43" s="48"/>
      <c r="V43" s="48"/>
      <c r="W43" s="48"/>
      <c r="X43" s="48"/>
      <c r="Y43" s="48"/>
      <c r="Z43" s="48"/>
      <c r="AA43" s="48"/>
      <c r="AB43" s="48"/>
    </row>
    <row r="44" spans="1:28" s="49" customFormat="1" x14ac:dyDescent="0.25">
      <c r="A44" s="16"/>
      <c r="B44" s="174" t="s">
        <v>12</v>
      </c>
      <c r="C44" s="175"/>
      <c r="D44" s="176"/>
      <c r="E44" s="177"/>
      <c r="F44" s="178"/>
      <c r="G44" s="178"/>
      <c r="H44" s="178"/>
      <c r="I44" s="179"/>
      <c r="J44" s="179"/>
      <c r="K44" s="94">
        <f>SUM(K38:K43)</f>
        <v>21.466666666666669</v>
      </c>
      <c r="L44" s="94">
        <f>SUM(L38:L43)</f>
        <v>26.766666666666666</v>
      </c>
      <c r="M44" s="94">
        <f t="shared" ref="M44:Q44" si="1">SUM(M38:M43)</f>
        <v>4378</v>
      </c>
      <c r="N44" s="94">
        <f t="shared" si="1"/>
        <v>0</v>
      </c>
      <c r="O44" s="94">
        <f>SUM(O38:O43)</f>
        <v>80</v>
      </c>
      <c r="P44" s="94">
        <f>SUM(P38:P43)</f>
        <v>4298</v>
      </c>
      <c r="Q44" s="180">
        <f t="shared" si="1"/>
        <v>7066763941</v>
      </c>
      <c r="R44" s="181"/>
      <c r="S44" s="182"/>
    </row>
    <row r="45" spans="1:28" s="10" customFormat="1" x14ac:dyDescent="0.25">
      <c r="D45" s="110"/>
      <c r="E45" s="111"/>
      <c r="F45" s="110"/>
      <c r="H45" s="110"/>
      <c r="I45" s="110"/>
      <c r="J45" s="110"/>
      <c r="K45" s="110"/>
      <c r="L45" s="110"/>
      <c r="M45" s="110"/>
      <c r="N45" s="110"/>
      <c r="O45" s="110"/>
      <c r="P45" s="110"/>
    </row>
    <row r="46" spans="1:28" s="10" customFormat="1" x14ac:dyDescent="0.25">
      <c r="B46" s="292" t="s">
        <v>22</v>
      </c>
      <c r="C46" s="292" t="s">
        <v>21</v>
      </c>
      <c r="D46" s="280" t="s">
        <v>28</v>
      </c>
      <c r="E46" s="280"/>
      <c r="F46" s="110"/>
      <c r="H46" s="110"/>
      <c r="I46" s="110"/>
      <c r="J46" s="110"/>
      <c r="K46" s="110"/>
      <c r="L46" s="110"/>
      <c r="M46" s="110"/>
      <c r="N46" s="110"/>
      <c r="O46" s="110"/>
      <c r="P46" s="110"/>
    </row>
    <row r="47" spans="1:28" s="10" customFormat="1" x14ac:dyDescent="0.25">
      <c r="B47" s="293"/>
      <c r="C47" s="293"/>
      <c r="D47" s="95" t="s">
        <v>19</v>
      </c>
      <c r="E47" s="183" t="s">
        <v>20</v>
      </c>
      <c r="F47" s="110"/>
      <c r="H47" s="110"/>
      <c r="I47" s="110"/>
      <c r="J47" s="110"/>
      <c r="K47" s="110"/>
      <c r="L47" s="110"/>
      <c r="M47" s="110"/>
      <c r="N47" s="110"/>
      <c r="O47" s="110"/>
      <c r="P47" s="110"/>
    </row>
    <row r="48" spans="1:28" s="10" customFormat="1" ht="28.5" customHeight="1" x14ac:dyDescent="0.25">
      <c r="B48" s="19" t="s">
        <v>17</v>
      </c>
      <c r="C48" s="93">
        <f>+K44</f>
        <v>21.466666666666669</v>
      </c>
      <c r="D48" s="239"/>
      <c r="E48" s="113" t="s">
        <v>159</v>
      </c>
      <c r="F48" s="114"/>
      <c r="G48" s="11"/>
      <c r="H48" s="114"/>
      <c r="I48" s="114"/>
      <c r="J48" s="114"/>
      <c r="K48" s="114"/>
      <c r="L48" s="114"/>
      <c r="M48" s="114"/>
      <c r="N48" s="110"/>
      <c r="O48" s="110"/>
      <c r="P48" s="110"/>
    </row>
    <row r="49" spans="2:16" s="10" customFormat="1" ht="30" customHeight="1" x14ac:dyDescent="0.25">
      <c r="B49" s="19" t="s">
        <v>328</v>
      </c>
      <c r="C49" s="92">
        <f>+O44</f>
        <v>80</v>
      </c>
      <c r="D49" s="113"/>
      <c r="E49" s="247" t="s">
        <v>159</v>
      </c>
      <c r="F49" s="110"/>
      <c r="H49" s="110"/>
      <c r="I49" s="110"/>
      <c r="J49" s="110"/>
      <c r="K49" s="110"/>
      <c r="L49" s="110"/>
      <c r="M49" s="110"/>
      <c r="N49" s="110"/>
      <c r="O49" s="110"/>
      <c r="P49" s="110"/>
    </row>
    <row r="50" spans="2:16" s="10" customFormat="1" x14ac:dyDescent="0.25">
      <c r="B50" s="12"/>
      <c r="C50" s="291"/>
      <c r="D50" s="291"/>
      <c r="E50" s="291"/>
      <c r="F50" s="291"/>
      <c r="G50" s="291"/>
      <c r="H50" s="291"/>
      <c r="I50" s="291"/>
      <c r="J50" s="291"/>
      <c r="K50" s="291"/>
      <c r="L50" s="291"/>
      <c r="M50" s="291"/>
      <c r="N50" s="291"/>
      <c r="O50" s="98"/>
      <c r="P50" s="98"/>
    </row>
    <row r="51" spans="2:16" ht="28.15" customHeight="1" thickBot="1" x14ac:dyDescent="0.3"/>
    <row r="52" spans="2:16" ht="27" thickBot="1" x14ac:dyDescent="0.3">
      <c r="B52" s="298" t="s">
        <v>99</v>
      </c>
      <c r="C52" s="299"/>
      <c r="D52" s="299"/>
      <c r="E52" s="299"/>
      <c r="F52" s="299"/>
      <c r="G52" s="299"/>
      <c r="H52" s="299"/>
      <c r="I52" s="299"/>
      <c r="J52" s="299"/>
      <c r="K52" s="299"/>
      <c r="L52" s="299"/>
      <c r="M52" s="300"/>
    </row>
    <row r="55" spans="2:16" ht="90" customHeight="1" x14ac:dyDescent="0.25">
      <c r="B55" s="95" t="s">
        <v>148</v>
      </c>
      <c r="C55" s="95" t="s">
        <v>101</v>
      </c>
      <c r="D55" s="95" t="s">
        <v>100</v>
      </c>
      <c r="E55" s="95" t="s">
        <v>102</v>
      </c>
      <c r="F55" s="95" t="s">
        <v>103</v>
      </c>
      <c r="G55" s="95" t="s">
        <v>104</v>
      </c>
      <c r="H55" s="95" t="s">
        <v>105</v>
      </c>
      <c r="I55" s="95" t="s">
        <v>149</v>
      </c>
      <c r="J55" s="95" t="s">
        <v>106</v>
      </c>
      <c r="K55" s="280" t="s">
        <v>2</v>
      </c>
      <c r="L55" s="280"/>
      <c r="M55" s="242" t="s">
        <v>14</v>
      </c>
    </row>
    <row r="56" spans="2:16" s="45" customFormat="1" ht="45.75" customHeight="1" x14ac:dyDescent="0.25">
      <c r="B56" s="165"/>
      <c r="C56" s="124"/>
      <c r="D56" s="124"/>
      <c r="E56" s="124"/>
      <c r="F56" s="124"/>
      <c r="G56" s="165"/>
      <c r="H56" s="124"/>
      <c r="I56" s="124"/>
      <c r="J56" s="124"/>
      <c r="K56" s="305" t="s">
        <v>285</v>
      </c>
      <c r="L56" s="306"/>
      <c r="M56" s="172" t="s">
        <v>124</v>
      </c>
      <c r="N56" s="116"/>
      <c r="O56" s="116"/>
      <c r="P56" s="116"/>
    </row>
    <row r="57" spans="2:16" x14ac:dyDescent="0.25">
      <c r="B57" s="172"/>
      <c r="C57" s="155"/>
      <c r="D57" s="124"/>
      <c r="E57" s="155"/>
      <c r="F57" s="124"/>
      <c r="G57" s="165"/>
      <c r="H57" s="124"/>
      <c r="I57" s="124"/>
      <c r="J57" s="124"/>
      <c r="K57" s="124"/>
      <c r="L57" s="297"/>
      <c r="M57" s="297"/>
    </row>
    <row r="58" spans="2:16" s="45" customFormat="1" x14ac:dyDescent="0.25">
      <c r="B58" s="172"/>
      <c r="C58" s="173"/>
      <c r="D58" s="124"/>
      <c r="E58" s="124"/>
      <c r="F58" s="124"/>
      <c r="G58" s="165"/>
      <c r="H58" s="124"/>
      <c r="I58" s="124"/>
      <c r="J58" s="124"/>
      <c r="K58" s="124"/>
      <c r="L58" s="297"/>
      <c r="M58" s="297"/>
      <c r="N58" s="116"/>
      <c r="O58" s="116"/>
      <c r="P58" s="116"/>
    </row>
    <row r="59" spans="2:16" x14ac:dyDescent="0.25">
      <c r="B59" s="2" t="s">
        <v>1</v>
      </c>
    </row>
    <row r="60" spans="2:16" ht="36.75" customHeight="1" x14ac:dyDescent="0.25">
      <c r="B60" s="104" t="s">
        <v>30</v>
      </c>
    </row>
    <row r="61" spans="2:16" x14ac:dyDescent="0.25">
      <c r="B61" s="2" t="s">
        <v>54</v>
      </c>
    </row>
    <row r="64" spans="2:16" ht="26.25" x14ac:dyDescent="0.25">
      <c r="B64" s="276" t="s">
        <v>31</v>
      </c>
      <c r="C64" s="277"/>
      <c r="D64" s="277"/>
      <c r="E64" s="277"/>
      <c r="F64" s="277"/>
      <c r="G64" s="277"/>
      <c r="H64" s="277"/>
      <c r="I64" s="277"/>
      <c r="J64" s="277"/>
      <c r="K64" s="277"/>
      <c r="L64" s="277"/>
      <c r="M64" s="277"/>
      <c r="N64" s="277"/>
      <c r="O64" s="277"/>
    </row>
    <row r="65" spans="1:16" x14ac:dyDescent="0.25">
      <c r="B65" s="2" t="s">
        <v>323</v>
      </c>
      <c r="C65" s="243">
        <f>+F14</f>
        <v>3060</v>
      </c>
    </row>
    <row r="66" spans="1:16" x14ac:dyDescent="0.25">
      <c r="B66" s="2" t="s">
        <v>324</v>
      </c>
      <c r="C66" s="2">
        <f>+C65/300</f>
        <v>10.199999999999999</v>
      </c>
    </row>
    <row r="67" spans="1:16" x14ac:dyDescent="0.25">
      <c r="B67" s="2" t="s">
        <v>325</v>
      </c>
      <c r="C67" s="2">
        <f>+C65/150</f>
        <v>20.399999999999999</v>
      </c>
    </row>
    <row r="68" spans="1:16" ht="25.9" customHeight="1" x14ac:dyDescent="0.25">
      <c r="B68" s="301" t="s">
        <v>0</v>
      </c>
      <c r="C68" s="303" t="s">
        <v>154</v>
      </c>
      <c r="D68" s="301" t="s">
        <v>32</v>
      </c>
      <c r="E68" s="301" t="s">
        <v>107</v>
      </c>
      <c r="F68" s="301" t="s">
        <v>108</v>
      </c>
      <c r="G68" s="301" t="s">
        <v>109</v>
      </c>
      <c r="H68" s="280" t="s">
        <v>110</v>
      </c>
      <c r="I68" s="280"/>
      <c r="J68" s="280"/>
      <c r="K68" s="280"/>
      <c r="L68" s="96"/>
      <c r="M68" s="95"/>
      <c r="N68" s="95"/>
      <c r="O68" s="95"/>
      <c r="P68" s="95"/>
    </row>
    <row r="69" spans="1:16" ht="80.45" customHeight="1" x14ac:dyDescent="0.25">
      <c r="B69" s="302"/>
      <c r="C69" s="304"/>
      <c r="D69" s="302"/>
      <c r="E69" s="302"/>
      <c r="F69" s="302"/>
      <c r="G69" s="302"/>
      <c r="H69" s="95" t="s">
        <v>111</v>
      </c>
      <c r="I69" s="95" t="s">
        <v>152</v>
      </c>
      <c r="J69" s="95" t="s">
        <v>151</v>
      </c>
      <c r="K69" s="95" t="s">
        <v>153</v>
      </c>
      <c r="L69" s="96" t="s">
        <v>150</v>
      </c>
      <c r="M69" s="95" t="s">
        <v>33</v>
      </c>
      <c r="N69" s="95" t="s">
        <v>34</v>
      </c>
      <c r="O69" s="95" t="s">
        <v>2</v>
      </c>
      <c r="P69" s="95" t="s">
        <v>9</v>
      </c>
    </row>
    <row r="70" spans="1:16" ht="75" x14ac:dyDescent="0.25">
      <c r="A70" s="52">
        <v>1</v>
      </c>
      <c r="B70" s="21" t="s">
        <v>35</v>
      </c>
      <c r="C70" s="22" t="s">
        <v>160</v>
      </c>
      <c r="D70" s="125" t="s">
        <v>183</v>
      </c>
      <c r="E70" s="125">
        <v>44000832</v>
      </c>
      <c r="F70" s="125" t="s">
        <v>184</v>
      </c>
      <c r="G70" s="127">
        <v>40716</v>
      </c>
      <c r="H70" s="125" t="s">
        <v>171</v>
      </c>
      <c r="I70" s="128" t="s">
        <v>185</v>
      </c>
      <c r="J70" s="129" t="s">
        <v>186</v>
      </c>
      <c r="K70" s="21" t="s">
        <v>123</v>
      </c>
      <c r="L70" s="21" t="s">
        <v>123</v>
      </c>
      <c r="M70" s="21" t="s">
        <v>123</v>
      </c>
      <c r="N70" s="21" t="s">
        <v>123</v>
      </c>
      <c r="O70" s="21"/>
      <c r="P70" s="21" t="s">
        <v>187</v>
      </c>
    </row>
    <row r="71" spans="1:16" ht="60" x14ac:dyDescent="0.25">
      <c r="A71" s="52">
        <v>2</v>
      </c>
      <c r="B71" s="21" t="s">
        <v>35</v>
      </c>
      <c r="C71" s="22" t="s">
        <v>160</v>
      </c>
      <c r="D71" s="125" t="s">
        <v>188</v>
      </c>
      <c r="E71" s="125">
        <v>44006802</v>
      </c>
      <c r="F71" s="125" t="s">
        <v>161</v>
      </c>
      <c r="G71" s="127">
        <v>40521</v>
      </c>
      <c r="H71" s="125" t="s">
        <v>171</v>
      </c>
      <c r="I71" s="157" t="s">
        <v>189</v>
      </c>
      <c r="J71" s="125" t="s">
        <v>190</v>
      </c>
      <c r="K71" s="21" t="s">
        <v>123</v>
      </c>
      <c r="L71" s="21" t="s">
        <v>123</v>
      </c>
      <c r="M71" s="21" t="s">
        <v>123</v>
      </c>
      <c r="N71" s="21" t="s">
        <v>123</v>
      </c>
      <c r="O71" s="21"/>
      <c r="P71" s="21" t="s">
        <v>191</v>
      </c>
    </row>
    <row r="72" spans="1:16" ht="30" x14ac:dyDescent="0.25">
      <c r="A72" s="52">
        <v>3</v>
      </c>
      <c r="B72" s="21" t="s">
        <v>35</v>
      </c>
      <c r="C72" s="22" t="s">
        <v>160</v>
      </c>
      <c r="D72" s="125" t="s">
        <v>192</v>
      </c>
      <c r="E72" s="125">
        <v>43800165</v>
      </c>
      <c r="F72" s="125" t="s">
        <v>193</v>
      </c>
      <c r="G72" s="127">
        <v>41818</v>
      </c>
      <c r="H72" s="125" t="s">
        <v>171</v>
      </c>
      <c r="I72" s="128" t="s">
        <v>194</v>
      </c>
      <c r="J72" s="129" t="s">
        <v>195</v>
      </c>
      <c r="K72" s="21" t="s">
        <v>123</v>
      </c>
      <c r="L72" s="21" t="s">
        <v>123</v>
      </c>
      <c r="M72" s="244" t="s">
        <v>124</v>
      </c>
      <c r="N72" s="21" t="s">
        <v>123</v>
      </c>
      <c r="O72" s="21" t="s">
        <v>196</v>
      </c>
      <c r="P72" s="21" t="s">
        <v>197</v>
      </c>
    </row>
    <row r="73" spans="1:16" ht="31.9" customHeight="1" x14ac:dyDescent="0.25">
      <c r="A73" s="52">
        <v>4</v>
      </c>
      <c r="B73" s="21" t="s">
        <v>35</v>
      </c>
      <c r="C73" s="22" t="s">
        <v>160</v>
      </c>
      <c r="D73" s="125" t="s">
        <v>198</v>
      </c>
      <c r="E73" s="125">
        <v>43729365</v>
      </c>
      <c r="F73" s="125" t="s">
        <v>199</v>
      </c>
      <c r="G73" s="127">
        <v>35010</v>
      </c>
      <c r="H73" s="125" t="s">
        <v>171</v>
      </c>
      <c r="I73" s="128" t="s">
        <v>200</v>
      </c>
      <c r="J73" s="129" t="s">
        <v>195</v>
      </c>
      <c r="K73" s="21" t="s">
        <v>123</v>
      </c>
      <c r="L73" s="21" t="s">
        <v>123</v>
      </c>
      <c r="M73" s="21" t="s">
        <v>123</v>
      </c>
      <c r="N73" s="21" t="s">
        <v>123</v>
      </c>
      <c r="O73" s="21"/>
      <c r="P73" s="21" t="s">
        <v>201</v>
      </c>
    </row>
    <row r="74" spans="1:16" ht="54" customHeight="1" x14ac:dyDescent="0.25">
      <c r="A74" s="52">
        <v>5</v>
      </c>
      <c r="B74" s="21" t="s">
        <v>35</v>
      </c>
      <c r="C74" s="22" t="s">
        <v>160</v>
      </c>
      <c r="D74" s="125" t="s">
        <v>202</v>
      </c>
      <c r="E74" s="125">
        <v>1017165085</v>
      </c>
      <c r="F74" s="125" t="s">
        <v>161</v>
      </c>
      <c r="G74" s="127">
        <v>40164</v>
      </c>
      <c r="H74" s="125" t="s">
        <v>171</v>
      </c>
      <c r="I74" s="128" t="s">
        <v>203</v>
      </c>
      <c r="J74" s="129" t="s">
        <v>195</v>
      </c>
      <c r="K74" s="21" t="s">
        <v>123</v>
      </c>
      <c r="L74" s="21" t="s">
        <v>123</v>
      </c>
      <c r="M74" s="21" t="s">
        <v>123</v>
      </c>
      <c r="N74" s="21" t="s">
        <v>123</v>
      </c>
      <c r="O74" s="21"/>
      <c r="P74" s="21" t="s">
        <v>204</v>
      </c>
    </row>
    <row r="75" spans="1:16" ht="49.5" customHeight="1" x14ac:dyDescent="0.25">
      <c r="A75" s="52">
        <v>6</v>
      </c>
      <c r="B75" s="21" t="s">
        <v>35</v>
      </c>
      <c r="C75" s="22" t="s">
        <v>160</v>
      </c>
      <c r="D75" s="125" t="s">
        <v>205</v>
      </c>
      <c r="E75" s="125">
        <v>43755095</v>
      </c>
      <c r="F75" s="125" t="s">
        <v>206</v>
      </c>
      <c r="G75" s="127">
        <v>38701</v>
      </c>
      <c r="H75" s="125" t="s">
        <v>171</v>
      </c>
      <c r="I75" s="128">
        <v>41659</v>
      </c>
      <c r="J75" s="129">
        <v>41985</v>
      </c>
      <c r="K75" s="21" t="s">
        <v>123</v>
      </c>
      <c r="L75" s="21" t="s">
        <v>123</v>
      </c>
      <c r="M75" s="244" t="s">
        <v>124</v>
      </c>
      <c r="N75" s="21" t="s">
        <v>123</v>
      </c>
      <c r="O75" s="21" t="s">
        <v>207</v>
      </c>
      <c r="P75" s="21" t="s">
        <v>208</v>
      </c>
    </row>
    <row r="76" spans="1:16" ht="31.9" customHeight="1" x14ac:dyDescent="0.25">
      <c r="A76" s="52">
        <v>7</v>
      </c>
      <c r="B76" s="21" t="s">
        <v>35</v>
      </c>
      <c r="C76" s="22" t="s">
        <v>160</v>
      </c>
      <c r="D76" s="125" t="s">
        <v>209</v>
      </c>
      <c r="E76" s="125">
        <v>43626665</v>
      </c>
      <c r="F76" s="125" t="s">
        <v>161</v>
      </c>
      <c r="G76" s="127">
        <v>39430</v>
      </c>
      <c r="H76" s="125" t="s">
        <v>171</v>
      </c>
      <c r="I76" s="128" t="s">
        <v>210</v>
      </c>
      <c r="J76" s="129" t="s">
        <v>195</v>
      </c>
      <c r="K76" s="21" t="s">
        <v>123</v>
      </c>
      <c r="L76" s="21" t="s">
        <v>123</v>
      </c>
      <c r="M76" s="21" t="s">
        <v>123</v>
      </c>
      <c r="N76" s="21" t="s">
        <v>123</v>
      </c>
      <c r="O76" s="21"/>
      <c r="P76" s="21" t="s">
        <v>211</v>
      </c>
    </row>
    <row r="77" spans="1:16" ht="31.9" customHeight="1" x14ac:dyDescent="0.25">
      <c r="A77" s="52">
        <v>8</v>
      </c>
      <c r="B77" s="21" t="s">
        <v>35</v>
      </c>
      <c r="C77" s="22" t="s">
        <v>160</v>
      </c>
      <c r="D77" s="125" t="s">
        <v>212</v>
      </c>
      <c r="E77" s="125">
        <v>43204598</v>
      </c>
      <c r="F77" s="125" t="s">
        <v>161</v>
      </c>
      <c r="G77" s="127">
        <v>40367</v>
      </c>
      <c r="H77" s="125" t="s">
        <v>171</v>
      </c>
      <c r="I77" s="128" t="s">
        <v>210</v>
      </c>
      <c r="J77" s="129" t="s">
        <v>195</v>
      </c>
      <c r="K77" s="21" t="s">
        <v>123</v>
      </c>
      <c r="L77" s="21" t="s">
        <v>123</v>
      </c>
      <c r="M77" s="21" t="s">
        <v>123</v>
      </c>
      <c r="N77" s="21" t="s">
        <v>123</v>
      </c>
      <c r="O77" s="21"/>
      <c r="P77" s="21" t="s">
        <v>213</v>
      </c>
    </row>
    <row r="78" spans="1:16" ht="30" x14ac:dyDescent="0.25">
      <c r="A78" s="52">
        <v>9</v>
      </c>
      <c r="B78" s="21" t="s">
        <v>35</v>
      </c>
      <c r="C78" s="22" t="s">
        <v>160</v>
      </c>
      <c r="D78" s="125" t="s">
        <v>214</v>
      </c>
      <c r="E78" s="125">
        <v>39427407</v>
      </c>
      <c r="F78" s="125" t="s">
        <v>170</v>
      </c>
      <c r="G78" s="127">
        <v>41431</v>
      </c>
      <c r="H78" s="125" t="s">
        <v>171</v>
      </c>
      <c r="I78" s="128">
        <v>41652</v>
      </c>
      <c r="J78" s="129">
        <v>41988</v>
      </c>
      <c r="K78" s="21" t="s">
        <v>123</v>
      </c>
      <c r="L78" s="21" t="s">
        <v>123</v>
      </c>
      <c r="M78" s="244" t="s">
        <v>124</v>
      </c>
      <c r="N78" s="21" t="s">
        <v>123</v>
      </c>
      <c r="O78" s="21" t="s">
        <v>196</v>
      </c>
      <c r="P78" s="21" t="s">
        <v>215</v>
      </c>
    </row>
    <row r="79" spans="1:16" ht="31.9" customHeight="1" x14ac:dyDescent="0.25">
      <c r="A79" s="52">
        <v>10</v>
      </c>
      <c r="B79" s="21" t="s">
        <v>35</v>
      </c>
      <c r="C79" s="22" t="s">
        <v>160</v>
      </c>
      <c r="D79" s="125" t="s">
        <v>216</v>
      </c>
      <c r="E79" s="125">
        <v>39312023</v>
      </c>
      <c r="F79" s="125" t="s">
        <v>217</v>
      </c>
      <c r="G79" s="127">
        <v>41299</v>
      </c>
      <c r="H79" s="125" t="s">
        <v>171</v>
      </c>
      <c r="I79" s="128" t="s">
        <v>218</v>
      </c>
      <c r="J79" s="129" t="s">
        <v>219</v>
      </c>
      <c r="K79" s="21" t="s">
        <v>123</v>
      </c>
      <c r="L79" s="21" t="s">
        <v>123</v>
      </c>
      <c r="M79" s="21" t="s">
        <v>123</v>
      </c>
      <c r="N79" s="21" t="s">
        <v>123</v>
      </c>
      <c r="O79" s="21"/>
      <c r="P79" s="21" t="s">
        <v>220</v>
      </c>
    </row>
    <row r="80" spans="1:16" ht="31.9" customHeight="1" x14ac:dyDescent="0.25">
      <c r="A80" s="52">
        <v>1</v>
      </c>
      <c r="B80" s="21" t="s">
        <v>36</v>
      </c>
      <c r="C80" s="22" t="s">
        <v>162</v>
      </c>
      <c r="D80" s="125" t="s">
        <v>221</v>
      </c>
      <c r="E80" s="125">
        <v>43834660</v>
      </c>
      <c r="F80" s="125" t="s">
        <v>164</v>
      </c>
      <c r="G80" s="127">
        <v>39379</v>
      </c>
      <c r="H80" s="125" t="s">
        <v>171</v>
      </c>
      <c r="I80" s="125" t="s">
        <v>222</v>
      </c>
      <c r="J80" s="128" t="s">
        <v>195</v>
      </c>
      <c r="K80" s="21" t="s">
        <v>123</v>
      </c>
      <c r="L80" s="21" t="s">
        <v>123</v>
      </c>
      <c r="M80" s="21" t="s">
        <v>123</v>
      </c>
      <c r="N80" s="21" t="s">
        <v>123</v>
      </c>
      <c r="O80" s="21"/>
      <c r="P80" s="21" t="s">
        <v>223</v>
      </c>
    </row>
    <row r="81" spans="1:16" ht="31.9" customHeight="1" x14ac:dyDescent="0.25">
      <c r="A81" s="52">
        <v>2</v>
      </c>
      <c r="B81" s="21" t="s">
        <v>36</v>
      </c>
      <c r="C81" s="22" t="s">
        <v>162</v>
      </c>
      <c r="D81" s="125" t="s">
        <v>224</v>
      </c>
      <c r="E81" s="125">
        <v>1035851459</v>
      </c>
      <c r="F81" s="125" t="s">
        <v>163</v>
      </c>
      <c r="G81" s="127">
        <v>41127</v>
      </c>
      <c r="H81" s="125" t="s">
        <v>171</v>
      </c>
      <c r="I81" s="128" t="s">
        <v>225</v>
      </c>
      <c r="J81" s="129" t="s">
        <v>226</v>
      </c>
      <c r="K81" s="125" t="s">
        <v>123</v>
      </c>
      <c r="L81" s="125" t="s">
        <v>123</v>
      </c>
      <c r="M81" s="125" t="s">
        <v>123</v>
      </c>
      <c r="N81" s="125" t="s">
        <v>123</v>
      </c>
      <c r="O81" s="125"/>
      <c r="P81" s="125" t="s">
        <v>227</v>
      </c>
    </row>
    <row r="82" spans="1:16" ht="30" x14ac:dyDescent="0.25">
      <c r="A82" s="52">
        <v>3</v>
      </c>
      <c r="B82" s="21" t="s">
        <v>36</v>
      </c>
      <c r="C82" s="22" t="s">
        <v>162</v>
      </c>
      <c r="D82" s="125" t="s">
        <v>228</v>
      </c>
      <c r="E82" s="125">
        <v>43985821</v>
      </c>
      <c r="F82" s="125" t="s">
        <v>229</v>
      </c>
      <c r="G82" s="127">
        <v>39633</v>
      </c>
      <c r="H82" s="125" t="s">
        <v>171</v>
      </c>
      <c r="I82" s="128">
        <v>41659</v>
      </c>
      <c r="J82" s="129">
        <v>41985</v>
      </c>
      <c r="K82" s="125" t="s">
        <v>123</v>
      </c>
      <c r="L82" s="125" t="s">
        <v>123</v>
      </c>
      <c r="M82" s="125" t="s">
        <v>123</v>
      </c>
      <c r="N82" s="125" t="s">
        <v>123</v>
      </c>
      <c r="O82" s="126"/>
      <c r="P82" s="125" t="s">
        <v>232</v>
      </c>
    </row>
    <row r="83" spans="1:16" ht="31.9" customHeight="1" x14ac:dyDescent="0.25">
      <c r="A83" s="52">
        <v>4</v>
      </c>
      <c r="B83" s="21" t="s">
        <v>36</v>
      </c>
      <c r="C83" s="22" t="s">
        <v>162</v>
      </c>
      <c r="D83" s="125" t="s">
        <v>230</v>
      </c>
      <c r="E83" s="125">
        <v>43257180</v>
      </c>
      <c r="F83" s="125" t="s">
        <v>229</v>
      </c>
      <c r="G83" s="127">
        <v>39877</v>
      </c>
      <c r="H83" s="125" t="s">
        <v>171</v>
      </c>
      <c r="I83" s="128">
        <v>41659</v>
      </c>
      <c r="J83" s="129">
        <v>41985</v>
      </c>
      <c r="K83" s="125" t="s">
        <v>123</v>
      </c>
      <c r="L83" s="125" t="s">
        <v>123</v>
      </c>
      <c r="M83" s="125" t="s">
        <v>123</v>
      </c>
      <c r="N83" s="125" t="s">
        <v>123</v>
      </c>
      <c r="O83" s="21"/>
      <c r="P83" s="21" t="s">
        <v>233</v>
      </c>
    </row>
    <row r="84" spans="1:16" ht="31.9" customHeight="1" x14ac:dyDescent="0.25">
      <c r="A84" s="52">
        <v>5</v>
      </c>
      <c r="B84" s="21" t="s">
        <v>36</v>
      </c>
      <c r="C84" s="22" t="s">
        <v>162</v>
      </c>
      <c r="D84" s="125" t="s">
        <v>234</v>
      </c>
      <c r="E84" s="125">
        <v>1128419253</v>
      </c>
      <c r="F84" s="125" t="s">
        <v>164</v>
      </c>
      <c r="G84" s="127">
        <v>41411</v>
      </c>
      <c r="H84" s="125" t="s">
        <v>171</v>
      </c>
      <c r="I84" s="128">
        <v>41659</v>
      </c>
      <c r="J84" s="129">
        <v>41985</v>
      </c>
      <c r="K84" s="125" t="s">
        <v>123</v>
      </c>
      <c r="L84" s="125" t="s">
        <v>123</v>
      </c>
      <c r="M84" s="125" t="s">
        <v>123</v>
      </c>
      <c r="N84" s="125" t="s">
        <v>123</v>
      </c>
      <c r="O84" s="21"/>
      <c r="P84" s="21" t="s">
        <v>235</v>
      </c>
    </row>
    <row r="85" spans="1:16" ht="31.9" customHeight="1" x14ac:dyDescent="0.25">
      <c r="A85" s="52">
        <v>6</v>
      </c>
      <c r="B85" s="21" t="s">
        <v>36</v>
      </c>
      <c r="C85" s="22" t="s">
        <v>162</v>
      </c>
      <c r="D85" s="125" t="s">
        <v>236</v>
      </c>
      <c r="E85" s="125">
        <v>1036603235</v>
      </c>
      <c r="F85" s="125" t="s">
        <v>229</v>
      </c>
      <c r="G85" s="127">
        <v>40353</v>
      </c>
      <c r="H85" s="125" t="s">
        <v>171</v>
      </c>
      <c r="I85" s="128">
        <v>41659</v>
      </c>
      <c r="J85" s="129">
        <v>41985</v>
      </c>
      <c r="K85" s="125" t="s">
        <v>123</v>
      </c>
      <c r="L85" s="125" t="s">
        <v>123</v>
      </c>
      <c r="M85" s="125" t="s">
        <v>123</v>
      </c>
      <c r="N85" s="125" t="s">
        <v>123</v>
      </c>
      <c r="O85" s="21"/>
      <c r="P85" s="21" t="s">
        <v>237</v>
      </c>
    </row>
    <row r="86" spans="1:16" ht="31.9" customHeight="1" x14ac:dyDescent="0.25">
      <c r="A86" s="52">
        <v>7</v>
      </c>
      <c r="B86" s="21" t="s">
        <v>36</v>
      </c>
      <c r="C86" s="22" t="s">
        <v>162</v>
      </c>
      <c r="D86" s="125" t="s">
        <v>238</v>
      </c>
      <c r="E86" s="125">
        <v>43983383</v>
      </c>
      <c r="F86" s="125" t="s">
        <v>229</v>
      </c>
      <c r="G86" s="127">
        <v>39423</v>
      </c>
      <c r="H86" s="125" t="s">
        <v>171</v>
      </c>
      <c r="I86" s="128">
        <v>41659</v>
      </c>
      <c r="J86" s="129">
        <v>41973</v>
      </c>
      <c r="K86" s="125" t="s">
        <v>123</v>
      </c>
      <c r="L86" s="125" t="s">
        <v>123</v>
      </c>
      <c r="M86" s="125" t="s">
        <v>123</v>
      </c>
      <c r="N86" s="125" t="s">
        <v>123</v>
      </c>
      <c r="O86" s="21"/>
      <c r="P86" s="21" t="s">
        <v>239</v>
      </c>
    </row>
    <row r="87" spans="1:16" ht="31.9" customHeight="1" x14ac:dyDescent="0.25">
      <c r="A87" s="52">
        <v>8</v>
      </c>
      <c r="B87" s="21" t="s">
        <v>36</v>
      </c>
      <c r="C87" s="22" t="s">
        <v>162</v>
      </c>
      <c r="D87" s="125" t="s">
        <v>240</v>
      </c>
      <c r="E87" s="125">
        <v>43105798</v>
      </c>
      <c r="F87" s="125" t="s">
        <v>164</v>
      </c>
      <c r="G87" s="127">
        <v>41407</v>
      </c>
      <c r="H87" s="125" t="s">
        <v>171</v>
      </c>
      <c r="I87" s="128">
        <v>41660</v>
      </c>
      <c r="J87" s="129">
        <v>41985</v>
      </c>
      <c r="K87" s="125" t="s">
        <v>123</v>
      </c>
      <c r="L87" s="125" t="s">
        <v>123</v>
      </c>
      <c r="M87" s="125" t="s">
        <v>123</v>
      </c>
      <c r="N87" s="125" t="s">
        <v>123</v>
      </c>
      <c r="O87" s="21"/>
      <c r="P87" s="21" t="s">
        <v>241</v>
      </c>
    </row>
    <row r="88" spans="1:16" ht="31.9" customHeight="1" x14ac:dyDescent="0.25">
      <c r="A88" s="52">
        <v>9</v>
      </c>
      <c r="B88" s="21" t="s">
        <v>36</v>
      </c>
      <c r="C88" s="22" t="s">
        <v>162</v>
      </c>
      <c r="D88" s="125" t="s">
        <v>242</v>
      </c>
      <c r="E88" s="125">
        <v>1035417531</v>
      </c>
      <c r="F88" s="125" t="s">
        <v>229</v>
      </c>
      <c r="G88" s="127">
        <v>41256</v>
      </c>
      <c r="H88" s="125" t="s">
        <v>171</v>
      </c>
      <c r="I88" s="128">
        <v>41661</v>
      </c>
      <c r="J88" s="129">
        <v>41985</v>
      </c>
      <c r="K88" s="125" t="s">
        <v>123</v>
      </c>
      <c r="L88" s="125" t="s">
        <v>123</v>
      </c>
      <c r="M88" s="125" t="s">
        <v>123</v>
      </c>
      <c r="N88" s="125" t="s">
        <v>123</v>
      </c>
      <c r="O88" s="21"/>
      <c r="P88" s="21" t="s">
        <v>243</v>
      </c>
    </row>
    <row r="89" spans="1:16" ht="31.9" customHeight="1" x14ac:dyDescent="0.25">
      <c r="A89" s="52">
        <v>10</v>
      </c>
      <c r="B89" s="21" t="s">
        <v>36</v>
      </c>
      <c r="C89" s="22" t="s">
        <v>162</v>
      </c>
      <c r="D89" s="125" t="s">
        <v>244</v>
      </c>
      <c r="E89" s="125">
        <v>43180428</v>
      </c>
      <c r="F89" s="125" t="s">
        <v>229</v>
      </c>
      <c r="G89" s="127">
        <v>41256</v>
      </c>
      <c r="H89" s="125" t="s">
        <v>171</v>
      </c>
      <c r="I89" s="128">
        <v>41687</v>
      </c>
      <c r="J89" s="129">
        <v>41985</v>
      </c>
      <c r="K89" s="125" t="s">
        <v>123</v>
      </c>
      <c r="L89" s="125" t="s">
        <v>123</v>
      </c>
      <c r="M89" s="125" t="s">
        <v>123</v>
      </c>
      <c r="N89" s="125" t="s">
        <v>123</v>
      </c>
      <c r="O89" s="21"/>
      <c r="P89" s="21" t="s">
        <v>245</v>
      </c>
    </row>
    <row r="90" spans="1:16" ht="41.45" customHeight="1" x14ac:dyDescent="0.25"/>
    <row r="91" spans="1:16" ht="26.25" x14ac:dyDescent="0.25">
      <c r="B91" s="278" t="s">
        <v>38</v>
      </c>
      <c r="C91" s="278"/>
      <c r="D91" s="278"/>
      <c r="E91" s="278"/>
      <c r="F91" s="278"/>
      <c r="G91" s="278"/>
      <c r="H91" s="278"/>
      <c r="I91" s="278"/>
      <c r="J91" s="278"/>
      <c r="K91" s="278"/>
      <c r="L91" s="278"/>
      <c r="M91" s="278"/>
      <c r="N91" s="278"/>
      <c r="O91" s="278"/>
      <c r="P91" s="278"/>
    </row>
    <row r="94" spans="1:16" ht="46.15" customHeight="1" x14ac:dyDescent="0.25">
      <c r="B94" s="95" t="s">
        <v>27</v>
      </c>
      <c r="C94" s="95" t="s">
        <v>39</v>
      </c>
      <c r="D94" s="280" t="s">
        <v>2</v>
      </c>
      <c r="E94" s="280"/>
    </row>
    <row r="95" spans="1:16" ht="79.5" customHeight="1" x14ac:dyDescent="0.25">
      <c r="B95" s="21" t="s">
        <v>112</v>
      </c>
      <c r="C95" s="165" t="s">
        <v>123</v>
      </c>
      <c r="D95" s="281" t="s">
        <v>165</v>
      </c>
      <c r="E95" s="282"/>
    </row>
    <row r="98" spans="1:28" ht="26.25" x14ac:dyDescent="0.25">
      <c r="B98" s="278" t="s">
        <v>56</v>
      </c>
      <c r="C98" s="278"/>
      <c r="D98" s="278"/>
      <c r="E98" s="278"/>
      <c r="F98" s="278"/>
      <c r="G98" s="278"/>
      <c r="H98" s="278"/>
      <c r="I98" s="278"/>
      <c r="J98" s="278"/>
      <c r="K98" s="278"/>
      <c r="L98" s="278"/>
      <c r="M98" s="278"/>
      <c r="N98" s="278"/>
      <c r="O98" s="278"/>
      <c r="P98" s="278"/>
      <c r="Q98" s="278"/>
      <c r="R98" s="278"/>
    </row>
    <row r="101" spans="1:28" ht="26.25" x14ac:dyDescent="0.25">
      <c r="B101" s="278" t="s">
        <v>46</v>
      </c>
      <c r="C101" s="278"/>
      <c r="D101" s="278"/>
      <c r="E101" s="278"/>
      <c r="F101" s="278"/>
      <c r="G101" s="278"/>
      <c r="H101" s="278"/>
      <c r="I101" s="278"/>
      <c r="J101" s="278"/>
      <c r="K101" s="278"/>
      <c r="L101" s="278"/>
      <c r="M101" s="278"/>
      <c r="N101" s="278"/>
      <c r="O101" s="278"/>
    </row>
    <row r="103" spans="1:28" x14ac:dyDescent="0.25">
      <c r="M103" s="123"/>
      <c r="N103" s="123"/>
      <c r="O103" s="123"/>
      <c r="P103" s="123"/>
    </row>
    <row r="104" spans="1:28" s="45" customFormat="1" ht="109.5" customHeight="1" x14ac:dyDescent="0.25">
      <c r="A104" s="97"/>
      <c r="B104" s="95" t="s">
        <v>132</v>
      </c>
      <c r="C104" s="95" t="s">
        <v>133</v>
      </c>
      <c r="D104" s="95" t="s">
        <v>134</v>
      </c>
      <c r="E104" s="95" t="s">
        <v>37</v>
      </c>
      <c r="F104" s="95" t="s">
        <v>18</v>
      </c>
      <c r="G104" s="95" t="s">
        <v>98</v>
      </c>
      <c r="H104" s="95" t="s">
        <v>13</v>
      </c>
      <c r="I104" s="95" t="s">
        <v>8</v>
      </c>
      <c r="J104" s="95" t="s">
        <v>25</v>
      </c>
      <c r="K104" s="95" t="s">
        <v>53</v>
      </c>
      <c r="L104" s="95" t="s">
        <v>16</v>
      </c>
      <c r="M104" s="95" t="s">
        <v>29</v>
      </c>
      <c r="N104" s="95" t="s">
        <v>9</v>
      </c>
      <c r="O104" s="95" t="s">
        <v>15</v>
      </c>
      <c r="P104" s="104"/>
      <c r="Q104" s="2"/>
      <c r="R104" s="2"/>
      <c r="S104" s="2"/>
    </row>
    <row r="105" spans="1:28" s="141" customFormat="1" ht="45" x14ac:dyDescent="0.25">
      <c r="A105" s="132"/>
      <c r="B105" s="100" t="s">
        <v>286</v>
      </c>
      <c r="C105" s="131" t="s">
        <v>171</v>
      </c>
      <c r="D105" s="131" t="s">
        <v>246</v>
      </c>
      <c r="E105" s="133">
        <v>4600024191</v>
      </c>
      <c r="F105" s="134" t="s">
        <v>123</v>
      </c>
      <c r="G105" s="130" t="s">
        <v>247</v>
      </c>
      <c r="H105" s="135">
        <v>40210</v>
      </c>
      <c r="I105" s="135">
        <v>40527</v>
      </c>
      <c r="J105" s="136" t="s">
        <v>248</v>
      </c>
      <c r="K105" s="137"/>
      <c r="L105" s="137">
        <v>11</v>
      </c>
      <c r="M105" s="245">
        <v>3837880758</v>
      </c>
      <c r="N105" s="133">
        <v>572</v>
      </c>
      <c r="O105" s="87" t="s">
        <v>330</v>
      </c>
      <c r="P105" s="142"/>
      <c r="Q105" s="154"/>
      <c r="R105" s="139"/>
      <c r="S105" s="139"/>
      <c r="T105" s="140"/>
      <c r="U105" s="140"/>
      <c r="V105" s="140"/>
      <c r="W105" s="140"/>
      <c r="X105" s="140"/>
      <c r="Y105" s="140"/>
      <c r="Z105" s="140"/>
      <c r="AA105" s="140"/>
      <c r="AB105" s="140"/>
    </row>
    <row r="106" spans="1:28" s="141" customFormat="1" ht="30" x14ac:dyDescent="0.25">
      <c r="A106" s="132"/>
      <c r="B106" s="100" t="s">
        <v>286</v>
      </c>
      <c r="C106" s="131" t="s">
        <v>171</v>
      </c>
      <c r="D106" s="131" t="s">
        <v>156</v>
      </c>
      <c r="E106" s="133">
        <v>757</v>
      </c>
      <c r="F106" s="134" t="s">
        <v>123</v>
      </c>
      <c r="G106" s="130" t="s">
        <v>247</v>
      </c>
      <c r="H106" s="135">
        <v>41528</v>
      </c>
      <c r="I106" s="135">
        <v>41943</v>
      </c>
      <c r="J106" s="136" t="s">
        <v>158</v>
      </c>
      <c r="K106" s="137">
        <f>(I106-H106)/30</f>
        <v>13.833333333333334</v>
      </c>
      <c r="L106" s="137">
        <v>0</v>
      </c>
      <c r="M106" s="245">
        <v>2133333579</v>
      </c>
      <c r="N106" s="133" t="s">
        <v>249</v>
      </c>
      <c r="O106" s="138"/>
      <c r="P106" s="152"/>
      <c r="Q106" s="153"/>
      <c r="R106" s="153"/>
      <c r="S106" s="153"/>
      <c r="T106" s="140"/>
      <c r="U106" s="140"/>
      <c r="V106" s="140"/>
      <c r="W106" s="140"/>
      <c r="X106" s="140"/>
      <c r="Y106" s="140"/>
      <c r="Z106" s="140"/>
      <c r="AA106" s="140"/>
      <c r="AB106" s="140"/>
    </row>
    <row r="107" spans="1:28" s="151" customFormat="1" x14ac:dyDescent="0.25">
      <c r="A107" s="146"/>
      <c r="B107" s="147" t="s">
        <v>12</v>
      </c>
      <c r="C107" s="148"/>
      <c r="D107" s="148"/>
      <c r="E107" s="144"/>
      <c r="F107" s="144"/>
      <c r="G107" s="144"/>
      <c r="H107" s="144"/>
      <c r="I107" s="144"/>
      <c r="J107" s="144"/>
      <c r="K107" s="143">
        <f>SUM(K105:K106)</f>
        <v>13.833333333333334</v>
      </c>
      <c r="L107" s="144">
        <f>SUM(L105:L106)</f>
        <v>11</v>
      </c>
      <c r="M107" s="143">
        <f>SUM(M105:M106)</f>
        <v>5971214337</v>
      </c>
      <c r="N107" s="144"/>
      <c r="O107" s="144"/>
      <c r="P107" s="149"/>
      <c r="Q107" s="150"/>
      <c r="R107" s="150"/>
      <c r="S107" s="150"/>
    </row>
    <row r="108" spans="1:28" x14ac:dyDescent="0.25">
      <c r="A108" s="52"/>
      <c r="B108" s="18"/>
      <c r="C108" s="18"/>
      <c r="D108" s="112"/>
      <c r="E108" s="115"/>
      <c r="F108" s="112"/>
      <c r="G108" s="18"/>
      <c r="H108" s="112"/>
      <c r="I108" s="112"/>
      <c r="J108" s="112"/>
      <c r="K108" s="112"/>
      <c r="L108" s="112"/>
      <c r="M108" s="112"/>
      <c r="N108" s="112"/>
      <c r="O108" s="112"/>
      <c r="Q108" s="10"/>
      <c r="R108" s="10"/>
    </row>
    <row r="109" spans="1:28" ht="18.75" x14ac:dyDescent="0.25">
      <c r="A109" s="52"/>
      <c r="B109" s="19" t="s">
        <v>26</v>
      </c>
      <c r="C109" s="145">
        <f>K107</f>
        <v>13.833333333333334</v>
      </c>
      <c r="D109" s="21"/>
      <c r="E109" s="21"/>
      <c r="F109" s="21"/>
      <c r="G109" s="52"/>
      <c r="H109" s="119"/>
      <c r="I109" s="119"/>
      <c r="J109" s="119"/>
      <c r="K109" s="119"/>
      <c r="L109" s="119"/>
      <c r="M109" s="119"/>
      <c r="N109" s="112"/>
      <c r="O109" s="112"/>
      <c r="P109" s="110"/>
      <c r="Q109" s="10"/>
      <c r="R109" s="10"/>
    </row>
    <row r="112" spans="1:28" ht="37.15" customHeight="1" x14ac:dyDescent="0.25">
      <c r="B112" s="54" t="s">
        <v>41</v>
      </c>
      <c r="C112" s="95" t="s">
        <v>42</v>
      </c>
      <c r="D112" s="95" t="s">
        <v>43</v>
      </c>
      <c r="E112" s="95" t="s">
        <v>47</v>
      </c>
    </row>
    <row r="113" spans="1:16" ht="41.45" customHeight="1" x14ac:dyDescent="0.25">
      <c r="B113" s="20" t="s">
        <v>113</v>
      </c>
      <c r="C113" s="97">
        <v>20</v>
      </c>
      <c r="D113" s="124">
        <v>0</v>
      </c>
      <c r="E113" s="279">
        <f>+D113+D114+D115</f>
        <v>30</v>
      </c>
    </row>
    <row r="114" spans="1:16" x14ac:dyDescent="0.25">
      <c r="B114" s="20" t="s">
        <v>114</v>
      </c>
      <c r="C114" s="17">
        <v>30</v>
      </c>
      <c r="D114" s="124">
        <v>30</v>
      </c>
      <c r="E114" s="279"/>
    </row>
    <row r="115" spans="1:16" x14ac:dyDescent="0.25">
      <c r="B115" s="20" t="s">
        <v>115</v>
      </c>
      <c r="C115" s="97">
        <v>40</v>
      </c>
      <c r="D115" s="124">
        <v>0</v>
      </c>
      <c r="E115" s="279"/>
    </row>
    <row r="118" spans="1:16" ht="26.25" x14ac:dyDescent="0.25">
      <c r="B118" s="278" t="s">
        <v>44</v>
      </c>
      <c r="C118" s="278"/>
      <c r="D118" s="278"/>
      <c r="E118" s="278"/>
      <c r="F118" s="278"/>
      <c r="G118" s="278"/>
      <c r="H118" s="278"/>
      <c r="I118" s="278"/>
      <c r="J118" s="278"/>
      <c r="K118" s="278"/>
      <c r="L118" s="278"/>
      <c r="M118" s="278"/>
      <c r="N118" s="278"/>
      <c r="O118" s="278"/>
      <c r="P118" s="278"/>
    </row>
    <row r="121" spans="1:16" ht="28.9" customHeight="1" x14ac:dyDescent="0.25">
      <c r="H121" s="280" t="s">
        <v>110</v>
      </c>
      <c r="I121" s="280"/>
      <c r="J121" s="280"/>
      <c r="K121" s="280"/>
      <c r="L121" s="280"/>
      <c r="M121" s="280"/>
      <c r="N121" s="280"/>
    </row>
    <row r="122" spans="1:16" ht="76.5" customHeight="1" x14ac:dyDescent="0.25">
      <c r="B122" s="95" t="s">
        <v>0</v>
      </c>
      <c r="C122" s="95" t="s">
        <v>154</v>
      </c>
      <c r="D122" s="95" t="s">
        <v>32</v>
      </c>
      <c r="E122" s="95" t="s">
        <v>107</v>
      </c>
      <c r="F122" s="95" t="s">
        <v>108</v>
      </c>
      <c r="G122" s="95" t="s">
        <v>109</v>
      </c>
      <c r="H122" s="95" t="s">
        <v>111</v>
      </c>
      <c r="I122" s="95" t="s">
        <v>152</v>
      </c>
      <c r="J122" s="95" t="s">
        <v>151</v>
      </c>
      <c r="K122" s="95" t="s">
        <v>153</v>
      </c>
      <c r="L122" s="95" t="s">
        <v>33</v>
      </c>
      <c r="M122" s="95" t="s">
        <v>33</v>
      </c>
      <c r="N122" s="95" t="s">
        <v>34</v>
      </c>
      <c r="O122" s="95" t="s">
        <v>2</v>
      </c>
      <c r="P122" s="95" t="s">
        <v>9</v>
      </c>
    </row>
    <row r="123" spans="1:16" ht="120" x14ac:dyDescent="0.25">
      <c r="B123" s="155" t="s">
        <v>167</v>
      </c>
      <c r="C123" s="124" t="s">
        <v>166</v>
      </c>
      <c r="D123" s="167" t="s">
        <v>252</v>
      </c>
      <c r="E123" s="167">
        <v>70070289</v>
      </c>
      <c r="F123" s="167" t="s">
        <v>253</v>
      </c>
      <c r="G123" s="168">
        <v>35048</v>
      </c>
      <c r="H123" s="167" t="s">
        <v>254</v>
      </c>
      <c r="I123" s="162">
        <v>40725</v>
      </c>
      <c r="J123" s="162">
        <v>41016</v>
      </c>
      <c r="K123" s="167" t="s">
        <v>124</v>
      </c>
      <c r="L123" s="167" t="s">
        <v>124</v>
      </c>
      <c r="M123" s="167" t="s">
        <v>124</v>
      </c>
      <c r="N123" s="167" t="s">
        <v>123</v>
      </c>
      <c r="O123" s="167" t="s">
        <v>258</v>
      </c>
      <c r="P123" s="167" t="s">
        <v>169</v>
      </c>
    </row>
    <row r="124" spans="1:16" ht="124.5" customHeight="1" x14ac:dyDescent="0.25">
      <c r="B124" s="155" t="s">
        <v>167</v>
      </c>
      <c r="C124" s="124" t="s">
        <v>166</v>
      </c>
      <c r="D124" s="167" t="s">
        <v>255</v>
      </c>
      <c r="E124" s="167">
        <v>98565750</v>
      </c>
      <c r="F124" s="167" t="s">
        <v>256</v>
      </c>
      <c r="G124" s="168">
        <v>40235</v>
      </c>
      <c r="H124" s="167" t="s">
        <v>257</v>
      </c>
      <c r="I124" s="162">
        <v>39173</v>
      </c>
      <c r="J124" s="162" t="s">
        <v>259</v>
      </c>
      <c r="K124" s="167" t="s">
        <v>124</v>
      </c>
      <c r="L124" s="167" t="s">
        <v>124</v>
      </c>
      <c r="M124" s="167" t="s">
        <v>124</v>
      </c>
      <c r="N124" s="167" t="s">
        <v>123</v>
      </c>
      <c r="O124" s="167" t="s">
        <v>260</v>
      </c>
      <c r="P124" s="167" t="s">
        <v>261</v>
      </c>
    </row>
    <row r="125" spans="1:16" ht="114" customHeight="1" x14ac:dyDescent="0.25">
      <c r="B125" s="155" t="s">
        <v>167</v>
      </c>
      <c r="C125" s="124" t="s">
        <v>166</v>
      </c>
      <c r="D125" s="167" t="s">
        <v>262</v>
      </c>
      <c r="E125" s="167">
        <v>1035851415</v>
      </c>
      <c r="F125" s="167" t="s">
        <v>231</v>
      </c>
      <c r="G125" s="168">
        <v>40109</v>
      </c>
      <c r="H125" s="167" t="s">
        <v>263</v>
      </c>
      <c r="I125" s="162" t="s">
        <v>264</v>
      </c>
      <c r="J125" s="162" t="s">
        <v>265</v>
      </c>
      <c r="K125" s="167" t="s">
        <v>123</v>
      </c>
      <c r="L125" s="167" t="s">
        <v>123</v>
      </c>
      <c r="M125" s="167" t="s">
        <v>123</v>
      </c>
      <c r="N125" s="167" t="s">
        <v>123</v>
      </c>
      <c r="O125" s="167"/>
      <c r="P125" s="167" t="s">
        <v>266</v>
      </c>
    </row>
    <row r="126" spans="1:16" ht="102.75" customHeight="1" x14ac:dyDescent="0.25">
      <c r="B126" s="155" t="s">
        <v>250</v>
      </c>
      <c r="C126" s="124" t="s">
        <v>166</v>
      </c>
      <c r="D126" s="167" t="s">
        <v>267</v>
      </c>
      <c r="E126" s="167">
        <v>1040356728</v>
      </c>
      <c r="F126" s="167" t="s">
        <v>268</v>
      </c>
      <c r="G126" s="168">
        <v>41180</v>
      </c>
      <c r="H126" s="167" t="s">
        <v>269</v>
      </c>
      <c r="I126" s="162">
        <v>38475</v>
      </c>
      <c r="J126" s="162">
        <v>41551</v>
      </c>
      <c r="K126" s="167" t="s">
        <v>123</v>
      </c>
      <c r="L126" s="167" t="s">
        <v>124</v>
      </c>
      <c r="M126" s="167" t="s">
        <v>124</v>
      </c>
      <c r="N126" s="167" t="s">
        <v>123</v>
      </c>
      <c r="O126" s="167" t="s">
        <v>273</v>
      </c>
      <c r="P126" s="167" t="s">
        <v>270</v>
      </c>
    </row>
    <row r="127" spans="1:16" ht="89.25" customHeight="1" x14ac:dyDescent="0.25">
      <c r="B127" s="155" t="s">
        <v>250</v>
      </c>
      <c r="C127" s="124" t="s">
        <v>166</v>
      </c>
      <c r="D127" s="167" t="s">
        <v>271</v>
      </c>
      <c r="E127" s="167">
        <v>39356292</v>
      </c>
      <c r="F127" s="167" t="s">
        <v>272</v>
      </c>
      <c r="G127" s="168">
        <v>36785</v>
      </c>
      <c r="H127" s="167" t="s">
        <v>274</v>
      </c>
      <c r="I127" s="162" t="s">
        <v>275</v>
      </c>
      <c r="J127" s="162" t="s">
        <v>276</v>
      </c>
      <c r="K127" s="167" t="s">
        <v>123</v>
      </c>
      <c r="L127" s="167" t="s">
        <v>123</v>
      </c>
      <c r="M127" s="167" t="s">
        <v>123</v>
      </c>
      <c r="N127" s="167" t="s">
        <v>123</v>
      </c>
      <c r="O127" s="167"/>
      <c r="P127" s="167" t="s">
        <v>277</v>
      </c>
    </row>
    <row r="128" spans="1:16" ht="60.75" customHeight="1" x14ac:dyDescent="0.25">
      <c r="A128" s="166"/>
      <c r="B128" s="163" t="s">
        <v>250</v>
      </c>
      <c r="C128" s="164" t="s">
        <v>166</v>
      </c>
      <c r="D128" s="169" t="s">
        <v>278</v>
      </c>
      <c r="E128" s="169">
        <v>34999966</v>
      </c>
      <c r="F128" s="169" t="s">
        <v>272</v>
      </c>
      <c r="G128" s="170">
        <v>40928</v>
      </c>
      <c r="H128" s="169"/>
      <c r="I128" s="171"/>
      <c r="J128" s="171"/>
      <c r="K128" s="169"/>
      <c r="L128" s="169"/>
      <c r="M128" s="169"/>
      <c r="N128" s="169"/>
      <c r="O128" s="169" t="s">
        <v>283</v>
      </c>
      <c r="P128" s="169" t="s">
        <v>279</v>
      </c>
    </row>
    <row r="129" spans="2:16" ht="60.75" customHeight="1" x14ac:dyDescent="0.25">
      <c r="B129" s="155" t="s">
        <v>251</v>
      </c>
      <c r="C129" s="124" t="s">
        <v>168</v>
      </c>
      <c r="D129" s="167" t="s">
        <v>280</v>
      </c>
      <c r="E129" s="167">
        <v>37830985</v>
      </c>
      <c r="F129" s="167" t="s">
        <v>281</v>
      </c>
      <c r="G129" s="168">
        <v>33148</v>
      </c>
      <c r="H129" s="167" t="s">
        <v>247</v>
      </c>
      <c r="I129" s="167" t="s">
        <v>247</v>
      </c>
      <c r="J129" s="167" t="s">
        <v>247</v>
      </c>
      <c r="K129" s="167" t="s">
        <v>123</v>
      </c>
      <c r="L129" s="167" t="s">
        <v>123</v>
      </c>
      <c r="M129" s="167" t="s">
        <v>123</v>
      </c>
      <c r="N129" s="167" t="s">
        <v>123</v>
      </c>
      <c r="O129" s="167"/>
      <c r="P129" s="167" t="s">
        <v>282</v>
      </c>
    </row>
    <row r="130" spans="2:16" ht="60.75" customHeight="1" x14ac:dyDescent="0.25">
      <c r="B130" s="158"/>
      <c r="C130" s="159"/>
      <c r="D130" s="158"/>
      <c r="E130" s="158"/>
      <c r="F130" s="158"/>
      <c r="G130" s="160"/>
      <c r="H130" s="158"/>
      <c r="I130" s="161"/>
      <c r="J130" s="161"/>
      <c r="K130" s="158"/>
      <c r="L130" s="158"/>
      <c r="M130" s="158"/>
      <c r="N130" s="158"/>
      <c r="O130" s="158"/>
      <c r="P130" s="158"/>
    </row>
    <row r="134" spans="2:16" ht="54" customHeight="1" x14ac:dyDescent="0.25">
      <c r="B134" s="54" t="s">
        <v>27</v>
      </c>
      <c r="C134" s="54" t="s">
        <v>41</v>
      </c>
      <c r="D134" s="95" t="s">
        <v>42</v>
      </c>
      <c r="E134" s="95" t="s">
        <v>43</v>
      </c>
      <c r="F134" s="95" t="s">
        <v>48</v>
      </c>
    </row>
    <row r="135" spans="2:16" ht="125.25" customHeight="1" x14ac:dyDescent="0.25">
      <c r="B135" s="272" t="s">
        <v>45</v>
      </c>
      <c r="C135" s="99" t="s">
        <v>116</v>
      </c>
      <c r="D135" s="124">
        <v>25</v>
      </c>
      <c r="E135" s="124">
        <v>0</v>
      </c>
      <c r="F135" s="273">
        <f>+E135+E136+E137</f>
        <v>10</v>
      </c>
      <c r="G135" s="36"/>
    </row>
    <row r="136" spans="2:16" ht="98.25" customHeight="1" x14ac:dyDescent="0.25">
      <c r="B136" s="272"/>
      <c r="C136" s="99" t="s">
        <v>117</v>
      </c>
      <c r="D136" s="124">
        <v>25</v>
      </c>
      <c r="E136" s="124">
        <v>0</v>
      </c>
      <c r="F136" s="273"/>
      <c r="G136" s="36"/>
    </row>
    <row r="137" spans="2:16" ht="87" customHeight="1" x14ac:dyDescent="0.25">
      <c r="B137" s="272"/>
      <c r="C137" s="99" t="s">
        <v>118</v>
      </c>
      <c r="D137" s="124">
        <v>10</v>
      </c>
      <c r="E137" s="124">
        <v>10</v>
      </c>
      <c r="F137" s="273"/>
      <c r="G137" s="36"/>
    </row>
    <row r="141" spans="2:16" x14ac:dyDescent="0.25">
      <c r="B141" s="53" t="s">
        <v>49</v>
      </c>
    </row>
    <row r="144" spans="2:16" x14ac:dyDescent="0.25">
      <c r="B144" s="55" t="s">
        <v>27</v>
      </c>
      <c r="C144" s="55" t="s">
        <v>50</v>
      </c>
      <c r="D144" s="95" t="s">
        <v>43</v>
      </c>
      <c r="E144" s="95" t="s">
        <v>12</v>
      </c>
    </row>
    <row r="145" spans="2:5" ht="28.5" x14ac:dyDescent="0.25">
      <c r="B145" s="43" t="s">
        <v>51</v>
      </c>
      <c r="C145" s="44">
        <v>40</v>
      </c>
      <c r="D145" s="124">
        <f>+E113</f>
        <v>30</v>
      </c>
      <c r="E145" s="274">
        <f>+D145+D146</f>
        <v>40</v>
      </c>
    </row>
    <row r="146" spans="2:5" ht="60.75" customHeight="1" x14ac:dyDescent="0.25">
      <c r="B146" s="43" t="s">
        <v>52</v>
      </c>
      <c r="C146" s="44">
        <v>60</v>
      </c>
      <c r="D146" s="124">
        <f>+F135</f>
        <v>10</v>
      </c>
      <c r="E146" s="275"/>
    </row>
  </sheetData>
  <mergeCells count="42">
    <mergeCell ref="E19:F19"/>
    <mergeCell ref="E20:F20"/>
    <mergeCell ref="E21:F21"/>
    <mergeCell ref="E22:F22"/>
    <mergeCell ref="E23:F23"/>
    <mergeCell ref="E68:E69"/>
    <mergeCell ref="F68:F69"/>
    <mergeCell ref="L58:M58"/>
    <mergeCell ref="K55:L55"/>
    <mergeCell ref="K56:L56"/>
    <mergeCell ref="C6:N6"/>
    <mergeCell ref="C7:N7"/>
    <mergeCell ref="C8:N8"/>
    <mergeCell ref="H121:N121"/>
    <mergeCell ref="B118:P118"/>
    <mergeCell ref="M34:P34"/>
    <mergeCell ref="L57:M57"/>
    <mergeCell ref="B52:M52"/>
    <mergeCell ref="B101:O101"/>
    <mergeCell ref="B91:P91"/>
    <mergeCell ref="B64:O64"/>
    <mergeCell ref="H68:K68"/>
    <mergeCell ref="G68:G69"/>
    <mergeCell ref="B68:B69"/>
    <mergeCell ref="C68:C69"/>
    <mergeCell ref="D68:D69"/>
    <mergeCell ref="B135:B137"/>
    <mergeCell ref="F135:F137"/>
    <mergeCell ref="E145:E146"/>
    <mergeCell ref="B2:R2"/>
    <mergeCell ref="B98:R98"/>
    <mergeCell ref="E113:E115"/>
    <mergeCell ref="D94:E94"/>
    <mergeCell ref="D95:E95"/>
    <mergeCell ref="E30:E31"/>
    <mergeCell ref="C9:E9"/>
    <mergeCell ref="B13:C14"/>
    <mergeCell ref="C50:N50"/>
    <mergeCell ref="D46:E46"/>
    <mergeCell ref="B46:B47"/>
    <mergeCell ref="C46:C47"/>
    <mergeCell ref="B4:R4"/>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6:IX33 ST16:ST33 ACP16:ACP33 AML16:AML33 AWH16:AWH33 BGD16:BGD33 BPZ16:BPZ33 BZV16:BZV33 CJR16:CJR33 CTN16:CTN33 DDJ16:DDJ33 DNF16:DNF33 DXB16:DXB33 EGX16:EGX33 EQT16:EQT33 FAP16:FAP33 FKL16:FKL33 FUH16:FUH33 GED16:GED33 GNZ16:GNZ33 GXV16:GXV33 HHR16:HHR33 HRN16:HRN33 IBJ16:IBJ33 ILF16:ILF33 IVB16:IVB33 JEX16:JEX33 JOT16:JOT33 JYP16:JYP33 KIL16:KIL33 KSH16:KSH33 LCD16:LCD33 LLZ16:LLZ33 LVV16:LVV33 MFR16:MFR33 MPN16:MPN33 MZJ16:MZJ33 NJF16:NJF33 NTB16:NTB33 OCX16:OCX33 OMT16:OMT33 OWP16:OWP33 PGL16:PGL33 PQH16:PQH33 QAD16:QAD33 QJZ16:QJZ33 QTV16:QTV33 RDR16:RDR33 RNN16:RNN33 RXJ16:RXJ33 SHF16:SHF33 SRB16:SRB33 TAX16:TAX33 TKT16:TKT33 TUP16:TUP33 UEL16:UEL33 UOH16:UOH33 UYD16:UYD33 VHZ16:VHZ33 VRV16:VRV33 WBR16:WBR33 WLN16:WLN33 WVJ16:WVJ33">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6:WVG33 IU16:IU33 SQ16:SQ33 ACM16:ACM33 AMI16:AMI33 AWE16:AWE33 BGA16:BGA33 BPW16:BPW33 BZS16:BZS33 CJO16:CJO33 CTK16:CTK33 DDG16:DDG33 DNC16:DNC33 DWY16:DWY33 EGU16:EGU33 EQQ16:EQQ33 FAM16:FAM33 FKI16:FKI33 FUE16:FUE33 GEA16:GEA33 GNW16:GNW33 GXS16:GXS33 HHO16:HHO33 HRK16:HRK33 IBG16:IBG33 ILC16:ILC33 IUY16:IUY33 JEU16:JEU33 JOQ16:JOQ33 JYM16:JYM33 KII16:KII33 KSE16:KSE33 LCA16:LCA33 LLW16:LLW33 LVS16:LVS33 MFO16:MFO33 MPK16:MPK33 MZG16:MZG33 NJC16:NJC33 NSY16:NSY33 OCU16:OCU33 OMQ16:OMQ33 OWM16:OWM33 PGI16:PGI33 PQE16:PQE33 QAA16:QAA33 QJW16:QJW33 QTS16:QTS33 RDO16:RDO33 RNK16:RNK33 RXG16:RXG33 SHC16:SHC33 SQY16:SQY33 TAU16:TAU33 TKQ16:TKQ33 TUM16:TUM33 UEI16:UEI33 UOE16:UOE33 UYA16:UYA33 VHW16:VHW33 VRS16:VRS33 WBO16:WBO33 WLK16:WLK33 A16:A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workbookViewId="0">
      <selection activeCell="G1" sqref="G1"/>
    </sheetView>
  </sheetViews>
  <sheetFormatPr baseColWidth="10" defaultRowHeight="15" x14ac:dyDescent="0.25"/>
  <cols>
    <col min="2" max="2" width="30.85546875" customWidth="1"/>
    <col min="3" max="3" width="20.42578125" customWidth="1"/>
    <col min="4" max="4" width="18.85546875" customWidth="1"/>
    <col min="5" max="5" width="13.28515625" bestFit="1" customWidth="1"/>
    <col min="6" max="6" width="16.5703125" customWidth="1"/>
    <col min="7" max="7" width="17" customWidth="1"/>
    <col min="8" max="8" width="15.28515625" customWidth="1"/>
  </cols>
  <sheetData>
    <row r="1" spans="1:14" ht="18.75" x14ac:dyDescent="0.3">
      <c r="B1" s="234">
        <v>2448</v>
      </c>
      <c r="C1" t="s">
        <v>319</v>
      </c>
    </row>
    <row r="3" spans="1:14" x14ac:dyDescent="0.25">
      <c r="A3" s="1" t="s">
        <v>305</v>
      </c>
      <c r="B3" s="50">
        <v>40949</v>
      </c>
      <c r="C3" s="50">
        <v>41255</v>
      </c>
      <c r="E3" s="50">
        <v>40949</v>
      </c>
      <c r="F3" s="50">
        <v>41255</v>
      </c>
    </row>
    <row r="4" spans="1:14" x14ac:dyDescent="0.25">
      <c r="A4" s="1" t="s">
        <v>306</v>
      </c>
      <c r="B4" s="50">
        <v>41142</v>
      </c>
      <c r="C4" s="50">
        <v>41453</v>
      </c>
      <c r="E4" s="50">
        <v>41142</v>
      </c>
      <c r="F4" s="50">
        <v>41453</v>
      </c>
      <c r="H4" s="42"/>
      <c r="I4" s="42"/>
    </row>
    <row r="5" spans="1:14" x14ac:dyDescent="0.25">
      <c r="A5" s="1" t="s">
        <v>307</v>
      </c>
      <c r="B5" s="50">
        <v>41153</v>
      </c>
      <c r="C5" s="50">
        <v>41243</v>
      </c>
      <c r="E5" s="50">
        <v>41153</v>
      </c>
      <c r="F5" s="50">
        <v>41243</v>
      </c>
      <c r="H5" s="42"/>
      <c r="I5" s="42"/>
    </row>
    <row r="6" spans="1:14" x14ac:dyDescent="0.25">
      <c r="A6" s="1" t="s">
        <v>308</v>
      </c>
      <c r="B6" s="50">
        <v>41873</v>
      </c>
      <c r="C6" s="50">
        <v>41985</v>
      </c>
      <c r="E6" s="50">
        <v>41873</v>
      </c>
      <c r="F6" s="50">
        <v>41985</v>
      </c>
      <c r="H6" s="42"/>
      <c r="I6" s="42"/>
    </row>
    <row r="7" spans="1:14" x14ac:dyDescent="0.25">
      <c r="A7" s="1" t="s">
        <v>309</v>
      </c>
      <c r="B7" s="50">
        <v>40576</v>
      </c>
      <c r="C7" s="50">
        <v>40886</v>
      </c>
      <c r="E7" s="50">
        <v>40576</v>
      </c>
      <c r="F7" s="50">
        <v>40886</v>
      </c>
      <c r="H7" s="42"/>
      <c r="I7" s="42"/>
    </row>
    <row r="8" spans="1:14" x14ac:dyDescent="0.25">
      <c r="A8" s="1" t="s">
        <v>310</v>
      </c>
      <c r="B8" s="50">
        <v>41652</v>
      </c>
      <c r="C8" s="50">
        <v>41971</v>
      </c>
      <c r="E8" s="50">
        <v>41652</v>
      </c>
      <c r="F8" s="50">
        <v>41971</v>
      </c>
      <c r="H8" s="42"/>
      <c r="I8" s="42"/>
    </row>
    <row r="10" spans="1:14" s="42" customFormat="1" x14ac:dyDescent="0.25">
      <c r="B10" s="1" t="s">
        <v>318</v>
      </c>
      <c r="C10" s="1"/>
      <c r="D10" s="1"/>
      <c r="E10" s="1"/>
      <c r="F10" s="1"/>
      <c r="G10" s="1"/>
      <c r="H10" s="1"/>
    </row>
    <row r="11" spans="1:14" s="42" customFormat="1" x14ac:dyDescent="0.25">
      <c r="B11" s="1" t="s">
        <v>317</v>
      </c>
      <c r="C11" s="219">
        <v>10.33</v>
      </c>
      <c r="D11" s="220">
        <v>5.93</v>
      </c>
      <c r="E11" s="220">
        <v>0</v>
      </c>
      <c r="F11" s="220">
        <v>4.7300000000000004</v>
      </c>
      <c r="G11" s="220">
        <v>10.93</v>
      </c>
      <c r="H11" s="220">
        <v>6.83</v>
      </c>
    </row>
    <row r="12" spans="1:14" x14ac:dyDescent="0.25">
      <c r="C12" s="184" t="s">
        <v>312</v>
      </c>
      <c r="D12" s="1" t="s">
        <v>313</v>
      </c>
      <c r="E12" s="1">
        <v>0</v>
      </c>
      <c r="F12" s="1" t="s">
        <v>314</v>
      </c>
      <c r="G12" s="1" t="s">
        <v>315</v>
      </c>
      <c r="H12" s="1" t="s">
        <v>316</v>
      </c>
    </row>
    <row r="13" spans="1:14" x14ac:dyDescent="0.25">
      <c r="C13" s="184" t="s">
        <v>299</v>
      </c>
      <c r="D13" s="184" t="s">
        <v>300</v>
      </c>
      <c r="E13" s="184" t="s">
        <v>301</v>
      </c>
      <c r="F13" s="184" t="s">
        <v>302</v>
      </c>
      <c r="G13" s="184" t="s">
        <v>303</v>
      </c>
      <c r="H13" s="184" t="s">
        <v>311</v>
      </c>
      <c r="M13">
        <v>30</v>
      </c>
      <c r="N13">
        <v>100</v>
      </c>
    </row>
    <row r="14" spans="1:14" x14ac:dyDescent="0.25">
      <c r="A14" s="1" t="s">
        <v>287</v>
      </c>
      <c r="B14" s="1">
        <v>2011</v>
      </c>
      <c r="C14" s="1"/>
      <c r="D14" s="1"/>
      <c r="E14" s="1"/>
      <c r="F14" s="1"/>
      <c r="G14" s="1"/>
      <c r="H14" s="217"/>
      <c r="M14">
        <v>8</v>
      </c>
      <c r="N14">
        <f>M14*N13/M13</f>
        <v>26.666666666666668</v>
      </c>
    </row>
    <row r="15" spans="1:14" x14ac:dyDescent="0.25">
      <c r="A15" s="1" t="s">
        <v>288</v>
      </c>
      <c r="B15" s="1">
        <v>2011</v>
      </c>
      <c r="C15" s="1"/>
      <c r="D15" s="1"/>
      <c r="E15" s="1"/>
      <c r="F15" s="1"/>
      <c r="G15" s="215">
        <v>41672</v>
      </c>
      <c r="H15" s="217"/>
    </row>
    <row r="16" spans="1:14" x14ac:dyDescent="0.25">
      <c r="A16" s="1" t="s">
        <v>289</v>
      </c>
      <c r="B16" s="1">
        <v>2011</v>
      </c>
      <c r="C16" s="1"/>
      <c r="D16" s="1"/>
      <c r="E16" s="1"/>
      <c r="F16" s="1"/>
      <c r="G16" s="216" t="s">
        <v>304</v>
      </c>
      <c r="H16" s="217"/>
    </row>
    <row r="17" spans="1:8" x14ac:dyDescent="0.25">
      <c r="A17" s="1" t="s">
        <v>290</v>
      </c>
      <c r="B17" s="1">
        <v>2011</v>
      </c>
      <c r="C17" s="1"/>
      <c r="D17" s="1"/>
      <c r="E17" s="1"/>
      <c r="F17" s="1"/>
      <c r="G17" s="216" t="s">
        <v>304</v>
      </c>
      <c r="H17" s="217"/>
    </row>
    <row r="18" spans="1:8" x14ac:dyDescent="0.25">
      <c r="A18" s="1" t="s">
        <v>291</v>
      </c>
      <c r="B18" s="1">
        <v>2011</v>
      </c>
      <c r="C18" s="1"/>
      <c r="D18" s="1"/>
      <c r="E18" s="1"/>
      <c r="F18" s="1"/>
      <c r="G18" s="216" t="s">
        <v>304</v>
      </c>
      <c r="H18" s="217"/>
    </row>
    <row r="19" spans="1:8" x14ac:dyDescent="0.25">
      <c r="A19" s="1" t="s">
        <v>292</v>
      </c>
      <c r="B19" s="1">
        <v>2011</v>
      </c>
      <c r="C19" s="1"/>
      <c r="D19" s="1"/>
      <c r="E19" s="1"/>
      <c r="F19" s="1"/>
      <c r="G19" s="216" t="s">
        <v>304</v>
      </c>
      <c r="H19" s="217"/>
    </row>
    <row r="20" spans="1:8" x14ac:dyDescent="0.25">
      <c r="A20" s="1" t="s">
        <v>293</v>
      </c>
      <c r="B20" s="1">
        <v>2011</v>
      </c>
      <c r="C20" s="1"/>
      <c r="D20" s="1"/>
      <c r="E20" s="1"/>
      <c r="F20" s="1"/>
      <c r="G20" s="216" t="s">
        <v>304</v>
      </c>
      <c r="H20" s="217"/>
    </row>
    <row r="21" spans="1:8" x14ac:dyDescent="0.25">
      <c r="A21" s="1" t="s">
        <v>294</v>
      </c>
      <c r="B21" s="1">
        <v>2011</v>
      </c>
      <c r="C21" s="1"/>
      <c r="D21" s="1"/>
      <c r="E21" s="1"/>
      <c r="F21" s="1"/>
      <c r="G21" s="216" t="s">
        <v>304</v>
      </c>
      <c r="H21" s="217"/>
    </row>
    <row r="22" spans="1:8" x14ac:dyDescent="0.25">
      <c r="A22" s="1" t="s">
        <v>295</v>
      </c>
      <c r="B22" s="1">
        <v>2011</v>
      </c>
      <c r="C22" s="1"/>
      <c r="D22" s="1"/>
      <c r="E22" s="1"/>
      <c r="F22" s="1"/>
      <c r="G22" s="216" t="s">
        <v>304</v>
      </c>
      <c r="H22" s="217"/>
    </row>
    <row r="23" spans="1:8" x14ac:dyDescent="0.25">
      <c r="A23" s="1" t="s">
        <v>296</v>
      </c>
      <c r="B23" s="1">
        <v>2011</v>
      </c>
      <c r="C23" s="1"/>
      <c r="D23" s="1"/>
      <c r="E23" s="1"/>
      <c r="F23" s="1"/>
      <c r="G23" s="216" t="s">
        <v>304</v>
      </c>
      <c r="H23" s="217"/>
    </row>
    <row r="24" spans="1:8" x14ac:dyDescent="0.25">
      <c r="A24" s="1" t="s">
        <v>297</v>
      </c>
      <c r="B24" s="1">
        <v>2011</v>
      </c>
      <c r="C24" s="1"/>
      <c r="D24" s="1"/>
      <c r="E24" s="1"/>
      <c r="F24" s="1"/>
      <c r="G24" s="216" t="s">
        <v>304</v>
      </c>
      <c r="H24" s="217"/>
    </row>
    <row r="25" spans="1:8" x14ac:dyDescent="0.25">
      <c r="A25" s="1" t="s">
        <v>298</v>
      </c>
      <c r="B25" s="1">
        <v>2011</v>
      </c>
      <c r="C25" s="1"/>
      <c r="D25" s="1"/>
      <c r="E25" s="1"/>
      <c r="F25" s="1"/>
      <c r="G25" s="216" t="s">
        <v>304</v>
      </c>
      <c r="H25" s="217"/>
    </row>
    <row r="26" spans="1:8" x14ac:dyDescent="0.25">
      <c r="A26" s="1" t="s">
        <v>287</v>
      </c>
      <c r="B26" s="1">
        <v>2012</v>
      </c>
      <c r="C26" s="1"/>
      <c r="D26" s="1"/>
      <c r="E26" s="1"/>
      <c r="F26" s="1"/>
      <c r="G26" s="1"/>
      <c r="H26" s="217"/>
    </row>
    <row r="27" spans="1:8" x14ac:dyDescent="0.25">
      <c r="A27" s="1" t="s">
        <v>288</v>
      </c>
      <c r="B27" s="1">
        <v>2012</v>
      </c>
      <c r="C27" s="190">
        <v>41680</v>
      </c>
      <c r="D27" s="1"/>
      <c r="E27" s="1"/>
      <c r="F27" s="1"/>
      <c r="G27" s="1"/>
      <c r="H27" s="217"/>
    </row>
    <row r="28" spans="1:8" x14ac:dyDescent="0.25">
      <c r="A28" s="1" t="s">
        <v>289</v>
      </c>
      <c r="B28" s="1">
        <v>2012</v>
      </c>
      <c r="C28" s="191" t="s">
        <v>304</v>
      </c>
      <c r="D28" s="1"/>
      <c r="E28" s="1"/>
      <c r="F28" s="1"/>
      <c r="G28" s="1"/>
      <c r="H28" s="217"/>
    </row>
    <row r="29" spans="1:8" x14ac:dyDescent="0.25">
      <c r="A29" s="1" t="s">
        <v>290</v>
      </c>
      <c r="B29" s="1">
        <v>2012</v>
      </c>
      <c r="C29" s="191" t="s">
        <v>304</v>
      </c>
      <c r="D29" s="1"/>
      <c r="E29" s="1"/>
      <c r="F29" s="1"/>
      <c r="G29" s="1"/>
      <c r="H29" s="217"/>
    </row>
    <row r="30" spans="1:8" x14ac:dyDescent="0.25">
      <c r="A30" s="1" t="s">
        <v>291</v>
      </c>
      <c r="B30" s="1">
        <v>2012</v>
      </c>
      <c r="C30" s="191" t="s">
        <v>304</v>
      </c>
      <c r="D30" s="1"/>
      <c r="E30" s="1"/>
      <c r="F30" s="1"/>
      <c r="G30" s="1"/>
      <c r="H30" s="217"/>
    </row>
    <row r="31" spans="1:8" x14ac:dyDescent="0.25">
      <c r="A31" s="1" t="s">
        <v>292</v>
      </c>
      <c r="B31" s="1">
        <v>2012</v>
      </c>
      <c r="C31" s="191" t="s">
        <v>304</v>
      </c>
      <c r="D31" s="1"/>
      <c r="E31" s="1"/>
      <c r="F31" s="1"/>
      <c r="G31" s="1"/>
      <c r="H31" s="217"/>
    </row>
    <row r="32" spans="1:8" ht="15.75" thickBot="1" x14ac:dyDescent="0.3">
      <c r="A32" s="1" t="s">
        <v>293</v>
      </c>
      <c r="B32" s="1">
        <v>2012</v>
      </c>
      <c r="C32" s="196" t="s">
        <v>304</v>
      </c>
      <c r="D32" s="197"/>
      <c r="E32" s="1"/>
      <c r="F32" s="1"/>
      <c r="G32" s="1"/>
      <c r="H32" s="217"/>
    </row>
    <row r="33" spans="1:8" ht="15.75" thickBot="1" x14ac:dyDescent="0.3">
      <c r="A33" s="1" t="s">
        <v>294</v>
      </c>
      <c r="B33" s="194">
        <v>2012</v>
      </c>
      <c r="C33" s="205" t="s">
        <v>304</v>
      </c>
      <c r="D33" s="206">
        <v>41872</v>
      </c>
      <c r="E33" s="207"/>
      <c r="F33" s="1"/>
      <c r="G33" s="1"/>
      <c r="H33" s="217"/>
    </row>
    <row r="34" spans="1:8" x14ac:dyDescent="0.25">
      <c r="A34" s="1" t="s">
        <v>295</v>
      </c>
      <c r="B34" s="194">
        <v>2012</v>
      </c>
      <c r="C34" s="200" t="s">
        <v>304</v>
      </c>
      <c r="D34" s="211" t="s">
        <v>304</v>
      </c>
      <c r="E34" s="212" t="s">
        <v>304</v>
      </c>
      <c r="F34" s="195"/>
      <c r="G34" s="1"/>
      <c r="H34" s="217"/>
    </row>
    <row r="35" spans="1:8" x14ac:dyDescent="0.25">
      <c r="A35" s="1" t="s">
        <v>296</v>
      </c>
      <c r="B35" s="194">
        <v>2012</v>
      </c>
      <c r="C35" s="201" t="s">
        <v>304</v>
      </c>
      <c r="D35" s="202" t="s">
        <v>304</v>
      </c>
      <c r="E35" s="213" t="s">
        <v>304</v>
      </c>
      <c r="F35" s="195"/>
      <c r="G35" s="1"/>
      <c r="H35" s="217"/>
    </row>
    <row r="36" spans="1:8" ht="15.75" thickBot="1" x14ac:dyDescent="0.3">
      <c r="A36" s="1" t="s">
        <v>297</v>
      </c>
      <c r="B36" s="194">
        <v>2012</v>
      </c>
      <c r="C36" s="203" t="s">
        <v>304</v>
      </c>
      <c r="D36" s="204" t="s">
        <v>304</v>
      </c>
      <c r="E36" s="214" t="s">
        <v>304</v>
      </c>
      <c r="F36" s="195"/>
      <c r="G36" s="1"/>
      <c r="H36" s="217"/>
    </row>
    <row r="37" spans="1:8" ht="15.75" thickBot="1" x14ac:dyDescent="0.3">
      <c r="A37" s="1" t="s">
        <v>298</v>
      </c>
      <c r="B37" s="194">
        <v>2012</v>
      </c>
      <c r="C37" s="208" t="s">
        <v>304</v>
      </c>
      <c r="D37" s="209" t="s">
        <v>304</v>
      </c>
      <c r="E37" s="210"/>
      <c r="F37" s="1"/>
      <c r="G37" s="1"/>
      <c r="H37" s="217"/>
    </row>
    <row r="38" spans="1:8" x14ac:dyDescent="0.25">
      <c r="A38" s="1" t="s">
        <v>287</v>
      </c>
      <c r="B38" s="1">
        <v>2013</v>
      </c>
      <c r="C38" s="198"/>
      <c r="D38" s="199" t="s">
        <v>304</v>
      </c>
      <c r="E38" s="1"/>
      <c r="F38" s="1"/>
      <c r="G38" s="1"/>
      <c r="H38" s="217"/>
    </row>
    <row r="39" spans="1:8" x14ac:dyDescent="0.25">
      <c r="A39" s="1" t="s">
        <v>288</v>
      </c>
      <c r="B39" s="1">
        <v>2013</v>
      </c>
      <c r="C39" s="1"/>
      <c r="D39" s="193" t="s">
        <v>304</v>
      </c>
      <c r="E39" s="1"/>
      <c r="F39" s="1"/>
      <c r="G39" s="1"/>
      <c r="H39" s="217"/>
    </row>
    <row r="40" spans="1:8" x14ac:dyDescent="0.25">
      <c r="A40" s="1" t="s">
        <v>289</v>
      </c>
      <c r="B40" s="1">
        <v>2013</v>
      </c>
      <c r="C40" s="1"/>
      <c r="D40" s="193" t="s">
        <v>304</v>
      </c>
      <c r="E40" s="1"/>
      <c r="F40" s="1"/>
      <c r="G40" s="1"/>
      <c r="H40" s="217"/>
    </row>
    <row r="41" spans="1:8" x14ac:dyDescent="0.25">
      <c r="A41" s="1" t="s">
        <v>290</v>
      </c>
      <c r="B41" s="1">
        <v>2013</v>
      </c>
      <c r="C41" s="1"/>
      <c r="D41" s="193" t="s">
        <v>304</v>
      </c>
      <c r="E41" s="1"/>
      <c r="F41" s="1"/>
      <c r="G41" s="1"/>
      <c r="H41" s="217"/>
    </row>
    <row r="42" spans="1:8" x14ac:dyDescent="0.25">
      <c r="A42" s="1" t="s">
        <v>291</v>
      </c>
      <c r="B42" s="1">
        <v>2013</v>
      </c>
      <c r="C42" s="1"/>
      <c r="D42" s="193" t="s">
        <v>304</v>
      </c>
      <c r="E42" s="1"/>
      <c r="F42" s="1"/>
      <c r="G42" s="1"/>
      <c r="H42" s="217"/>
    </row>
    <row r="43" spans="1:8" x14ac:dyDescent="0.25">
      <c r="A43" s="1" t="s">
        <v>292</v>
      </c>
      <c r="B43" s="1">
        <v>2013</v>
      </c>
      <c r="C43" s="1"/>
      <c r="D43" s="192">
        <v>41818</v>
      </c>
      <c r="E43" s="1"/>
      <c r="F43" s="1"/>
      <c r="G43" s="1"/>
      <c r="H43" s="217"/>
    </row>
    <row r="44" spans="1:8" x14ac:dyDescent="0.25">
      <c r="A44" s="1" t="s">
        <v>293</v>
      </c>
      <c r="B44" s="1">
        <v>2013</v>
      </c>
      <c r="C44" s="1"/>
      <c r="D44" s="1"/>
      <c r="E44" s="1"/>
      <c r="F44" s="1"/>
      <c r="G44" s="1"/>
      <c r="H44" s="217"/>
    </row>
    <row r="45" spans="1:8" x14ac:dyDescent="0.25">
      <c r="A45" s="1" t="s">
        <v>294</v>
      </c>
      <c r="B45" s="1">
        <v>2013</v>
      </c>
      <c r="C45" s="1"/>
      <c r="D45" s="1"/>
      <c r="E45" s="1"/>
      <c r="F45" s="1"/>
      <c r="G45" s="1"/>
      <c r="H45" s="217"/>
    </row>
    <row r="46" spans="1:8" x14ac:dyDescent="0.25">
      <c r="A46" s="1" t="s">
        <v>295</v>
      </c>
      <c r="B46" s="1">
        <v>2013</v>
      </c>
      <c r="C46" s="1"/>
      <c r="D46" s="1"/>
      <c r="E46" s="1"/>
      <c r="F46" s="1"/>
      <c r="G46" s="1"/>
      <c r="H46" s="217"/>
    </row>
    <row r="47" spans="1:8" x14ac:dyDescent="0.25">
      <c r="A47" s="1" t="s">
        <v>296</v>
      </c>
      <c r="B47" s="1">
        <v>2013</v>
      </c>
      <c r="C47" s="1"/>
      <c r="D47" s="1"/>
      <c r="E47" s="1"/>
      <c r="F47" s="1"/>
      <c r="G47" s="1"/>
      <c r="H47" s="217"/>
    </row>
    <row r="48" spans="1:8" x14ac:dyDescent="0.25">
      <c r="A48" s="1" t="s">
        <v>297</v>
      </c>
      <c r="B48" s="1">
        <v>2013</v>
      </c>
      <c r="C48" s="1"/>
      <c r="D48" s="1"/>
      <c r="E48" s="1"/>
      <c r="F48" s="1"/>
      <c r="G48" s="1"/>
      <c r="H48" s="217"/>
    </row>
    <row r="49" spans="1:10" x14ac:dyDescent="0.25">
      <c r="A49" s="1" t="s">
        <v>298</v>
      </c>
      <c r="B49" s="1">
        <v>2013</v>
      </c>
      <c r="C49" s="1"/>
      <c r="D49" s="1"/>
      <c r="E49" s="1"/>
      <c r="F49" s="1"/>
      <c r="G49" s="1"/>
      <c r="H49" s="217"/>
    </row>
    <row r="50" spans="1:10" x14ac:dyDescent="0.25">
      <c r="A50" s="1" t="s">
        <v>287</v>
      </c>
      <c r="B50" s="1">
        <v>2014</v>
      </c>
      <c r="C50" s="1"/>
      <c r="D50" s="1"/>
      <c r="E50" s="1"/>
      <c r="F50" s="1"/>
      <c r="G50" s="1"/>
      <c r="H50" s="218">
        <v>41652</v>
      </c>
      <c r="I50">
        <v>17</v>
      </c>
    </row>
    <row r="51" spans="1:10" x14ac:dyDescent="0.25">
      <c r="A51" s="1" t="s">
        <v>288</v>
      </c>
      <c r="B51" s="1">
        <v>2014</v>
      </c>
      <c r="C51" s="1"/>
      <c r="D51" s="1"/>
      <c r="E51" s="1"/>
      <c r="F51" s="1"/>
      <c r="G51" s="1"/>
      <c r="H51" s="218" t="s">
        <v>304</v>
      </c>
    </row>
    <row r="52" spans="1:10" x14ac:dyDescent="0.25">
      <c r="A52" s="1" t="s">
        <v>289</v>
      </c>
      <c r="B52" s="1">
        <v>2014</v>
      </c>
      <c r="C52" s="1"/>
      <c r="D52" s="1"/>
      <c r="E52" s="1"/>
      <c r="F52" s="1"/>
      <c r="G52" s="1"/>
      <c r="H52" s="218" t="s">
        <v>304</v>
      </c>
    </row>
    <row r="53" spans="1:10" x14ac:dyDescent="0.25">
      <c r="A53" s="1" t="s">
        <v>290</v>
      </c>
      <c r="B53" s="1">
        <v>2014</v>
      </c>
      <c r="C53" s="1"/>
      <c r="D53" s="1"/>
      <c r="E53" s="1"/>
      <c r="F53" s="1"/>
      <c r="G53" s="1"/>
      <c r="H53" s="218" t="s">
        <v>304</v>
      </c>
      <c r="J53">
        <f>I50+I57</f>
        <v>25</v>
      </c>
    </row>
    <row r="54" spans="1:10" x14ac:dyDescent="0.25">
      <c r="A54" s="1" t="s">
        <v>291</v>
      </c>
      <c r="B54" s="1">
        <v>2014</v>
      </c>
      <c r="C54" s="1"/>
      <c r="D54" s="1"/>
      <c r="E54" s="1"/>
      <c r="F54" s="1"/>
      <c r="G54" s="1"/>
      <c r="H54" s="218" t="s">
        <v>304</v>
      </c>
    </row>
    <row r="55" spans="1:10" x14ac:dyDescent="0.25">
      <c r="A55" s="1" t="s">
        <v>292</v>
      </c>
      <c r="B55" s="1">
        <v>2014</v>
      </c>
      <c r="C55" s="1"/>
      <c r="D55" s="1"/>
      <c r="E55" s="1"/>
      <c r="F55" s="1"/>
      <c r="G55" s="1"/>
      <c r="H55" s="218" t="s">
        <v>304</v>
      </c>
    </row>
    <row r="56" spans="1:10" ht="15.75" thickBot="1" x14ac:dyDescent="0.3">
      <c r="A56" s="1" t="s">
        <v>293</v>
      </c>
      <c r="B56" s="1">
        <v>2014</v>
      </c>
      <c r="C56" s="1"/>
      <c r="D56" s="1"/>
      <c r="E56" s="1"/>
      <c r="F56" s="197"/>
      <c r="G56" s="197"/>
      <c r="H56" s="221" t="s">
        <v>304</v>
      </c>
    </row>
    <row r="57" spans="1:10" x14ac:dyDescent="0.25">
      <c r="A57" s="1" t="s">
        <v>294</v>
      </c>
      <c r="B57" s="1">
        <v>2014</v>
      </c>
      <c r="C57" s="1"/>
      <c r="D57" s="1"/>
      <c r="E57" s="194"/>
      <c r="F57" s="224">
        <v>41873</v>
      </c>
      <c r="G57" s="225"/>
      <c r="H57" s="226" t="s">
        <v>304</v>
      </c>
      <c r="I57">
        <v>8</v>
      </c>
    </row>
    <row r="58" spans="1:10" x14ac:dyDescent="0.25">
      <c r="A58" s="1" t="s">
        <v>295</v>
      </c>
      <c r="B58" s="1">
        <v>2014</v>
      </c>
      <c r="C58" s="1"/>
      <c r="D58" s="1"/>
      <c r="E58" s="194"/>
      <c r="F58" s="227" t="s">
        <v>304</v>
      </c>
      <c r="G58" s="1"/>
      <c r="H58" s="228" t="s">
        <v>304</v>
      </c>
    </row>
    <row r="59" spans="1:10" x14ac:dyDescent="0.25">
      <c r="A59" s="1" t="s">
        <v>296</v>
      </c>
      <c r="B59" s="1">
        <v>2014</v>
      </c>
      <c r="C59" s="1"/>
      <c r="D59" s="1"/>
      <c r="E59" s="194"/>
      <c r="F59" s="227" t="s">
        <v>304</v>
      </c>
      <c r="G59" s="1"/>
      <c r="H59" s="228" t="s">
        <v>304</v>
      </c>
    </row>
    <row r="60" spans="1:10" ht="15.75" thickBot="1" x14ac:dyDescent="0.3">
      <c r="A60" s="1" t="s">
        <v>297</v>
      </c>
      <c r="B60" s="1">
        <v>2014</v>
      </c>
      <c r="C60" s="1"/>
      <c r="D60" s="1"/>
      <c r="E60" s="194"/>
      <c r="F60" s="229" t="s">
        <v>304</v>
      </c>
      <c r="G60" s="230"/>
      <c r="H60" s="231">
        <v>41971</v>
      </c>
    </row>
    <row r="61" spans="1:10" x14ac:dyDescent="0.25">
      <c r="A61" s="1" t="s">
        <v>298</v>
      </c>
      <c r="B61" s="1">
        <v>2014</v>
      </c>
      <c r="C61" s="1"/>
      <c r="D61" s="1"/>
      <c r="E61" s="1"/>
      <c r="F61" s="222" t="s">
        <v>304</v>
      </c>
      <c r="G61" s="198"/>
      <c r="H61" s="223"/>
    </row>
    <row r="62" spans="1:10" x14ac:dyDescent="0.25">
      <c r="C62" s="233"/>
      <c r="D62" s="233">
        <f>TECNICA!M39</f>
        <v>45</v>
      </c>
      <c r="E62" s="233">
        <f>TECNICA!M40</f>
        <v>80</v>
      </c>
      <c r="F62" s="233">
        <f>TECNICA!M41</f>
        <v>80</v>
      </c>
      <c r="G62" s="233">
        <f>TECNICA!M42</f>
        <v>1725</v>
      </c>
      <c r="H62" s="233">
        <f>TECNICA!M43</f>
        <v>4</v>
      </c>
    </row>
    <row r="63" spans="1:10" x14ac:dyDescent="0.25">
      <c r="C63" s="309">
        <f>C62+D62+E62</f>
        <v>125</v>
      </c>
      <c r="D63" s="310"/>
      <c r="E63" s="310"/>
    </row>
    <row r="64" spans="1:10" x14ac:dyDescent="0.25">
      <c r="F64" s="233">
        <f>F62+H62</f>
        <v>84</v>
      </c>
    </row>
    <row r="65" spans="7:7" x14ac:dyDescent="0.25">
      <c r="G65" s="233">
        <f>+G62</f>
        <v>1725</v>
      </c>
    </row>
  </sheetData>
  <mergeCells count="1">
    <mergeCell ref="C63:E63"/>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84" customWidth="1"/>
    <col min="2" max="2" width="55.5703125" style="84" customWidth="1"/>
    <col min="3" max="3" width="41.28515625" style="84" customWidth="1"/>
    <col min="4" max="4" width="29.42578125" style="84" customWidth="1"/>
    <col min="5" max="5" width="29.140625" style="84" customWidth="1"/>
    <col min="6" max="16384" width="11.42578125" style="42"/>
  </cols>
  <sheetData>
    <row r="1" spans="1:5" x14ac:dyDescent="0.25">
      <c r="A1" s="323" t="s">
        <v>87</v>
      </c>
      <c r="B1" s="324"/>
      <c r="C1" s="324"/>
      <c r="D1" s="324"/>
      <c r="E1" s="57"/>
    </row>
    <row r="2" spans="1:5" ht="27.75" customHeight="1" x14ac:dyDescent="0.25">
      <c r="A2" s="58"/>
      <c r="B2" s="325" t="s">
        <v>70</v>
      </c>
      <c r="C2" s="325"/>
      <c r="D2" s="325"/>
      <c r="E2" s="59"/>
    </row>
    <row r="3" spans="1:5" ht="21" customHeight="1" x14ac:dyDescent="0.25">
      <c r="A3" s="60"/>
      <c r="B3" s="325" t="s">
        <v>136</v>
      </c>
      <c r="C3" s="325"/>
      <c r="D3" s="325"/>
      <c r="E3" s="61"/>
    </row>
    <row r="4" spans="1:5" thickBot="1" x14ac:dyDescent="0.3">
      <c r="A4" s="62"/>
      <c r="B4" s="63"/>
      <c r="C4" s="63"/>
      <c r="D4" s="63"/>
      <c r="E4" s="64"/>
    </row>
    <row r="5" spans="1:5" ht="26.25" customHeight="1" thickBot="1" x14ac:dyDescent="0.3">
      <c r="A5" s="62"/>
      <c r="B5" s="65" t="s">
        <v>71</v>
      </c>
      <c r="C5" s="326"/>
      <c r="D5" s="327"/>
      <c r="E5" s="64"/>
    </row>
    <row r="6" spans="1:5" ht="27.75" customHeight="1" thickBot="1" x14ac:dyDescent="0.3">
      <c r="A6" s="62"/>
      <c r="B6" s="88" t="s">
        <v>72</v>
      </c>
      <c r="C6" s="328"/>
      <c r="D6" s="329"/>
      <c r="E6" s="64"/>
    </row>
    <row r="7" spans="1:5" ht="29.25" customHeight="1" thickBot="1" x14ac:dyDescent="0.3">
      <c r="A7" s="62"/>
      <c r="B7" s="88" t="s">
        <v>137</v>
      </c>
      <c r="C7" s="332" t="s">
        <v>138</v>
      </c>
      <c r="D7" s="333"/>
      <c r="E7" s="64"/>
    </row>
    <row r="8" spans="1:5" ht="16.5" thickBot="1" x14ac:dyDescent="0.3">
      <c r="A8" s="62"/>
      <c r="B8" s="89" t="s">
        <v>139</v>
      </c>
      <c r="C8" s="330"/>
      <c r="D8" s="331"/>
      <c r="E8" s="64"/>
    </row>
    <row r="9" spans="1:5" ht="23.25" customHeight="1" thickBot="1" x14ac:dyDescent="0.3">
      <c r="A9" s="62"/>
      <c r="B9" s="89" t="s">
        <v>139</v>
      </c>
      <c r="C9" s="330"/>
      <c r="D9" s="331"/>
      <c r="E9" s="64"/>
    </row>
    <row r="10" spans="1:5" ht="26.25" customHeight="1" thickBot="1" x14ac:dyDescent="0.3">
      <c r="A10" s="62"/>
      <c r="B10" s="89" t="s">
        <v>139</v>
      </c>
      <c r="C10" s="330"/>
      <c r="D10" s="331"/>
      <c r="E10" s="64"/>
    </row>
    <row r="11" spans="1:5" ht="21.75" customHeight="1" thickBot="1" x14ac:dyDescent="0.3">
      <c r="A11" s="62"/>
      <c r="B11" s="89" t="s">
        <v>139</v>
      </c>
      <c r="C11" s="330"/>
      <c r="D11" s="331"/>
      <c r="E11" s="64"/>
    </row>
    <row r="12" spans="1:5" ht="32.25" thickBot="1" x14ac:dyDescent="0.3">
      <c r="A12" s="62"/>
      <c r="B12" s="90" t="s">
        <v>140</v>
      </c>
      <c r="C12" s="330">
        <f>SUM(C8:D11)</f>
        <v>0</v>
      </c>
      <c r="D12" s="331"/>
      <c r="E12" s="64"/>
    </row>
    <row r="13" spans="1:5" ht="26.25" customHeight="1" thickBot="1" x14ac:dyDescent="0.3">
      <c r="A13" s="62"/>
      <c r="B13" s="90" t="s">
        <v>141</v>
      </c>
      <c r="C13" s="330">
        <f>+C12/616000</f>
        <v>0</v>
      </c>
      <c r="D13" s="331"/>
      <c r="E13" s="64"/>
    </row>
    <row r="14" spans="1:5" ht="24.75" customHeight="1" x14ac:dyDescent="0.25">
      <c r="A14" s="62"/>
      <c r="B14" s="63"/>
      <c r="C14" s="67"/>
      <c r="D14" s="68"/>
      <c r="E14" s="64"/>
    </row>
    <row r="15" spans="1:5" ht="28.5" customHeight="1" thickBot="1" x14ac:dyDescent="0.3">
      <c r="A15" s="62"/>
      <c r="B15" s="63" t="s">
        <v>142</v>
      </c>
      <c r="C15" s="67"/>
      <c r="D15" s="68"/>
      <c r="E15" s="64"/>
    </row>
    <row r="16" spans="1:5" ht="27" customHeight="1" x14ac:dyDescent="0.25">
      <c r="A16" s="62"/>
      <c r="B16" s="69" t="s">
        <v>73</v>
      </c>
      <c r="C16" s="70"/>
      <c r="D16" s="71"/>
      <c r="E16" s="64"/>
    </row>
    <row r="17" spans="1:6" ht="28.5" customHeight="1" x14ac:dyDescent="0.25">
      <c r="A17" s="62"/>
      <c r="B17" s="62" t="s">
        <v>74</v>
      </c>
      <c r="C17" s="72"/>
      <c r="D17" s="64"/>
      <c r="E17" s="64"/>
    </row>
    <row r="18" spans="1:6" ht="15" x14ac:dyDescent="0.25">
      <c r="A18" s="62"/>
      <c r="B18" s="62" t="s">
        <v>75</v>
      </c>
      <c r="C18" s="72"/>
      <c r="D18" s="64"/>
      <c r="E18" s="64"/>
    </row>
    <row r="19" spans="1:6" ht="27" customHeight="1" thickBot="1" x14ac:dyDescent="0.3">
      <c r="A19" s="62"/>
      <c r="B19" s="73" t="s">
        <v>76</v>
      </c>
      <c r="C19" s="74"/>
      <c r="D19" s="75"/>
      <c r="E19" s="64"/>
    </row>
    <row r="20" spans="1:6" ht="27" customHeight="1" thickBot="1" x14ac:dyDescent="0.3">
      <c r="A20" s="62"/>
      <c r="B20" s="314" t="s">
        <v>77</v>
      </c>
      <c r="C20" s="315"/>
      <c r="D20" s="316"/>
      <c r="E20" s="64"/>
    </row>
    <row r="21" spans="1:6" ht="16.5" thickBot="1" x14ac:dyDescent="0.3">
      <c r="A21" s="62"/>
      <c r="B21" s="314" t="s">
        <v>78</v>
      </c>
      <c r="C21" s="315"/>
      <c r="D21" s="316"/>
      <c r="E21" s="64"/>
    </row>
    <row r="22" spans="1:6" x14ac:dyDescent="0.25">
      <c r="A22" s="62"/>
      <c r="B22" s="76" t="s">
        <v>143</v>
      </c>
      <c r="C22" s="77"/>
      <c r="D22" s="68" t="s">
        <v>79</v>
      </c>
      <c r="E22" s="64"/>
    </row>
    <row r="23" spans="1:6" ht="16.5" thickBot="1" x14ac:dyDescent="0.3">
      <c r="A23" s="62"/>
      <c r="B23" s="66" t="s">
        <v>80</v>
      </c>
      <c r="C23" s="78"/>
      <c r="D23" s="79" t="s">
        <v>79</v>
      </c>
      <c r="E23" s="64"/>
    </row>
    <row r="24" spans="1:6" ht="16.5" thickBot="1" x14ac:dyDescent="0.3">
      <c r="A24" s="62"/>
      <c r="B24" s="80"/>
      <c r="C24" s="81"/>
      <c r="D24" s="63"/>
      <c r="E24" s="82"/>
    </row>
    <row r="25" spans="1:6" x14ac:dyDescent="0.25">
      <c r="A25" s="317"/>
      <c r="B25" s="318" t="s">
        <v>81</v>
      </c>
      <c r="C25" s="320" t="s">
        <v>82</v>
      </c>
      <c r="D25" s="321"/>
      <c r="E25" s="322"/>
      <c r="F25" s="311"/>
    </row>
    <row r="26" spans="1:6" ht="16.5" thickBot="1" x14ac:dyDescent="0.3">
      <c r="A26" s="317"/>
      <c r="B26" s="319"/>
      <c r="C26" s="312" t="s">
        <v>83</v>
      </c>
      <c r="D26" s="313"/>
      <c r="E26" s="322"/>
      <c r="F26" s="311"/>
    </row>
    <row r="27" spans="1:6" thickBot="1" x14ac:dyDescent="0.3">
      <c r="A27" s="73"/>
      <c r="B27" s="83"/>
      <c r="C27" s="83"/>
      <c r="D27" s="83"/>
      <c r="E27" s="75"/>
      <c r="F27" s="56"/>
    </row>
    <row r="28" spans="1:6" x14ac:dyDescent="0.25">
      <c r="B28" s="85" t="s">
        <v>144</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2014-12-16T02:58:18Z</dcterms:modified>
</cp:coreProperties>
</file>