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9735"/>
  </bookViews>
  <sheets>
    <sheet name="EV TECNICA SR MILAGROS G29"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7" i="1" l="1"/>
  <c r="D146" i="1"/>
  <c r="E146" i="1" s="1"/>
  <c r="F136" i="1"/>
  <c r="M115" i="1"/>
  <c r="L115" i="1"/>
  <c r="K115" i="1"/>
  <c r="C117" i="1" s="1"/>
  <c r="O113" i="1"/>
  <c r="O112" i="1"/>
  <c r="O111" i="1"/>
  <c r="A111" i="1"/>
  <c r="A112" i="1" s="1"/>
  <c r="A113" i="1" s="1"/>
  <c r="A114" i="1" s="1"/>
  <c r="O110" i="1"/>
  <c r="N110" i="1"/>
  <c r="N115" i="1" s="1"/>
  <c r="M56" i="1"/>
  <c r="L56" i="1"/>
  <c r="K56" i="1"/>
  <c r="N49" i="1"/>
  <c r="N56" i="1" s="1"/>
  <c r="E40" i="1"/>
</calcChain>
</file>

<file path=xl/sharedStrings.xml><?xml version="1.0" encoding="utf-8"?>
<sst xmlns="http://schemas.openxmlformats.org/spreadsheetml/2006/main" count="399" uniqueCount="212">
  <si>
    <t>1. CRITERIOS HABILITANTES</t>
  </si>
  <si>
    <t>Experiencia Específica - habilitante</t>
  </si>
  <si>
    <t>Nombre de Proponente:</t>
  </si>
  <si>
    <t>COORPORACION EL SEÑOR DE LOS MILAGROS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</si>
  <si>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</si>
  <si>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</si>
  <si>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</si>
  <si>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</si>
  <si>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</si>
  <si>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</si>
  <si>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</si>
  <si>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</si>
  <si>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</si>
  <si>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</si>
  <si>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</si>
  <si>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</si>
  <si>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</si>
  <si>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</si>
  <si>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</si>
  <si>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</si>
  <si>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</si>
  <si>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</si>
  <si>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</si>
  <si>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</si>
  <si>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</si>
  <si>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</si>
  <si>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</si>
  <si>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</si>
  <si>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</si>
  <si>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</si>
  <si>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</si>
  <si>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</si>
  <si>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</si>
  <si>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</si>
  <si>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</si>
  <si>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</si>
  <si>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</si>
  <si>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</si>
  <si>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</si>
  <si>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</si>
  <si>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</si>
  <si>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</si>
  <si>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</si>
  <si>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</si>
  <si>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</si>
  <si>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</si>
  <si>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</si>
  <si>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</si>
  <si>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SEÑOR  DE LOS MILAGROS</t>
  </si>
  <si>
    <t>CORPORACION  SEÑOR DE LOS MILAGROS</t>
  </si>
  <si>
    <t>CORPORACION SEÑOR DE LOS MILAGROS</t>
  </si>
  <si>
    <t>74-75</t>
  </si>
  <si>
    <t>Criterio</t>
  </si>
  <si>
    <t>Valor</t>
  </si>
  <si>
    <t xml:space="preserve">Concepto, cumple </t>
  </si>
  <si>
    <t>si</t>
  </si>
  <si>
    <t>no</t>
  </si>
  <si>
    <t>Total meses de experiencia acreditada valida</t>
  </si>
  <si>
    <t>45</t>
  </si>
  <si>
    <t>Total cupos certificados</t>
  </si>
  <si>
    <t>2454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</si>
  <si>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</si>
  <si>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</si>
  <si>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</si>
  <si>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</si>
  <si>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</si>
  <si>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</si>
  <si>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</si>
  <si>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</si>
  <si>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</si>
  <si>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</si>
  <si>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</si>
  <si>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</si>
  <si>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</si>
  <si>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</si>
  <si>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</si>
  <si>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</si>
  <si>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t>
  </si>
  <si>
    <t>CARRERA 37 Y 38 CON CALLE 51</t>
  </si>
  <si>
    <t>COMPROMISO DE ADQUIRIR EL SOPORTE LEGAL DE LA ADQUISICION DEL PREDIO UBICADO EN LA CARRERA 37 Y 38 CON CALLE 51</t>
  </si>
  <si>
    <t>SE DEBE PROGRAMA VISITA TECNICA</t>
  </si>
  <si>
    <t>CDI FAMILIAR</t>
  </si>
  <si>
    <t>COMPROMISO DE ADQUIRIR PREDIO MAXIMO A 1 KILOMETRO DE DISTANCIA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</si>
  <si>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</si>
  <si>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</si>
  <si>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</si>
  <si>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</si>
  <si>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</si>
  <si>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</si>
  <si>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</si>
  <si>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</si>
  <si>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</si>
  <si>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</si>
  <si>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</si>
  <si>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</si>
  <si>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</si>
  <si>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</si>
  <si>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</si>
  <si>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</si>
  <si>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</si>
  <si>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3/666</t>
  </si>
  <si>
    <t>LORENA GUERRERO CUERO</t>
  </si>
  <si>
    <t>LICENCIADA EN EDUCACION PREESCOLAR</t>
  </si>
  <si>
    <t>FUNDACION UNIVERSITARIA LUIS AMOGO</t>
  </si>
  <si>
    <t>CORPORACION EL SEÑOR DE LOS MILAGROS</t>
  </si>
  <si>
    <t>01/07/2012 ACTUALMENTE</t>
  </si>
  <si>
    <t>NO SE DETALLAN FUNCIONES EN LA CERTIFICACION LABORAL</t>
  </si>
  <si>
    <t>SANDRA MANYOMA VELASQUEZ</t>
  </si>
  <si>
    <t>COMUNICADORA SOCIAL Y PERIODISTA</t>
  </si>
  <si>
    <t>CORPORACION UNIVERSITARIA AUTONOMA DE OCCIDENTE</t>
  </si>
  <si>
    <t>FUNDACION NUEVAS LUCES</t>
  </si>
  <si>
    <t>17/01/2014 ACTUALMENTE</t>
  </si>
  <si>
    <t>COORDINADORA PEDAGOGICA MODALIDAD CDI</t>
  </si>
  <si>
    <t>NO APORTA SUFICIENTE CERTIFICACIONES LABORALES QUE SOPORTAN SU EXPERIENCIA COMO COORDINADORA EN TIEMPO. SE SOLICITA AL OPERADOR MEDIANTE CORREO ELECTRONICO Y EL MISMO ENVIA  A TRAVES DE ESTE MEDIO LA CERTIFICACION LABORAL DE LA ENTIDAD KU-MAHANA EN LA CUAL SE CERTIFICA QUE LA MISMA SE DESEMPEÑO COMO COORDINADORA PEDAGOGICA DESDE FEBRERO DE 2007 HASTA DICIEMBRE DE 2011. SE ADJUNTAN FOLIO A LA CARPETA DEL OFERENTE.</t>
  </si>
  <si>
    <t>ANGELA MARIA ORTIZ CORTES</t>
  </si>
  <si>
    <t>TECNICO EN ATENCION INTEGRAL A LA PRIMERA INFANCIA</t>
  </si>
  <si>
    <t>SERVICIO NACIONAL DE APRENDIZAJE SENA</t>
  </si>
  <si>
    <t xml:space="preserve">CORPORACION EL SEÑOR DE LOS MILAGROS Y </t>
  </si>
  <si>
    <t>01/02/2009 AL 30/06/2012</t>
  </si>
  <si>
    <t>COORDINADORA CDI SEÑOR DE LOS MILAGROS</t>
  </si>
  <si>
    <t>EL OFERENTE DEBE PRECISAR SI LA SEÑORA ANGELA MARIA ORTIZ  ES PERSONAL DE TRANSITO YA QUE SE APORTA CERTIFICADO DE ESTUDIOS TECNICOS Y NO PROFESIONALES. MEDIANTE CORREO ELECTRONICO EL DIA 30 DE NOVIEMBRE SE SOLICITA AL OFERENTE ENVIAR ACLARACION POR ESTE MEDIO, EL MISMO DA RESPUESTA Y SE ENVIAN SOPORTES (4) FOLIOS ENTRE ESTOS CARTA DE INTENCION DE TRANSITO DE MADRE COMUNITARIA Y CERTIFICACION DE ESTUDIOS UNIVERSITARIOS, DICHOS FOLIOS SE ADJUNTAN A LA CARPETA DEL OFERENTE.</t>
  </si>
  <si>
    <t>PROFESIONAL DE APOYO PSICOSOCIAL</t>
  </si>
  <si>
    <t>JULIAN ANDRES MAYA MEJIA</t>
  </si>
  <si>
    <t>PSICOLOGO</t>
  </si>
  <si>
    <t>UNIVERSIDAD DEL VALLE</t>
  </si>
  <si>
    <t>NO APORTA COPIA DE LA TARJETA PROFESIONAL</t>
  </si>
  <si>
    <t>21/01/2014 ACTUALMENTE</t>
  </si>
  <si>
    <t>PSICOLOGO EN PRIMERA INFANCIA</t>
  </si>
  <si>
    <t>EL PROFESIONAL NO APORTA COPIA DE TARJETA PROFESIONAL. SE SOLICITA AL OFERENTE MEDIANTE CORREO ELECTRONICO DEL 30 DE NOVIEMBRE COPIA DE DICHA TARJETA, LA MISMA ES ALLEGADA EL DIA 1 DE DICIEMBRE (1) FOLIO EL MISMO SE ADJUNTA A LA CARPETA DEL OFERENTE.</t>
  </si>
  <si>
    <t>MARLEN VICTORIA RIASCOS VIDAL</t>
  </si>
  <si>
    <t>PSICOLOGA</t>
  </si>
  <si>
    <t>01/10/2013 ACTUALMENTE</t>
  </si>
  <si>
    <t>NO ESPECIFICA FUNCIONES</t>
  </si>
  <si>
    <t>MELIDA MAYERLY MEZA MOSQUERA</t>
  </si>
  <si>
    <t>TRABAJADORA SOCIAL</t>
  </si>
  <si>
    <t>UNIVERSIDAD DE CALDAS</t>
  </si>
  <si>
    <t>FUNDACION HOGAR DEL NIÑO</t>
  </si>
  <si>
    <t>27/08/2013-31/03/2013</t>
  </si>
  <si>
    <t>LA PROFESIONAL MELIDA MEZA NO APORTA SOPORTE DE CERTIFICACIONES LABORALES. SE SOLICITA AL OFERENTE MEDIANTE CORREO ELECTRONICO SUBSANAR Y ENVIAR DICHAS CERTIFICACIONES, LAS MISMAS SON ENVIADAS POR EL OFERENTE EL DIA 1 DE DICIEMBRE, SE ADJUNTA 1 FOLIO A LA CARPETA DEL OFERENTE.</t>
  </si>
  <si>
    <t>11/03/2014 ACTUALMENTE</t>
  </si>
  <si>
    <t>1/200</t>
  </si>
  <si>
    <t>YICED VIVIANA BARCO MOSQUERA</t>
  </si>
  <si>
    <t>LICENCIADA EN FILOSOFIA Y EDUCACION RELIGIOSA</t>
  </si>
  <si>
    <t>UNIVERSIDAD CATOLICA DE ORIENTE</t>
  </si>
  <si>
    <t>MARGIE RENGIFO ORTIZ</t>
  </si>
  <si>
    <t>UNIVERSIDAD SANTIAGO DE CALI</t>
  </si>
  <si>
    <t>01/07/2012-01/09/2013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</si>
  <si>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</si>
  <si>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</si>
  <si>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</si>
  <si>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</si>
  <si>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</si>
  <si>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CORPORACION EDUCATIVA EL SEÑOR DE LOS MILAGROS</t>
  </si>
  <si>
    <t>MUNICIPIO DE SANTIAGO DE CALI - SECRETARIA DE EDUCACION</t>
  </si>
  <si>
    <t>SEM - PS 4143 0 26 -45 -2013</t>
  </si>
  <si>
    <t>PRESTACION DEL SERVICIO EDUCATIVO FORMAL, EN CONDICIONES DE OPORTUNIDAD, PERTENENCIA Y CALIDAD Y CON EL CUMPLIMIENTO DE LAS DIRECTRICES DISPOSICIONES ESTABLECIDAS POR EL MINISTERIO DE EDUCACION Y LA SECRETARIA MUNICIPAL DE CALI, SE PRESTA SERVICIO EUCATIVO A 634 ENTRE ELLOS 100 NIÑOS DE PRE ESCOLAR DEL GRADO PRIMERO</t>
  </si>
  <si>
    <t>NA</t>
  </si>
  <si>
    <t>290-300</t>
  </si>
  <si>
    <t>traslape meses con habilitante</t>
  </si>
  <si>
    <t>SEM-PS 4143  0 26 - 21 -2012</t>
  </si>
  <si>
    <t>PRESTACION DEL SERVICIO EDUCATIVO FORMAL, EN CONDICIONES DE OPORTUNIDAD, PERTENENCIA Y CALIDAD Y CON EL CUMPLIMIENTO DE LAS DIRECTRICES DISPOSICIONES ESTABLECIDAS POR EL MINISTERIO DE EDUCACION Y LA SECRETARIA MUNICIPAL DE CALI, SE PRESTA EL SERVICIO EDUCATIVO A 1562  ENTRE ELLOS 150 NIÑOS DE PRE ESCOLAR DEL GRADO PRIMERO</t>
  </si>
  <si>
    <t>301-310</t>
  </si>
  <si>
    <t>NINGUNA</t>
  </si>
  <si>
    <t>SEM-PS 4143  0 26 - 63 2011</t>
  </si>
  <si>
    <t>PRESTACION DEL SERVICIO EDUCATIVO FORMAL, EN CONDICIONES DE OPORTUNIDAD, PERTENENCIA Y CALIDAD Y CON EL CUMPLIMIENTO DE LAS DIRECTRICES DISPOSICIONES ESTABLECIDAS POR EL MINISTERIO DE EDUCACION Y LA SECRETARIA MUNICIPAL DE CALI, SE PRESTA EL SERVICIO EDUCATIVO A 1746  ENTRE ELLOS 280 NIÑOS DE PRE ESCOLAR DEL GRADO PRIMERO</t>
  </si>
  <si>
    <t>311-322</t>
  </si>
  <si>
    <t>SEM - PS 4143 0 26 -380 -2010</t>
  </si>
  <si>
    <t>PRESTACION DEL SERVICIO EDUCATIVO FORMAL, EN CONDICIONES DE OPORTUNIDAD, PERTENENCIA Y CALIDAD Y CON EL CUMPLIMIENTO DE LAS DIRECTRICES DISPOSICIONES ESTABLECIDAS POR EL MINISTERIO DE EDUCACION Y LA SECRETARIA MUNICIPAL DE CALI, SE PRESTA EL SERVICIO EDUCATIVO A 2020  ENTRE ELLOS 305 NIÑOS DE PRE ESCOLAR DEL GRADO PRIMERO</t>
  </si>
  <si>
    <t>323-331</t>
  </si>
  <si>
    <t>FUNDACION MONSEÑOR ISAIAS DUARTE CANSINO</t>
  </si>
  <si>
    <t>PROYECTO DE PADRINOS PARA APOYO INTEGRAL PARA NIÑOS DE 5 A 7 AÑOS</t>
  </si>
  <si>
    <t>PRESTAR A LOS NIÑOS UN APOYO INTEGRAL EN ALIMENTACION, SALUD, EDUCACION, RECREACION Y CULTURA</t>
  </si>
  <si>
    <t>ACTUALMENTE</t>
  </si>
  <si>
    <t xml:space="preserve">EL VALOR DEL CONTRATO ES EL REPORTADO DEL ULTIMO AÑO EL  FUE TOMADO DEL FOLIO 332 DONDE SE ENCUENTRA LA CERTIFICACION, SE ACLARA QUE LA FECHA DE INICIO TAMBIEN FUE TOMADA DE ESTE DOCUMENTO.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</si>
  <si>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</si>
  <si>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</si>
  <si>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</si>
  <si>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</si>
  <si>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</si>
  <si>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</si>
  <si>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</si>
  <si>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</si>
  <si>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</si>
  <si>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</si>
  <si>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</si>
  <si>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</si>
  <si>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</si>
  <si>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</si>
  <si>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1/1000</t>
  </si>
  <si>
    <t>DARIO GARCIA CASTAÑO</t>
  </si>
  <si>
    <t>TECNOLOGO EN ADMINISTRACION DE EMPRESAS</t>
  </si>
  <si>
    <t>LA CORPORACION ESCUELA DE ADMINISTRACION DE EMPRESAS</t>
  </si>
  <si>
    <t>LA FUNDACION NUEVAS LUCES</t>
  </si>
  <si>
    <t>16-9-2013 ACTUALMENTE</t>
  </si>
  <si>
    <t>NO DETALLA FUNCIONES</t>
  </si>
  <si>
    <t>VICTORIA QUIÑONEZ FAJARDO</t>
  </si>
  <si>
    <t>TECNICA EN SECRETARIADO EJECUTIVO COMPUTARIZADO</t>
  </si>
  <si>
    <t>CENTRO DE FORMACION MARACAY S.R.L</t>
  </si>
  <si>
    <t>1-2-2008 AL 30-6-2002</t>
  </si>
  <si>
    <t>NO CUMPLE CON EL PERFIL YA QUE SOPORTA ESTUDIOS TECNICOS</t>
  </si>
  <si>
    <t>LIDA MILENA QUIÑONES ORTIZ</t>
  </si>
  <si>
    <t>INGENIERA INDUSTRIAL</t>
  </si>
  <si>
    <t>FUNDACION UNIVERSITARIA LOS LIBERTADORES</t>
  </si>
  <si>
    <t>1-6-1997 ACTUALMENTE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</si>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</sst>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8">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style="medium">
        <color indexed="57"/>
      </bottom>
      <diagonal/>
    </border>
    <border>
      <left style="medium">
        <color indexed="57"/>
      </left>
      <right/>
      <top/>
      <bottom style="medium">
        <color indexed="57"/>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9">
    <xf numFmtId="0" fontId="0" fillId="0" borderId="0" xfId="0"/>
    <xf numFmtId="0" fontId="0" fillId="0" borderId="0" xfId="0" applyAlignment="1">
      <alignment vertical="center"/>
    </xf>
    <xf numFmtId="0" fontId="0" fillId="0" borderId="0" xfId="0" applyAlignment="1">
      <alignment horizontal="center"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4"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center"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165" fontId="0" fillId="3" borderId="6" xfId="0" applyNumberFormat="1" applyFill="1" applyBorder="1" applyAlignment="1">
      <alignment horizontal="right" vertical="center"/>
    </xf>
    <xf numFmtId="0" fontId="0" fillId="3" borderId="6" xfId="0" applyFill="1" applyBorder="1" applyAlignment="1">
      <alignment horizontal="center"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horizontal="center" vertical="center" wrapText="1"/>
    </xf>
    <xf numFmtId="0"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lignment horizontal="center" vertical="center"/>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horizontal="center" vertical="center"/>
      <protection locked="0"/>
    </xf>
    <xf numFmtId="0" fontId="2" fillId="0" borderId="0" xfId="0" applyFont="1" applyAlignment="1">
      <alignment vertical="center"/>
    </xf>
    <xf numFmtId="0" fontId="0" fillId="0" borderId="0" xfId="0" applyAlignment="1">
      <alignment horizont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horizontal="center"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Fill="1" applyBorder="1" applyAlignment="1">
      <alignment horizontal="center"/>
    </xf>
    <xf numFmtId="0" fontId="0" fillId="0" borderId="6" xfId="0" applyFill="1" applyBorder="1" applyAlignment="1"/>
    <xf numFmtId="0" fontId="0" fillId="0" borderId="6" xfId="0" applyFill="1" applyBorder="1"/>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xf numFmtId="0" fontId="0" fillId="0" borderId="6" xfId="0" applyBorder="1" applyAlignment="1">
      <alignment horizontal="justify" vertical="center" wrapText="1"/>
    </xf>
    <xf numFmtId="0" fontId="0" fillId="0" borderId="6" xfId="0" applyFill="1" applyBorder="1" applyAlignment="1">
      <alignment horizontal="justify" vertical="center" wrapText="1"/>
    </xf>
    <xf numFmtId="14" fontId="0" fillId="0" borderId="9" xfId="0" applyNumberFormat="1" applyFill="1" applyBorder="1" applyAlignment="1">
      <alignment horizontal="justify" vertical="center" wrapText="1"/>
    </xf>
    <xf numFmtId="0" fontId="0" fillId="0" borderId="9" xfId="0" applyFill="1" applyBorder="1" applyAlignment="1">
      <alignment horizontal="justify" vertical="center" wrapText="1"/>
    </xf>
    <xf numFmtId="0" fontId="0" fillId="0" borderId="10" xfId="0" applyBorder="1" applyAlignment="1">
      <alignment horizontal="center" vertical="center" wrapText="1"/>
    </xf>
    <xf numFmtId="0" fontId="0" fillId="0" borderId="20" xfId="0"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4" fontId="0" fillId="0" borderId="6" xfId="0" applyNumberFormat="1" applyBorder="1" applyAlignment="1">
      <alignment horizontal="center" vertical="center"/>
    </xf>
    <xf numFmtId="3" fontId="13" fillId="0" borderId="6" xfId="0" applyNumberFormat="1" applyFont="1" applyFill="1" applyBorder="1" applyAlignment="1" applyProtection="1">
      <alignment horizontal="center" vertical="center" wrapText="1"/>
      <protection locked="0"/>
    </xf>
    <xf numFmtId="3"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24" xfId="0" applyFont="1" applyFill="1" applyBorder="1" applyAlignment="1">
      <alignment horizontal="center" vertical="center"/>
    </xf>
    <xf numFmtId="0" fontId="2" fillId="2" borderId="2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6" xfId="0" applyBorder="1"/>
    <xf numFmtId="0" fontId="0" fillId="0" borderId="6" xfId="0" applyFill="1" applyBorder="1" applyAlignment="1">
      <alignment horizontal="center" vertical="justify" wrapText="1"/>
    </xf>
    <xf numFmtId="14" fontId="0" fillId="0" borderId="6" xfId="0" applyNumberFormat="1" applyBorder="1" applyAlignment="1">
      <alignment vertical="center"/>
    </xf>
    <xf numFmtId="0" fontId="2" fillId="2" borderId="0" xfId="0" applyFont="1" applyFill="1" applyBorder="1" applyAlignment="1">
      <alignment horizontal="center" vertical="center" wrapText="1"/>
    </xf>
    <xf numFmtId="0" fontId="2" fillId="0" borderId="0" xfId="0" applyFont="1" applyBorder="1" applyAlignment="1">
      <alignment horizontal="center" vertical="center"/>
    </xf>
    <xf numFmtId="0" fontId="21" fillId="0" borderId="6" xfId="0" applyFont="1" applyFill="1" applyBorder="1" applyAlignment="1">
      <alignment horizont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9" xfId="0" applyBorder="1" applyAlignment="1">
      <alignment horizontal="left" wrapText="1"/>
    </xf>
    <xf numFmtId="0" fontId="0" fillId="0" borderId="10" xfId="0" applyBorder="1" applyAlignment="1">
      <alignment horizontal="left"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9" xfId="0" applyBorder="1" applyAlignment="1">
      <alignment horizontal="justify" vertical="center" wrapText="1"/>
    </xf>
    <xf numFmtId="0" fontId="0" fillId="0" borderId="10" xfId="0" applyBorder="1" applyAlignment="1">
      <alignment horizontal="justify" vertical="center" wrapText="1"/>
    </xf>
    <xf numFmtId="0" fontId="0" fillId="0" borderId="9" xfId="0" applyFill="1" applyBorder="1" applyAlignment="1">
      <alignment horizontal="justify" vertical="center" wrapText="1"/>
    </xf>
    <xf numFmtId="0" fontId="0" fillId="0" borderId="10" xfId="0" applyFill="1" applyBorder="1" applyAlignment="1">
      <alignment horizontal="justify"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4" fontId="0" fillId="0" borderId="9" xfId="0" applyNumberFormat="1" applyBorder="1" applyAlignment="1">
      <alignment horizontal="center"/>
    </xf>
    <xf numFmtId="14" fontId="0" fillId="0" borderId="10" xfId="0" applyNumberFormat="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6" xfId="0" applyBorder="1" applyAlignment="1">
      <alignment horizontal="center" vertical="center"/>
    </xf>
    <xf numFmtId="0" fontId="0" fillId="0" borderId="14" xfId="0" applyBorder="1" applyAlignment="1">
      <alignment horizontal="justify" vertical="center" wrapText="1"/>
    </xf>
    <xf numFmtId="0" fontId="0" fillId="0" borderId="15" xfId="0" applyBorder="1" applyAlignment="1">
      <alignment horizontal="justify" vertical="center" wrapText="1"/>
    </xf>
    <xf numFmtId="0" fontId="0" fillId="0" borderId="17" xfId="0" applyBorder="1" applyAlignment="1">
      <alignment horizontal="justify" vertical="center" wrapText="1"/>
    </xf>
    <xf numFmtId="0" fontId="0" fillId="0" borderId="18" xfId="0" applyBorder="1" applyAlignment="1">
      <alignment horizontal="justify" vertical="center" wrapText="1"/>
    </xf>
    <xf numFmtId="0" fontId="2" fillId="2" borderId="13" xfId="0" applyFont="1" applyFill="1"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14" fontId="0" fillId="0" borderId="9" xfId="0" applyNumberFormat="1" applyBorder="1" applyAlignment="1">
      <alignment horizontal="center" vertical="center"/>
    </xf>
    <xf numFmtId="14" fontId="0" fillId="0" borderId="10" xfId="0" applyNumberFormat="1" applyBorder="1" applyAlignment="1">
      <alignment horizontal="center" vertical="center"/>
    </xf>
    <xf numFmtId="0" fontId="0" fillId="0" borderId="9" xfId="0" applyFill="1" applyBorder="1" applyAlignment="1">
      <alignment horizontal="center" wrapText="1"/>
    </xf>
    <xf numFmtId="0" fontId="0" fillId="0" borderId="10" xfId="0" applyFill="1" applyBorder="1" applyAlignment="1">
      <alignment horizontal="center" wrapText="1"/>
    </xf>
    <xf numFmtId="0" fontId="0" fillId="0" borderId="16" xfId="0" applyBorder="1" applyAlignment="1">
      <alignment horizontal="center" vertical="center" wrapText="1"/>
    </xf>
    <xf numFmtId="0" fontId="0" fillId="0" borderId="17" xfId="0" applyBorder="1" applyAlignment="1">
      <alignment horizontal="center" vertical="center"/>
    </xf>
    <xf numFmtId="0" fontId="0" fillId="0" borderId="16" xfId="0" applyFill="1" applyBorder="1" applyAlignment="1">
      <alignment horizontal="center" vertical="center" wrapText="1"/>
    </xf>
    <xf numFmtId="14" fontId="0" fillId="0" borderId="15" xfId="0" applyNumberFormat="1" applyBorder="1" applyAlignment="1">
      <alignment horizontal="center" vertical="center"/>
    </xf>
    <xf numFmtId="14" fontId="0" fillId="0" borderId="18" xfId="0" applyNumberFormat="1" applyBorder="1" applyAlignment="1">
      <alignment horizontal="center" vertical="center"/>
    </xf>
    <xf numFmtId="14" fontId="0" fillId="0" borderId="21" xfId="0" applyNumberFormat="1" applyBorder="1" applyAlignment="1">
      <alignment horizontal="center" vertical="center"/>
    </xf>
    <xf numFmtId="0" fontId="0" fillId="0" borderId="14" xfId="0" applyFill="1" applyBorder="1" applyAlignment="1">
      <alignment horizontal="center" wrapText="1"/>
    </xf>
    <xf numFmtId="0" fontId="0" fillId="0" borderId="20"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left" vertical="center"/>
    </xf>
    <xf numFmtId="0" fontId="0" fillId="0" borderId="16" xfId="0" applyBorder="1" applyAlignment="1">
      <alignment horizontal="left" vertical="center"/>
    </xf>
    <xf numFmtId="0" fontId="0" fillId="0" borderId="10" xfId="0" applyBorder="1" applyAlignment="1">
      <alignment horizontal="left" vertical="center"/>
    </xf>
    <xf numFmtId="0" fontId="0" fillId="0" borderId="18" xfId="0" applyBorder="1" applyAlignment="1">
      <alignment horizontal="center" vertical="center"/>
    </xf>
    <xf numFmtId="14" fontId="0" fillId="0" borderId="16" xfId="0" applyNumberFormat="1" applyBorder="1" applyAlignment="1">
      <alignment horizontal="center" vertical="center"/>
    </xf>
    <xf numFmtId="0" fontId="0" fillId="0" borderId="22" xfId="0" applyBorder="1" applyAlignment="1">
      <alignment horizontal="center" vertical="center" wrapText="1"/>
    </xf>
    <xf numFmtId="0" fontId="0" fillId="0" borderId="6" xfId="0" applyBorder="1" applyAlignment="1">
      <alignment horizontal="justify" vertical="center" wrapText="1"/>
    </xf>
    <xf numFmtId="0" fontId="21" fillId="0" borderId="6" xfId="0" applyFont="1" applyBorder="1" applyAlignment="1">
      <alignment horizontal="center" vertical="center" wrapText="1"/>
    </xf>
    <xf numFmtId="0" fontId="2" fillId="0" borderId="16"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1" xfId="0" applyFont="1" applyFill="1" applyBorder="1" applyAlignment="1">
      <alignment horizontal="center" vertical="center"/>
    </xf>
    <xf numFmtId="0" fontId="0" fillId="0" borderId="24"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39" zoomScale="70" zoomScaleNormal="70" zoomScalePageLayoutView="80" workbookViewId="0">
      <selection activeCell="A59" sqref="A59"/>
    </sheetView>
  </sheetViews>
  <sheetFormatPr baseColWidth="10" defaultRowHeight="15" x14ac:dyDescent="0.25"/>
  <cols>
    <col min="1" max="1" width="3.140625" style="1" bestFit="1" customWidth="1"/>
    <col min="2" max="2" width="102.7109375" style="1" bestFit="1" customWidth="1"/>
    <col min="3" max="3" width="31.140625" style="1" customWidth="1"/>
    <col min="4" max="4" width="34" style="1" customWidth="1"/>
    <col min="5" max="5" width="25" style="2" customWidth="1"/>
    <col min="6" max="7" width="29.7109375" style="1" customWidth="1"/>
    <col min="8" max="8" width="24.42578125" style="1" customWidth="1"/>
    <col min="9" max="9" width="24" style="1" customWidth="1"/>
    <col min="10" max="10" width="20.28515625" style="1" customWidth="1"/>
    <col min="11" max="11" width="16.7109375" style="1" customWidth="1"/>
    <col min="12" max="13" width="18.7109375" style="1" customWidth="1"/>
    <col min="14" max="14" width="22.140625" style="1" customWidth="1"/>
    <col min="15" max="15" width="26.140625" style="1" customWidth="1"/>
    <col min="16" max="16" width="19.42578125" style="1" bestFit="1" customWidth="1"/>
    <col min="17" max="17" width="34.855468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0" t="s">
        <v>0</v>
      </c>
      <c r="C2" s="131"/>
      <c r="D2" s="131"/>
      <c r="E2" s="131"/>
      <c r="F2" s="131"/>
      <c r="G2" s="131"/>
      <c r="H2" s="131"/>
      <c r="I2" s="131"/>
      <c r="J2" s="131"/>
      <c r="K2" s="131"/>
      <c r="L2" s="131"/>
      <c r="M2" s="131"/>
      <c r="N2" s="131"/>
      <c r="O2" s="131"/>
      <c r="P2" s="131"/>
    </row>
    <row r="4" spans="2:16" ht="26.25" x14ac:dyDescent="0.25">
      <c r="B4" s="130" t="s">
        <v>1</v>
      </c>
      <c r="C4" s="131"/>
      <c r="D4" s="131"/>
      <c r="E4" s="131"/>
      <c r="F4" s="131"/>
      <c r="G4" s="131"/>
      <c r="H4" s="131"/>
      <c r="I4" s="131"/>
      <c r="J4" s="131"/>
      <c r="K4" s="131"/>
      <c r="L4" s="131"/>
      <c r="M4" s="131"/>
      <c r="N4" s="131"/>
      <c r="O4" s="131"/>
      <c r="P4" s="131"/>
    </row>
    <row r="5" spans="2:16" ht="15.75" thickBot="1" x14ac:dyDescent="0.3"/>
    <row r="6" spans="2:16" ht="21.75" thickBot="1" x14ac:dyDescent="0.3">
      <c r="B6" s="3" t="s">
        <v>2</v>
      </c>
      <c r="C6" s="132" t="s">
        <v>3</v>
      </c>
      <c r="D6" s="132"/>
      <c r="E6" s="132"/>
      <c r="F6" s="132"/>
      <c r="G6" s="132"/>
      <c r="H6" s="132"/>
      <c r="I6" s="132"/>
      <c r="J6" s="132"/>
      <c r="K6" s="132"/>
      <c r="L6" s="132"/>
      <c r="M6" s="132"/>
      <c r="N6" s="133"/>
    </row>
    <row r="7" spans="2:16" ht="16.5" thickBot="1" x14ac:dyDescent="0.3">
      <c r="B7" s="4" t="s">
        <v>4</v>
      </c>
      <c r="C7" s="132"/>
      <c r="D7" s="132"/>
      <c r="E7" s="132"/>
      <c r="F7" s="132"/>
      <c r="G7" s="132"/>
      <c r="H7" s="132"/>
      <c r="I7" s="132"/>
      <c r="J7" s="132"/>
      <c r="K7" s="132"/>
      <c r="L7" s="132"/>
      <c r="M7" s="132"/>
      <c r="N7" s="133"/>
    </row>
    <row r="8" spans="2:16" ht="16.5" thickBot="1" x14ac:dyDescent="0.3">
      <c r="B8" s="4" t="s">
        <v>5</v>
      </c>
      <c r="C8" s="132"/>
      <c r="D8" s="132"/>
      <c r="E8" s="132"/>
      <c r="F8" s="132"/>
      <c r="G8" s="132"/>
      <c r="H8" s="132"/>
      <c r="I8" s="132"/>
      <c r="J8" s="132"/>
      <c r="K8" s="132"/>
      <c r="L8" s="132"/>
      <c r="M8" s="132"/>
      <c r="N8" s="133"/>
    </row>
    <row r="9" spans="2:16" ht="16.5" thickBot="1" x14ac:dyDescent="0.3">
      <c r="B9" s="4" t="s">
        <v>6</v>
      </c>
      <c r="C9" s="132"/>
      <c r="D9" s="132"/>
      <c r="E9" s="132"/>
      <c r="F9" s="132"/>
      <c r="G9" s="132"/>
      <c r="H9" s="132"/>
      <c r="I9" s="132"/>
      <c r="J9" s="132"/>
      <c r="K9" s="132"/>
      <c r="L9" s="132"/>
      <c r="M9" s="132"/>
      <c r="N9" s="133"/>
    </row>
    <row r="10" spans="2:16" ht="16.5" thickBot="1" x14ac:dyDescent="0.3">
      <c r="B10" s="4" t="s">
        <v>7</v>
      </c>
      <c r="C10" s="119">
        <v>29</v>
      </c>
      <c r="D10" s="119"/>
      <c r="E10" s="120"/>
      <c r="F10" s="5"/>
      <c r="G10" s="5"/>
      <c r="H10" s="5"/>
      <c r="I10" s="5"/>
      <c r="J10" s="5"/>
      <c r="K10" s="5"/>
      <c r="L10" s="5"/>
      <c r="M10" s="5"/>
      <c r="N10" s="6"/>
    </row>
    <row r="11" spans="2:16" ht="16.5" thickBot="1" x14ac:dyDescent="0.3">
      <c r="B11" s="7" t="s">
        <v>8</v>
      </c>
      <c r="C11" s="8">
        <v>41972</v>
      </c>
      <c r="D11" s="9"/>
      <c r="E11" s="10"/>
      <c r="F11" s="9"/>
      <c r="G11" s="9"/>
      <c r="H11" s="9"/>
      <c r="I11" s="9"/>
      <c r="J11" s="9"/>
      <c r="K11" s="9"/>
      <c r="L11" s="9"/>
      <c r="M11" s="9"/>
      <c r="N11" s="11"/>
    </row>
    <row r="12" spans="2:16" ht="15.75" x14ac:dyDescent="0.25">
      <c r="B12" s="12"/>
      <c r="C12" s="13"/>
      <c r="D12" s="14"/>
      <c r="E12" s="15"/>
      <c r="F12" s="14"/>
      <c r="G12" s="14"/>
      <c r="H12" s="14"/>
      <c r="I12" s="2"/>
      <c r="J12" s="2"/>
      <c r="K12" s="2"/>
      <c r="L12" s="2"/>
      <c r="M12" s="2"/>
      <c r="N12" s="14"/>
    </row>
    <row r="13" spans="2:16" x14ac:dyDescent="0.25">
      <c r="I13" s="2"/>
      <c r="J13" s="2"/>
      <c r="K13" s="2"/>
      <c r="L13" s="2"/>
      <c r="M13" s="2"/>
      <c r="N13" s="16"/>
    </row>
    <row r="14" spans="2:16" ht="45.75" customHeight="1" x14ac:dyDescent="0.25">
      <c r="B14" s="121" t="s">
        <v>9</v>
      </c>
      <c r="C14" s="121"/>
      <c r="D14" s="17" t="s">
        <v>10</v>
      </c>
      <c r="E14" s="17" t="s">
        <v>11</v>
      </c>
      <c r="F14" s="17" t="s">
        <v>12</v>
      </c>
      <c r="G14" s="18"/>
      <c r="I14" s="19"/>
      <c r="J14" s="19"/>
      <c r="K14" s="19"/>
      <c r="L14" s="19"/>
      <c r="M14" s="19"/>
      <c r="N14" s="16"/>
    </row>
    <row r="15" spans="2:16" x14ac:dyDescent="0.25">
      <c r="B15" s="121"/>
      <c r="C15" s="121"/>
      <c r="D15" s="17">
        <v>29</v>
      </c>
      <c r="E15" s="20">
        <v>2229667708</v>
      </c>
      <c r="F15" s="21">
        <v>866</v>
      </c>
      <c r="G15" s="22"/>
      <c r="I15" s="23"/>
      <c r="J15" s="23"/>
      <c r="K15" s="23"/>
      <c r="L15" s="23"/>
      <c r="M15" s="23"/>
      <c r="N15" s="16"/>
    </row>
    <row r="16" spans="2:16" x14ac:dyDescent="0.25">
      <c r="B16" s="121"/>
      <c r="C16" s="121"/>
      <c r="D16" s="17"/>
      <c r="E16" s="20"/>
      <c r="F16" s="24"/>
      <c r="G16" s="22"/>
      <c r="I16" s="23"/>
      <c r="J16" s="23"/>
      <c r="K16" s="23"/>
      <c r="L16" s="23"/>
      <c r="M16" s="23"/>
      <c r="N16" s="16"/>
    </row>
    <row r="17" spans="1:14" x14ac:dyDescent="0.25">
      <c r="B17" s="121"/>
      <c r="C17" s="121"/>
      <c r="D17" s="17"/>
      <c r="E17" s="20"/>
      <c r="F17" s="24"/>
      <c r="G17" s="22"/>
      <c r="I17" s="23"/>
      <c r="J17" s="23"/>
      <c r="K17" s="23"/>
      <c r="L17" s="23"/>
      <c r="M17" s="23"/>
      <c r="N17" s="16"/>
    </row>
    <row r="18" spans="1:14" x14ac:dyDescent="0.25">
      <c r="B18" s="121"/>
      <c r="C18" s="121"/>
      <c r="D18" s="17"/>
      <c r="E18" s="25"/>
      <c r="F18" s="24"/>
      <c r="G18" s="22"/>
      <c r="H18" s="26"/>
      <c r="I18" s="23"/>
      <c r="J18" s="23"/>
      <c r="K18" s="23"/>
      <c r="L18" s="23"/>
      <c r="M18" s="23"/>
      <c r="N18" s="27"/>
    </row>
    <row r="19" spans="1:14" x14ac:dyDescent="0.25">
      <c r="B19" s="121"/>
      <c r="C19" s="121"/>
      <c r="D19" s="17"/>
      <c r="E19" s="25"/>
      <c r="F19" s="24"/>
      <c r="G19" s="22"/>
      <c r="H19" s="26"/>
      <c r="I19" s="28"/>
      <c r="J19" s="28"/>
      <c r="K19" s="28"/>
      <c r="L19" s="28"/>
      <c r="M19" s="28"/>
      <c r="N19" s="27"/>
    </row>
    <row r="20" spans="1:14" x14ac:dyDescent="0.25">
      <c r="B20" s="121"/>
      <c r="C20" s="121"/>
      <c r="D20" s="17"/>
      <c r="E20" s="25"/>
      <c r="F20" s="24"/>
      <c r="G20" s="22"/>
      <c r="H20" s="26"/>
      <c r="I20" s="2"/>
      <c r="J20" s="2"/>
      <c r="K20" s="2"/>
      <c r="L20" s="2"/>
      <c r="M20" s="2"/>
      <c r="N20" s="27"/>
    </row>
    <row r="21" spans="1:14" x14ac:dyDescent="0.25">
      <c r="B21" s="121"/>
      <c r="C21" s="121"/>
      <c r="D21" s="17"/>
      <c r="E21" s="25"/>
      <c r="F21" s="24"/>
      <c r="G21" s="22"/>
      <c r="H21" s="26"/>
      <c r="I21" s="2"/>
      <c r="J21" s="2"/>
      <c r="K21" s="2"/>
      <c r="L21" s="2"/>
      <c r="M21" s="2"/>
      <c r="N21" s="27"/>
    </row>
    <row r="22" spans="1:14" ht="15.75" thickBot="1" x14ac:dyDescent="0.3">
      <c r="B22" s="122" t="s">
        <v>13</v>
      </c>
      <c r="C22" s="123"/>
      <c r="D22" s="17"/>
      <c r="E22" s="20"/>
      <c r="F22" s="24"/>
      <c r="G22" s="22"/>
      <c r="H22" s="26"/>
      <c r="I22" s="2"/>
      <c r="J22" s="2"/>
      <c r="K22" s="2"/>
      <c r="L22" s="2"/>
      <c r="M22" s="2"/>
      <c r="N22" s="27"/>
    </row>
    <row r="23" spans="1:14" ht="45.75" thickBot="1" x14ac:dyDescent="0.3">
      <c r="A23" s="29"/>
      <c r="B23" s="30" t="s">
        <v>14</v>
      </c>
      <c r="C23" s="30" t="s">
        <v>15</v>
      </c>
      <c r="E23" s="31"/>
      <c r="F23" s="19"/>
      <c r="G23" s="19"/>
      <c r="H23" s="19"/>
      <c r="I23" s="32"/>
      <c r="J23" s="32"/>
      <c r="K23" s="32"/>
      <c r="L23" s="32"/>
      <c r="M23" s="32"/>
    </row>
    <row r="24" spans="1:14" ht="15.75" thickBot="1" x14ac:dyDescent="0.3">
      <c r="A24" s="33">
        <v>1</v>
      </c>
      <c r="C24" s="34">
        <v>693</v>
      </c>
      <c r="D24" s="35"/>
      <c r="E24" s="36">
        <v>2229667708</v>
      </c>
      <c r="F24" s="37"/>
      <c r="G24" s="37"/>
      <c r="H24" s="37"/>
      <c r="I24" s="38"/>
      <c r="J24" s="38"/>
      <c r="K24" s="38"/>
      <c r="L24" s="38"/>
      <c r="M24" s="38"/>
    </row>
    <row r="25" spans="1:14" x14ac:dyDescent="0.25">
      <c r="A25" s="39"/>
      <c r="C25" s="40"/>
      <c r="D25" s="23"/>
      <c r="E25" s="41"/>
      <c r="F25" s="37"/>
      <c r="G25" s="37"/>
      <c r="H25" s="37"/>
      <c r="I25" s="38"/>
      <c r="J25" s="38"/>
      <c r="K25" s="38"/>
      <c r="L25" s="38"/>
      <c r="M25" s="38"/>
    </row>
    <row r="26" spans="1:14" x14ac:dyDescent="0.25">
      <c r="A26" s="39"/>
      <c r="C26" s="40"/>
      <c r="D26" s="23"/>
      <c r="E26" s="41"/>
      <c r="F26" s="37"/>
      <c r="G26" s="37"/>
      <c r="H26" s="37"/>
      <c r="I26" s="38"/>
      <c r="J26" s="38"/>
      <c r="K26" s="38"/>
      <c r="L26" s="38"/>
      <c r="M26" s="38"/>
    </row>
    <row r="27" spans="1:14" x14ac:dyDescent="0.25">
      <c r="A27" s="39"/>
      <c r="B27" s="42" t="s">
        <v>16</v>
      </c>
      <c r="C27"/>
      <c r="D27"/>
      <c r="E27" s="43"/>
      <c r="F27"/>
      <c r="G27"/>
      <c r="H27"/>
      <c r="I27" s="2"/>
      <c r="J27" s="2"/>
      <c r="K27" s="2"/>
      <c r="L27" s="2"/>
      <c r="M27" s="2"/>
      <c r="N27" s="16"/>
    </row>
    <row r="28" spans="1:14" x14ac:dyDescent="0.25">
      <c r="A28" s="39"/>
      <c r="B28"/>
      <c r="C28"/>
      <c r="D28"/>
      <c r="E28" s="43"/>
      <c r="F28"/>
      <c r="G28"/>
      <c r="H28"/>
      <c r="I28" s="2"/>
      <c r="J28" s="2"/>
      <c r="K28" s="2"/>
      <c r="L28" s="2"/>
      <c r="M28" s="2"/>
      <c r="N28" s="16"/>
    </row>
    <row r="29" spans="1:14" x14ac:dyDescent="0.25">
      <c r="A29" s="39"/>
      <c r="B29" s="44" t="s">
        <v>17</v>
      </c>
      <c r="C29" s="44" t="s">
        <v>18</v>
      </c>
      <c r="D29" s="44" t="s">
        <v>19</v>
      </c>
      <c r="E29" s="43"/>
      <c r="F29"/>
      <c r="G29"/>
      <c r="H29"/>
      <c r="I29" s="2"/>
      <c r="J29" s="2"/>
      <c r="K29" s="2"/>
      <c r="L29" s="2"/>
      <c r="M29" s="2"/>
      <c r="N29" s="16"/>
    </row>
    <row r="30" spans="1:14" x14ac:dyDescent="0.25">
      <c r="A30" s="39"/>
      <c r="B30" s="45" t="s">
        <v>20</v>
      </c>
      <c r="C30" s="46" t="s">
        <v>18</v>
      </c>
      <c r="D30" s="45"/>
      <c r="E30" s="43"/>
      <c r="F30"/>
      <c r="G30"/>
      <c r="H30"/>
      <c r="I30" s="2"/>
      <c r="J30" s="2"/>
      <c r="K30" s="2"/>
      <c r="L30" s="2"/>
      <c r="M30" s="2"/>
      <c r="N30" s="16"/>
    </row>
    <row r="31" spans="1:14" x14ac:dyDescent="0.25">
      <c r="A31" s="39"/>
      <c r="B31" s="45" t="s">
        <v>21</v>
      </c>
      <c r="C31" s="46" t="s">
        <v>18</v>
      </c>
      <c r="D31" s="45"/>
      <c r="E31" s="43"/>
      <c r="F31"/>
      <c r="G31"/>
      <c r="H31"/>
      <c r="I31" s="2"/>
      <c r="J31" s="2"/>
      <c r="K31" s="2"/>
      <c r="L31" s="2"/>
      <c r="M31" s="2"/>
      <c r="N31" s="16"/>
    </row>
    <row r="32" spans="1:14" x14ac:dyDescent="0.25">
      <c r="A32" s="39"/>
      <c r="B32" s="45" t="s">
        <v>22</v>
      </c>
      <c r="C32" s="46" t="s">
        <v>18</v>
      </c>
      <c r="D32" s="45"/>
      <c r="E32" s="43"/>
      <c r="F32"/>
      <c r="G32"/>
      <c r="H32"/>
      <c r="I32" s="2"/>
      <c r="J32" s="2"/>
      <c r="K32" s="2"/>
      <c r="L32" s="2"/>
      <c r="M32" s="2"/>
      <c r="N32" s="16"/>
    </row>
    <row r="33" spans="1:17" x14ac:dyDescent="0.25">
      <c r="A33" s="39"/>
      <c r="B33" s="45" t="s">
        <v>23</v>
      </c>
      <c r="C33" s="46" t="s">
        <v>18</v>
      </c>
      <c r="D33" s="45"/>
      <c r="E33" s="43"/>
      <c r="F33"/>
      <c r="G33"/>
      <c r="H33"/>
      <c r="I33" s="2"/>
      <c r="J33" s="2"/>
      <c r="K33" s="2"/>
      <c r="L33" s="2"/>
      <c r="M33" s="2"/>
      <c r="N33" s="16"/>
    </row>
    <row r="34" spans="1:17" x14ac:dyDescent="0.25">
      <c r="A34" s="39"/>
      <c r="B34"/>
      <c r="C34"/>
      <c r="D34"/>
      <c r="E34" s="43"/>
      <c r="F34"/>
      <c r="G34"/>
      <c r="H34"/>
      <c r="I34" s="2"/>
      <c r="J34" s="2"/>
      <c r="K34" s="2"/>
      <c r="L34" s="2"/>
      <c r="M34" s="2"/>
      <c r="N34" s="16"/>
    </row>
    <row r="35" spans="1:17" x14ac:dyDescent="0.25">
      <c r="A35" s="39"/>
      <c r="B35"/>
      <c r="C35"/>
      <c r="D35"/>
      <c r="E35" s="43"/>
      <c r="F35"/>
      <c r="G35"/>
      <c r="H35"/>
      <c r="I35" s="2"/>
      <c r="J35" s="2"/>
      <c r="K35" s="2"/>
      <c r="L35" s="2"/>
      <c r="M35" s="2"/>
      <c r="N35" s="16"/>
    </row>
    <row r="36" spans="1:17" x14ac:dyDescent="0.25">
      <c r="A36" s="39"/>
      <c r="B36" s="42" t="s">
        <v>24</v>
      </c>
      <c r="C36"/>
      <c r="D36"/>
      <c r="E36" s="43"/>
      <c r="F36"/>
      <c r="G36"/>
      <c r="H36"/>
      <c r="I36" s="2"/>
      <c r="J36" s="2"/>
      <c r="K36" s="2"/>
      <c r="L36" s="2"/>
      <c r="M36" s="2"/>
      <c r="N36" s="16"/>
    </row>
    <row r="37" spans="1:17" x14ac:dyDescent="0.25">
      <c r="A37" s="39"/>
      <c r="B37"/>
      <c r="C37"/>
      <c r="D37"/>
      <c r="E37" s="43"/>
      <c r="F37"/>
      <c r="G37"/>
      <c r="H37"/>
      <c r="I37" s="2"/>
      <c r="J37" s="2"/>
      <c r="K37" s="2"/>
      <c r="L37" s="2"/>
      <c r="M37" s="2"/>
      <c r="N37" s="16"/>
    </row>
    <row r="38" spans="1:17" x14ac:dyDescent="0.25">
      <c r="A38" s="39"/>
      <c r="B38"/>
      <c r="C38"/>
      <c r="D38"/>
      <c r="E38" s="43"/>
      <c r="F38"/>
      <c r="G38"/>
      <c r="H38"/>
      <c r="I38" s="2"/>
      <c r="J38" s="2"/>
      <c r="K38" s="2"/>
      <c r="L38" s="2"/>
      <c r="M38" s="2"/>
      <c r="N38" s="16"/>
    </row>
    <row r="39" spans="1:17" x14ac:dyDescent="0.25">
      <c r="A39" s="39"/>
      <c r="B39" s="44" t="s">
        <v>17</v>
      </c>
      <c r="C39" s="44" t="s">
        <v>25</v>
      </c>
      <c r="D39" s="47" t="s">
        <v>26</v>
      </c>
      <c r="E39" s="47" t="s">
        <v>27</v>
      </c>
      <c r="F39"/>
      <c r="G39"/>
      <c r="H39"/>
      <c r="I39" s="2"/>
      <c r="J39" s="2"/>
      <c r="K39" s="2"/>
      <c r="L39" s="2"/>
      <c r="M39" s="2"/>
      <c r="N39" s="16"/>
    </row>
    <row r="40" spans="1:17" ht="28.5" x14ac:dyDescent="0.25">
      <c r="A40" s="39"/>
      <c r="B40" s="48" t="s">
        <v>28</v>
      </c>
      <c r="C40" s="49">
        <v>40</v>
      </c>
      <c r="D40" s="46">
        <v>40</v>
      </c>
      <c r="E40" s="124">
        <f>+D40+D41</f>
        <v>50</v>
      </c>
      <c r="F40"/>
      <c r="G40"/>
      <c r="H40"/>
      <c r="I40" s="2"/>
      <c r="J40" s="2"/>
      <c r="K40" s="2"/>
      <c r="L40" s="2"/>
      <c r="M40" s="2"/>
      <c r="N40" s="16"/>
    </row>
    <row r="41" spans="1:17" ht="42.75" x14ac:dyDescent="0.25">
      <c r="A41" s="39"/>
      <c r="B41" s="48" t="s">
        <v>29</v>
      </c>
      <c r="C41" s="49">
        <v>60</v>
      </c>
      <c r="D41" s="46">
        <v>10</v>
      </c>
      <c r="E41" s="125"/>
      <c r="F41"/>
      <c r="G41"/>
      <c r="H41"/>
      <c r="I41" s="2"/>
      <c r="J41" s="2"/>
      <c r="K41" s="2"/>
      <c r="L41" s="2"/>
      <c r="M41" s="2"/>
      <c r="N41" s="16"/>
    </row>
    <row r="42" spans="1:17" x14ac:dyDescent="0.25">
      <c r="A42" s="39"/>
      <c r="C42" s="40"/>
      <c r="D42" s="23"/>
      <c r="E42" s="41"/>
      <c r="F42" s="37"/>
      <c r="G42" s="37"/>
      <c r="H42" s="37"/>
      <c r="I42" s="38"/>
      <c r="J42" s="38"/>
      <c r="K42" s="38"/>
      <c r="L42" s="38"/>
      <c r="M42" s="38"/>
    </row>
    <row r="43" spans="1:17" x14ac:dyDescent="0.25">
      <c r="A43" s="39"/>
      <c r="C43" s="40"/>
      <c r="D43" s="23"/>
      <c r="E43" s="41"/>
      <c r="F43" s="37"/>
      <c r="G43" s="37"/>
      <c r="H43" s="37"/>
      <c r="I43" s="38"/>
      <c r="J43" s="38"/>
      <c r="K43" s="38"/>
      <c r="L43" s="38"/>
      <c r="M43" s="38"/>
    </row>
    <row r="44" spans="1:17" x14ac:dyDescent="0.25">
      <c r="A44" s="39"/>
      <c r="C44" s="40"/>
      <c r="D44" s="23"/>
      <c r="E44" s="41"/>
      <c r="F44" s="37"/>
      <c r="G44" s="37"/>
      <c r="H44" s="37"/>
      <c r="I44" s="38"/>
      <c r="J44" s="38"/>
      <c r="K44" s="38"/>
      <c r="L44" s="38"/>
      <c r="M44" s="38"/>
    </row>
    <row r="45" spans="1:17" ht="15.75" thickBot="1" x14ac:dyDescent="0.3">
      <c r="M45" s="126" t="s">
        <v>30</v>
      </c>
      <c r="N45" s="126"/>
    </row>
    <row r="46" spans="1:17" x14ac:dyDescent="0.25">
      <c r="B46" s="42" t="s">
        <v>31</v>
      </c>
      <c r="M46" s="50"/>
      <c r="N46" s="50"/>
    </row>
    <row r="47" spans="1:17" ht="15.75" thickBot="1" x14ac:dyDescent="0.3">
      <c r="M47" s="50"/>
      <c r="N47" s="50"/>
    </row>
    <row r="48" spans="1:17" s="2" customFormat="1" ht="109.5" customHeight="1" x14ac:dyDescent="0.25">
      <c r="B48" s="51" t="s">
        <v>32</v>
      </c>
      <c r="C48" s="51" t="s">
        <v>33</v>
      </c>
      <c r="D48" s="51" t="s">
        <v>34</v>
      </c>
      <c r="E48" s="51" t="s">
        <v>35</v>
      </c>
      <c r="F48" s="51" t="s">
        <v>36</v>
      </c>
      <c r="G48" s="51" t="s">
        <v>37</v>
      </c>
      <c r="H48" s="51" t="s">
        <v>38</v>
      </c>
      <c r="I48" s="51" t="s">
        <v>39</v>
      </c>
      <c r="J48" s="51" t="s">
        <v>40</v>
      </c>
      <c r="K48" s="51" t="s">
        <v>41</v>
      </c>
      <c r="L48" s="51" t="s">
        <v>42</v>
      </c>
      <c r="M48" s="52" t="s">
        <v>43</v>
      </c>
      <c r="N48" s="51" t="s">
        <v>44</v>
      </c>
      <c r="O48" s="51" t="s">
        <v>45</v>
      </c>
      <c r="P48" s="53" t="s">
        <v>46</v>
      </c>
      <c r="Q48" s="53" t="s">
        <v>47</v>
      </c>
    </row>
    <row r="49" spans="1:26" s="66" customFormat="1" ht="30" x14ac:dyDescent="0.25">
      <c r="A49" s="54">
        <v>1</v>
      </c>
      <c r="B49" s="55" t="s">
        <v>48</v>
      </c>
      <c r="C49" s="56" t="s">
        <v>49</v>
      </c>
      <c r="D49" s="55" t="s">
        <v>50</v>
      </c>
      <c r="E49" s="57">
        <v>7626121059</v>
      </c>
      <c r="F49" s="58" t="s">
        <v>18</v>
      </c>
      <c r="G49" s="59"/>
      <c r="H49" s="60">
        <v>41523</v>
      </c>
      <c r="I49" s="60">
        <v>41851</v>
      </c>
      <c r="J49" s="61" t="s">
        <v>19</v>
      </c>
      <c r="K49" s="57">
        <v>10</v>
      </c>
      <c r="L49" s="61"/>
      <c r="M49" s="57">
        <v>768</v>
      </c>
      <c r="N49" s="62">
        <f>+M49*G49</f>
        <v>0</v>
      </c>
      <c r="O49" s="63">
        <v>2648759014</v>
      </c>
      <c r="P49" s="63" t="s">
        <v>51</v>
      </c>
      <c r="Q49" s="64"/>
      <c r="R49" s="65"/>
      <c r="S49" s="65"/>
      <c r="T49" s="65"/>
      <c r="U49" s="65"/>
      <c r="V49" s="65"/>
      <c r="W49" s="65"/>
      <c r="X49" s="65"/>
      <c r="Y49" s="65"/>
      <c r="Z49" s="65"/>
    </row>
    <row r="50" spans="1:26" s="66" customFormat="1" ht="30" x14ac:dyDescent="0.25">
      <c r="A50" s="54">
        <v>2</v>
      </c>
      <c r="B50" s="55" t="s">
        <v>48</v>
      </c>
      <c r="C50" s="56" t="s">
        <v>49</v>
      </c>
      <c r="D50" s="55" t="s">
        <v>50</v>
      </c>
      <c r="E50" s="57">
        <v>762612711</v>
      </c>
      <c r="F50" s="58" t="s">
        <v>18</v>
      </c>
      <c r="G50" s="58"/>
      <c r="H50" s="60">
        <v>41091</v>
      </c>
      <c r="I50" s="60">
        <v>41274</v>
      </c>
      <c r="J50" s="61" t="s">
        <v>19</v>
      </c>
      <c r="K50" s="57">
        <v>5</v>
      </c>
      <c r="L50" s="61"/>
      <c r="M50" s="57">
        <v>470</v>
      </c>
      <c r="N50" s="62"/>
      <c r="O50" s="63">
        <v>633484800</v>
      </c>
      <c r="P50" s="63">
        <v>75</v>
      </c>
      <c r="Q50" s="64"/>
      <c r="R50" s="65"/>
      <c r="S50" s="65"/>
      <c r="T50" s="65"/>
      <c r="U50" s="65"/>
      <c r="V50" s="65"/>
      <c r="W50" s="65"/>
      <c r="X50" s="65"/>
      <c r="Y50" s="65"/>
      <c r="Z50" s="65"/>
    </row>
    <row r="51" spans="1:26" s="66" customFormat="1" ht="30" x14ac:dyDescent="0.25">
      <c r="A51" s="54">
        <v>3</v>
      </c>
      <c r="B51" s="55" t="s">
        <v>48</v>
      </c>
      <c r="C51" s="56" t="s">
        <v>49</v>
      </c>
      <c r="D51" s="55" t="s">
        <v>50</v>
      </c>
      <c r="E51" s="57">
        <v>762612314</v>
      </c>
      <c r="F51" s="58" t="s">
        <v>18</v>
      </c>
      <c r="G51" s="58"/>
      <c r="H51" s="60">
        <v>40919</v>
      </c>
      <c r="I51" s="60">
        <v>41090</v>
      </c>
      <c r="J51" s="61" t="s">
        <v>19</v>
      </c>
      <c r="K51" s="57">
        <v>5</v>
      </c>
      <c r="L51" s="61"/>
      <c r="M51" s="57">
        <v>528</v>
      </c>
      <c r="N51" s="62"/>
      <c r="O51" s="63">
        <v>216905959</v>
      </c>
      <c r="P51" s="63">
        <v>75</v>
      </c>
      <c r="Q51" s="64"/>
      <c r="R51" s="65"/>
      <c r="S51" s="65"/>
      <c r="T51" s="65"/>
      <c r="U51" s="65"/>
      <c r="V51" s="65"/>
      <c r="W51" s="65"/>
      <c r="X51" s="65"/>
      <c r="Y51" s="65"/>
      <c r="Z51" s="65"/>
    </row>
    <row r="52" spans="1:26" s="66" customFormat="1" ht="30" x14ac:dyDescent="0.25">
      <c r="A52" s="54">
        <v>4</v>
      </c>
      <c r="B52" s="55" t="s">
        <v>48</v>
      </c>
      <c r="C52" s="56" t="s">
        <v>49</v>
      </c>
      <c r="D52" s="55" t="s">
        <v>50</v>
      </c>
      <c r="E52" s="57">
        <v>762611375</v>
      </c>
      <c r="F52" s="58" t="s">
        <v>18</v>
      </c>
      <c r="G52" s="58"/>
      <c r="H52" s="60">
        <v>40546</v>
      </c>
      <c r="I52" s="60">
        <v>40908</v>
      </c>
      <c r="J52" s="61" t="s">
        <v>19</v>
      </c>
      <c r="K52" s="57">
        <v>11</v>
      </c>
      <c r="L52" s="61"/>
      <c r="M52" s="57">
        <v>98</v>
      </c>
      <c r="N52" s="62"/>
      <c r="O52" s="63">
        <v>59069010</v>
      </c>
      <c r="P52" s="63">
        <v>76</v>
      </c>
      <c r="Q52" s="64"/>
      <c r="R52" s="65"/>
      <c r="S52" s="65"/>
      <c r="T52" s="65"/>
      <c r="U52" s="65"/>
      <c r="V52" s="65"/>
      <c r="W52" s="65"/>
      <c r="X52" s="65"/>
      <c r="Y52" s="65"/>
      <c r="Z52" s="65"/>
    </row>
    <row r="53" spans="1:26" s="66" customFormat="1" ht="30" x14ac:dyDescent="0.25">
      <c r="A53" s="54">
        <v>5</v>
      </c>
      <c r="B53" s="55" t="s">
        <v>48</v>
      </c>
      <c r="C53" s="56" t="s">
        <v>49</v>
      </c>
      <c r="D53" s="55" t="s">
        <v>50</v>
      </c>
      <c r="E53" s="57">
        <v>762610422</v>
      </c>
      <c r="F53" s="58" t="s">
        <v>18</v>
      </c>
      <c r="G53" s="58"/>
      <c r="H53" s="60">
        <v>40180</v>
      </c>
      <c r="I53" s="60">
        <v>40543</v>
      </c>
      <c r="J53" s="61" t="s">
        <v>19</v>
      </c>
      <c r="K53" s="57">
        <v>11</v>
      </c>
      <c r="L53" s="61"/>
      <c r="M53" s="57">
        <v>492</v>
      </c>
      <c r="N53" s="62"/>
      <c r="O53" s="63">
        <v>328890823</v>
      </c>
      <c r="P53" s="63">
        <v>77</v>
      </c>
      <c r="Q53" s="64"/>
      <c r="R53" s="65"/>
      <c r="S53" s="65"/>
      <c r="T53" s="65"/>
      <c r="U53" s="65"/>
      <c r="V53" s="65"/>
      <c r="W53" s="65"/>
      <c r="X53" s="65"/>
      <c r="Y53" s="65"/>
      <c r="Z53" s="65"/>
    </row>
    <row r="54" spans="1:26" s="66" customFormat="1" ht="30.75" customHeight="1" x14ac:dyDescent="0.25">
      <c r="A54" s="54">
        <v>6</v>
      </c>
      <c r="B54" s="55" t="s">
        <v>48</v>
      </c>
      <c r="C54" s="56" t="s">
        <v>49</v>
      </c>
      <c r="D54" s="55" t="s">
        <v>50</v>
      </c>
      <c r="E54" s="57">
        <v>762609655</v>
      </c>
      <c r="F54" s="58" t="s">
        <v>18</v>
      </c>
      <c r="G54" s="58"/>
      <c r="H54" s="60">
        <v>39846</v>
      </c>
      <c r="I54" s="60">
        <v>40178</v>
      </c>
      <c r="J54" s="61" t="s">
        <v>19</v>
      </c>
      <c r="K54" s="57">
        <v>3</v>
      </c>
      <c r="L54" s="57">
        <v>8</v>
      </c>
      <c r="M54" s="57">
        <v>98</v>
      </c>
      <c r="N54" s="62"/>
      <c r="O54" s="63">
        <v>55216499</v>
      </c>
      <c r="P54" s="63">
        <v>79</v>
      </c>
      <c r="Q54" s="64"/>
      <c r="R54" s="65"/>
      <c r="S54" s="65"/>
      <c r="T54" s="65"/>
      <c r="U54" s="65"/>
      <c r="V54" s="65"/>
      <c r="W54" s="65"/>
      <c r="X54" s="65"/>
      <c r="Y54" s="65"/>
      <c r="Z54" s="65"/>
    </row>
    <row r="55" spans="1:26" s="66" customFormat="1" x14ac:dyDescent="0.25">
      <c r="A55" s="54">
        <v>7</v>
      </c>
      <c r="B55" s="55"/>
      <c r="C55" s="56"/>
      <c r="D55" s="55"/>
      <c r="E55" s="67"/>
      <c r="F55" s="58"/>
      <c r="G55" s="58"/>
      <c r="H55" s="58"/>
      <c r="I55" s="61"/>
      <c r="J55" s="61"/>
      <c r="K55" s="61"/>
      <c r="L55" s="61"/>
      <c r="M55" s="62"/>
      <c r="N55" s="62"/>
      <c r="O55" s="63"/>
      <c r="P55" s="63"/>
      <c r="Q55" s="64"/>
      <c r="R55" s="65"/>
      <c r="S55" s="65"/>
      <c r="T55" s="65"/>
      <c r="U55" s="65"/>
      <c r="V55" s="65"/>
      <c r="W55" s="65"/>
      <c r="X55" s="65"/>
      <c r="Y55" s="65"/>
      <c r="Z55" s="65"/>
    </row>
    <row r="56" spans="1:26" s="66" customFormat="1" x14ac:dyDescent="0.25">
      <c r="A56" s="54"/>
      <c r="B56" s="68" t="s">
        <v>27</v>
      </c>
      <c r="C56" s="56"/>
      <c r="D56" s="55"/>
      <c r="E56" s="67"/>
      <c r="F56" s="58"/>
      <c r="G56" s="58"/>
      <c r="H56" s="58"/>
      <c r="I56" s="61"/>
      <c r="J56" s="61"/>
      <c r="K56" s="69">
        <f>SUM(K49:K55)</f>
        <v>45</v>
      </c>
      <c r="L56" s="69">
        <f>SUM(L49:L55)</f>
        <v>8</v>
      </c>
      <c r="M56" s="70">
        <f>SUM(M49:M55)</f>
        <v>2454</v>
      </c>
      <c r="N56" s="69">
        <f>SUM(N49:N55)</f>
        <v>0</v>
      </c>
      <c r="O56" s="63"/>
      <c r="P56" s="63"/>
      <c r="Q56" s="71"/>
    </row>
    <row r="57" spans="1:26" s="72" customFormat="1" x14ac:dyDescent="0.25">
      <c r="E57" s="73"/>
    </row>
    <row r="58" spans="1:26" s="72" customFormat="1" x14ac:dyDescent="0.25">
      <c r="B58" s="127" t="s">
        <v>52</v>
      </c>
      <c r="C58" s="127" t="s">
        <v>53</v>
      </c>
      <c r="D58" s="129" t="s">
        <v>54</v>
      </c>
      <c r="E58" s="129"/>
    </row>
    <row r="59" spans="1:26" s="72" customFormat="1" x14ac:dyDescent="0.25">
      <c r="B59" s="128"/>
      <c r="C59" s="128"/>
      <c r="D59" s="74" t="s">
        <v>55</v>
      </c>
      <c r="E59" s="75" t="s">
        <v>56</v>
      </c>
    </row>
    <row r="60" spans="1:26" s="72" customFormat="1" ht="30.6" customHeight="1" x14ac:dyDescent="0.25">
      <c r="B60" s="76" t="s">
        <v>57</v>
      </c>
      <c r="C60" s="77" t="s">
        <v>58</v>
      </c>
      <c r="D60" s="78" t="s">
        <v>18</v>
      </c>
      <c r="E60" s="78"/>
      <c r="F60" s="79"/>
      <c r="G60" s="79"/>
      <c r="H60" s="79"/>
      <c r="I60" s="79"/>
      <c r="J60" s="79"/>
      <c r="K60" s="79">
        <v>26</v>
      </c>
      <c r="L60" s="79"/>
      <c r="M60" s="79"/>
    </row>
    <row r="61" spans="1:26" s="72" customFormat="1" ht="30" customHeight="1" x14ac:dyDescent="0.25">
      <c r="B61" s="76" t="s">
        <v>59</v>
      </c>
      <c r="C61" s="77" t="s">
        <v>60</v>
      </c>
      <c r="D61" s="78" t="s">
        <v>18</v>
      </c>
      <c r="E61" s="78"/>
    </row>
    <row r="62" spans="1:26" s="72" customFormat="1" x14ac:dyDescent="0.25">
      <c r="B62" s="80"/>
      <c r="C62" s="148"/>
      <c r="D62" s="148"/>
      <c r="E62" s="148"/>
      <c r="F62" s="148"/>
      <c r="G62" s="148"/>
      <c r="H62" s="148"/>
      <c r="I62" s="148"/>
      <c r="J62" s="148"/>
      <c r="K62" s="148"/>
      <c r="L62" s="148"/>
      <c r="M62" s="148"/>
      <c r="N62" s="148"/>
    </row>
    <row r="63" spans="1:26" ht="28.35" customHeight="1" thickBot="1" x14ac:dyDescent="0.3"/>
    <row r="64" spans="1:26" ht="27" thickBot="1" x14ac:dyDescent="0.3">
      <c r="B64" s="149" t="s">
        <v>61</v>
      </c>
      <c r="C64" s="149"/>
      <c r="D64" s="149"/>
      <c r="E64" s="149"/>
      <c r="F64" s="149"/>
      <c r="G64" s="149"/>
      <c r="H64" s="149"/>
      <c r="I64" s="149"/>
      <c r="J64" s="149"/>
      <c r="K64" s="149"/>
      <c r="L64" s="149"/>
      <c r="M64" s="149"/>
      <c r="N64" s="149"/>
    </row>
    <row r="67" spans="2:17" ht="109.5" customHeight="1" x14ac:dyDescent="0.25">
      <c r="B67" s="81" t="s">
        <v>62</v>
      </c>
      <c r="C67" s="82" t="s">
        <v>63</v>
      </c>
      <c r="D67" s="82" t="s">
        <v>64</v>
      </c>
      <c r="E67" s="82" t="s">
        <v>65</v>
      </c>
      <c r="F67" s="82" t="s">
        <v>66</v>
      </c>
      <c r="G67" s="82" t="s">
        <v>67</v>
      </c>
      <c r="H67" s="82" t="s">
        <v>68</v>
      </c>
      <c r="I67" s="82" t="s">
        <v>69</v>
      </c>
      <c r="J67" s="82" t="s">
        <v>70</v>
      </c>
      <c r="K67" s="82" t="s">
        <v>71</v>
      </c>
      <c r="L67" s="82" t="s">
        <v>72</v>
      </c>
      <c r="M67" s="83" t="s">
        <v>73</v>
      </c>
      <c r="N67" s="83" t="s">
        <v>74</v>
      </c>
      <c r="O67" s="150" t="s">
        <v>75</v>
      </c>
      <c r="P67" s="151"/>
      <c r="Q67" s="82" t="s">
        <v>76</v>
      </c>
    </row>
    <row r="68" spans="2:17" ht="75" x14ac:dyDescent="0.25">
      <c r="B68" s="84" t="s">
        <v>77</v>
      </c>
      <c r="C68" s="84" t="s">
        <v>77</v>
      </c>
      <c r="D68" s="85" t="s">
        <v>78</v>
      </c>
      <c r="E68" s="86">
        <v>666</v>
      </c>
      <c r="F68" s="87"/>
      <c r="G68" s="86" t="s">
        <v>79</v>
      </c>
      <c r="H68" s="87"/>
      <c r="I68" s="88"/>
      <c r="J68" s="88" t="s">
        <v>18</v>
      </c>
      <c r="K68" s="45" t="s">
        <v>18</v>
      </c>
      <c r="L68" s="45" t="s">
        <v>18</v>
      </c>
      <c r="M68" s="45" t="s">
        <v>18</v>
      </c>
      <c r="N68" s="45" t="s">
        <v>18</v>
      </c>
      <c r="O68" s="152" t="s">
        <v>80</v>
      </c>
      <c r="P68" s="153"/>
      <c r="Q68" s="45" t="s">
        <v>18</v>
      </c>
    </row>
    <row r="69" spans="2:17" ht="45" x14ac:dyDescent="0.25">
      <c r="B69" s="84" t="s">
        <v>81</v>
      </c>
      <c r="C69" s="84" t="s">
        <v>81</v>
      </c>
      <c r="D69" s="89"/>
      <c r="E69" s="87">
        <v>200</v>
      </c>
      <c r="F69" s="87"/>
      <c r="G69" s="86" t="s">
        <v>82</v>
      </c>
      <c r="H69" s="87"/>
      <c r="I69" s="88"/>
      <c r="J69" s="88" t="s">
        <v>18</v>
      </c>
      <c r="K69" s="45" t="s">
        <v>18</v>
      </c>
      <c r="L69" s="45" t="s">
        <v>18</v>
      </c>
      <c r="M69" s="45" t="s">
        <v>18</v>
      </c>
      <c r="N69" s="45" t="s">
        <v>18</v>
      </c>
      <c r="O69" s="152"/>
      <c r="P69" s="153"/>
      <c r="Q69" s="45" t="s">
        <v>18</v>
      </c>
    </row>
    <row r="70" spans="2:17" x14ac:dyDescent="0.25">
      <c r="B70" s="1" t="s">
        <v>83</v>
      </c>
    </row>
    <row r="71" spans="2:17" x14ac:dyDescent="0.25">
      <c r="B71" s="1" t="s">
        <v>84</v>
      </c>
    </row>
    <row r="72" spans="2:17" x14ac:dyDescent="0.25">
      <c r="B72" s="1" t="s">
        <v>85</v>
      </c>
    </row>
    <row r="74" spans="2:17" ht="15.75" thickBot="1" x14ac:dyDescent="0.3"/>
    <row r="75" spans="2:17" ht="27" thickBot="1" x14ac:dyDescent="0.3">
      <c r="B75" s="154" t="s">
        <v>86</v>
      </c>
      <c r="C75" s="155"/>
      <c r="D75" s="155"/>
      <c r="E75" s="155"/>
      <c r="F75" s="155"/>
      <c r="G75" s="155"/>
      <c r="H75" s="155"/>
      <c r="I75" s="155"/>
      <c r="J75" s="155"/>
      <c r="K75" s="155"/>
      <c r="L75" s="155"/>
      <c r="M75" s="155"/>
      <c r="N75" s="156"/>
    </row>
    <row r="80" spans="2:17" ht="76.5" customHeight="1" x14ac:dyDescent="0.25">
      <c r="B80" s="81" t="s">
        <v>87</v>
      </c>
      <c r="C80" s="81" t="s">
        <v>88</v>
      </c>
      <c r="D80" s="81" t="s">
        <v>89</v>
      </c>
      <c r="E80" s="81" t="s">
        <v>90</v>
      </c>
      <c r="F80" s="81" t="s">
        <v>91</v>
      </c>
      <c r="G80" s="81" t="s">
        <v>92</v>
      </c>
      <c r="H80" s="81" t="s">
        <v>93</v>
      </c>
      <c r="I80" s="81" t="s">
        <v>94</v>
      </c>
      <c r="J80" s="150" t="s">
        <v>95</v>
      </c>
      <c r="K80" s="166"/>
      <c r="L80" s="151"/>
      <c r="M80" s="81" t="s">
        <v>96</v>
      </c>
      <c r="N80" s="81" t="s">
        <v>97</v>
      </c>
      <c r="O80" s="81" t="s">
        <v>98</v>
      </c>
      <c r="P80" s="150" t="s">
        <v>75</v>
      </c>
      <c r="Q80" s="151"/>
    </row>
    <row r="81" spans="2:18" ht="60.75" customHeight="1" x14ac:dyDescent="0.25">
      <c r="B81" s="90" t="s">
        <v>99</v>
      </c>
      <c r="C81" s="91" t="s">
        <v>100</v>
      </c>
      <c r="D81" s="84" t="s">
        <v>101</v>
      </c>
      <c r="E81" s="92">
        <v>38684731</v>
      </c>
      <c r="F81" s="90" t="s">
        <v>102</v>
      </c>
      <c r="G81" s="90" t="s">
        <v>103</v>
      </c>
      <c r="H81" s="93">
        <v>39794</v>
      </c>
      <c r="I81" s="89"/>
      <c r="J81" s="90" t="s">
        <v>104</v>
      </c>
      <c r="K81" s="85" t="s">
        <v>105</v>
      </c>
      <c r="L81" s="85" t="s">
        <v>106</v>
      </c>
      <c r="M81" s="46" t="s">
        <v>18</v>
      </c>
      <c r="N81" s="46" t="s">
        <v>18</v>
      </c>
      <c r="O81" s="46" t="s">
        <v>18</v>
      </c>
      <c r="P81" s="167"/>
      <c r="Q81" s="167"/>
    </row>
    <row r="82" spans="2:18" ht="72" customHeight="1" x14ac:dyDescent="0.25">
      <c r="B82" s="90" t="s">
        <v>99</v>
      </c>
      <c r="C82" s="91" t="s">
        <v>100</v>
      </c>
      <c r="D82" s="84" t="s">
        <v>107</v>
      </c>
      <c r="E82" s="92">
        <v>66716582</v>
      </c>
      <c r="F82" s="90" t="s">
        <v>108</v>
      </c>
      <c r="G82" s="90" t="s">
        <v>109</v>
      </c>
      <c r="H82" s="93">
        <v>34144</v>
      </c>
      <c r="I82" s="89"/>
      <c r="J82" s="90" t="s">
        <v>110</v>
      </c>
      <c r="K82" s="85" t="s">
        <v>111</v>
      </c>
      <c r="L82" s="85" t="s">
        <v>112</v>
      </c>
      <c r="M82" s="46" t="s">
        <v>18</v>
      </c>
      <c r="N82" s="46" t="s">
        <v>18</v>
      </c>
      <c r="O82" s="46" t="s">
        <v>18</v>
      </c>
      <c r="P82" s="168" t="s">
        <v>113</v>
      </c>
      <c r="Q82" s="168"/>
    </row>
    <row r="83" spans="2:18" ht="51.75" customHeight="1" x14ac:dyDescent="0.25">
      <c r="B83" s="138" t="s">
        <v>99</v>
      </c>
      <c r="C83" s="140" t="s">
        <v>100</v>
      </c>
      <c r="D83" s="142" t="s">
        <v>114</v>
      </c>
      <c r="E83" s="142">
        <v>31583863</v>
      </c>
      <c r="F83" s="144" t="s">
        <v>115</v>
      </c>
      <c r="G83" s="146" t="s">
        <v>116</v>
      </c>
      <c r="H83" s="157">
        <v>41318</v>
      </c>
      <c r="I83" s="159"/>
      <c r="J83" s="94" t="s">
        <v>117</v>
      </c>
      <c r="K83" s="95" t="s">
        <v>118</v>
      </c>
      <c r="L83" s="95" t="s">
        <v>119</v>
      </c>
      <c r="M83" s="124" t="s">
        <v>18</v>
      </c>
      <c r="N83" s="124" t="s">
        <v>18</v>
      </c>
      <c r="O83" s="124" t="s">
        <v>18</v>
      </c>
      <c r="P83" s="162" t="s">
        <v>120</v>
      </c>
      <c r="Q83" s="163"/>
    </row>
    <row r="84" spans="2:18" ht="51" customHeight="1" x14ac:dyDescent="0.25">
      <c r="B84" s="139"/>
      <c r="C84" s="141"/>
      <c r="D84" s="143"/>
      <c r="E84" s="143"/>
      <c r="F84" s="145"/>
      <c r="G84" s="147"/>
      <c r="H84" s="158"/>
      <c r="I84" s="160"/>
      <c r="J84" s="94" t="s">
        <v>117</v>
      </c>
      <c r="K84" s="96" t="s">
        <v>105</v>
      </c>
      <c r="L84" s="97" t="s">
        <v>119</v>
      </c>
      <c r="M84" s="161"/>
      <c r="N84" s="161"/>
      <c r="O84" s="161"/>
      <c r="P84" s="164"/>
      <c r="Q84" s="165"/>
    </row>
    <row r="85" spans="2:18" ht="57.75" customHeight="1" x14ac:dyDescent="0.25">
      <c r="B85" s="138" t="s">
        <v>121</v>
      </c>
      <c r="C85" s="140" t="s">
        <v>100</v>
      </c>
      <c r="D85" s="142" t="s">
        <v>122</v>
      </c>
      <c r="E85" s="142">
        <v>1144132785</v>
      </c>
      <c r="F85" s="144" t="s">
        <v>123</v>
      </c>
      <c r="G85" s="146" t="s">
        <v>124</v>
      </c>
      <c r="H85" s="157">
        <v>41222</v>
      </c>
      <c r="I85" s="175" t="s">
        <v>125</v>
      </c>
      <c r="J85" s="140" t="s">
        <v>110</v>
      </c>
      <c r="K85" s="183" t="s">
        <v>126</v>
      </c>
      <c r="L85" s="175" t="s">
        <v>127</v>
      </c>
      <c r="M85" s="124" t="s">
        <v>18</v>
      </c>
      <c r="N85" s="169" t="s">
        <v>18</v>
      </c>
      <c r="O85" s="124" t="s">
        <v>18</v>
      </c>
      <c r="P85" s="168" t="s">
        <v>128</v>
      </c>
      <c r="Q85" s="168"/>
      <c r="R85" s="32"/>
    </row>
    <row r="86" spans="2:18" x14ac:dyDescent="0.25">
      <c r="B86" s="139"/>
      <c r="C86" s="141"/>
      <c r="D86" s="143"/>
      <c r="E86" s="143"/>
      <c r="F86" s="145"/>
      <c r="G86" s="147"/>
      <c r="H86" s="158"/>
      <c r="I86" s="176"/>
      <c r="J86" s="141"/>
      <c r="K86" s="184"/>
      <c r="L86" s="176"/>
      <c r="M86" s="125"/>
      <c r="N86" s="170"/>
      <c r="O86" s="125"/>
      <c r="P86" s="168"/>
      <c r="Q86" s="168"/>
      <c r="R86" s="32"/>
    </row>
    <row r="87" spans="2:18" x14ac:dyDescent="0.25">
      <c r="B87" s="138" t="s">
        <v>121</v>
      </c>
      <c r="C87" s="140" t="s">
        <v>100</v>
      </c>
      <c r="D87" s="142" t="s">
        <v>129</v>
      </c>
      <c r="E87" s="142">
        <v>38561137</v>
      </c>
      <c r="F87" s="169" t="s">
        <v>130</v>
      </c>
      <c r="G87" s="171" t="s">
        <v>124</v>
      </c>
      <c r="H87" s="173">
        <v>40722</v>
      </c>
      <c r="I87" s="124">
        <v>122702</v>
      </c>
      <c r="J87" s="169" t="s">
        <v>104</v>
      </c>
      <c r="K87" s="169" t="s">
        <v>131</v>
      </c>
      <c r="L87" s="169" t="s">
        <v>132</v>
      </c>
      <c r="M87" s="124" t="s">
        <v>18</v>
      </c>
      <c r="N87" s="124" t="s">
        <v>18</v>
      </c>
      <c r="O87" s="124" t="s">
        <v>18</v>
      </c>
      <c r="P87" s="134"/>
      <c r="Q87" s="135"/>
    </row>
    <row r="88" spans="2:18" ht="37.5" customHeight="1" x14ac:dyDescent="0.25">
      <c r="B88" s="139"/>
      <c r="C88" s="141"/>
      <c r="D88" s="143"/>
      <c r="E88" s="143"/>
      <c r="F88" s="170"/>
      <c r="G88" s="172"/>
      <c r="H88" s="174"/>
      <c r="I88" s="125"/>
      <c r="J88" s="170"/>
      <c r="K88" s="170"/>
      <c r="L88" s="170"/>
      <c r="M88" s="125"/>
      <c r="N88" s="125"/>
      <c r="O88" s="125"/>
      <c r="P88" s="136"/>
      <c r="Q88" s="137"/>
    </row>
    <row r="89" spans="2:18" ht="15" customHeight="1" x14ac:dyDescent="0.25">
      <c r="B89" s="193" t="s">
        <v>121</v>
      </c>
      <c r="C89" s="169" t="s">
        <v>100</v>
      </c>
      <c r="D89" s="169" t="s">
        <v>133</v>
      </c>
      <c r="E89" s="134">
        <v>1059444733</v>
      </c>
      <c r="F89" s="169" t="s">
        <v>134</v>
      </c>
      <c r="G89" s="171" t="s">
        <v>135</v>
      </c>
      <c r="H89" s="180">
        <v>41263</v>
      </c>
      <c r="I89" s="169" t="s">
        <v>125</v>
      </c>
      <c r="J89" s="169" t="s">
        <v>136</v>
      </c>
      <c r="K89" s="185" t="s">
        <v>137</v>
      </c>
      <c r="L89" s="169" t="s">
        <v>132</v>
      </c>
      <c r="M89" s="124" t="s">
        <v>18</v>
      </c>
      <c r="N89" s="124" t="s">
        <v>18</v>
      </c>
      <c r="O89" s="124" t="s">
        <v>18</v>
      </c>
      <c r="P89" s="185" t="s">
        <v>138</v>
      </c>
      <c r="Q89" s="186"/>
    </row>
    <row r="90" spans="2:18" ht="60" customHeight="1" x14ac:dyDescent="0.25">
      <c r="B90" s="194"/>
      <c r="C90" s="177"/>
      <c r="D90" s="177"/>
      <c r="E90" s="178"/>
      <c r="F90" s="177"/>
      <c r="G90" s="179"/>
      <c r="H90" s="181"/>
      <c r="I90" s="177"/>
      <c r="J90" s="177"/>
      <c r="K90" s="187"/>
      <c r="L90" s="177"/>
      <c r="M90" s="161"/>
      <c r="N90" s="161"/>
      <c r="O90" s="161"/>
      <c r="P90" s="187"/>
      <c r="Q90" s="188"/>
    </row>
    <row r="91" spans="2:18" ht="60" customHeight="1" x14ac:dyDescent="0.25">
      <c r="B91" s="195"/>
      <c r="C91" s="170"/>
      <c r="D91" s="170"/>
      <c r="E91" s="136"/>
      <c r="F91" s="170"/>
      <c r="G91" s="172"/>
      <c r="H91" s="182"/>
      <c r="I91" s="170"/>
      <c r="J91" s="98" t="s">
        <v>104</v>
      </c>
      <c r="K91" s="99" t="s">
        <v>139</v>
      </c>
      <c r="L91" s="100" t="s">
        <v>132</v>
      </c>
      <c r="M91" s="125"/>
      <c r="N91" s="125"/>
      <c r="O91" s="125"/>
      <c r="P91" s="189"/>
      <c r="Q91" s="190"/>
    </row>
    <row r="92" spans="2:18" ht="60" customHeight="1" x14ac:dyDescent="0.25">
      <c r="B92" s="90" t="s">
        <v>99</v>
      </c>
      <c r="C92" s="101" t="s">
        <v>140</v>
      </c>
      <c r="D92" s="101" t="s">
        <v>141</v>
      </c>
      <c r="E92" s="46">
        <v>1076320078</v>
      </c>
      <c r="F92" s="101" t="s">
        <v>142</v>
      </c>
      <c r="G92" s="102" t="s">
        <v>143</v>
      </c>
      <c r="H92" s="103">
        <v>40899</v>
      </c>
      <c r="I92" s="101"/>
      <c r="J92" s="98" t="s">
        <v>104</v>
      </c>
      <c r="K92" s="101" t="s">
        <v>131</v>
      </c>
      <c r="L92" s="100" t="s">
        <v>132</v>
      </c>
      <c r="M92" s="46" t="s">
        <v>18</v>
      </c>
      <c r="N92" s="46" t="s">
        <v>18</v>
      </c>
      <c r="O92" s="46" t="s">
        <v>18</v>
      </c>
      <c r="P92" s="191"/>
      <c r="Q92" s="192"/>
    </row>
    <row r="93" spans="2:18" ht="60" customHeight="1" x14ac:dyDescent="0.25">
      <c r="B93" s="193" t="s">
        <v>121</v>
      </c>
      <c r="C93" s="185" t="s">
        <v>140</v>
      </c>
      <c r="D93" s="169" t="s">
        <v>144</v>
      </c>
      <c r="E93" s="135">
        <v>38552430</v>
      </c>
      <c r="F93" s="169" t="s">
        <v>130</v>
      </c>
      <c r="G93" s="171" t="s">
        <v>145</v>
      </c>
      <c r="H93" s="173">
        <v>40499</v>
      </c>
      <c r="I93" s="186">
        <v>119165</v>
      </c>
      <c r="J93" s="98" t="s">
        <v>104</v>
      </c>
      <c r="K93" s="101" t="s">
        <v>146</v>
      </c>
      <c r="L93" s="100" t="s">
        <v>132</v>
      </c>
      <c r="M93" s="124" t="s">
        <v>18</v>
      </c>
      <c r="N93" s="206" t="s">
        <v>18</v>
      </c>
      <c r="O93" s="124" t="s">
        <v>18</v>
      </c>
      <c r="P93" s="185"/>
      <c r="Q93" s="186"/>
    </row>
    <row r="94" spans="2:18" ht="26.25" customHeight="1" x14ac:dyDescent="0.25">
      <c r="B94" s="194"/>
      <c r="C94" s="187"/>
      <c r="D94" s="177"/>
      <c r="E94" s="196"/>
      <c r="F94" s="177"/>
      <c r="G94" s="179"/>
      <c r="H94" s="197"/>
      <c r="I94" s="188"/>
      <c r="J94" s="169" t="s">
        <v>104</v>
      </c>
      <c r="K94" s="169" t="s">
        <v>131</v>
      </c>
      <c r="L94" s="169" t="s">
        <v>132</v>
      </c>
      <c r="M94" s="161"/>
      <c r="N94" s="207"/>
      <c r="O94" s="161"/>
      <c r="P94" s="187"/>
      <c r="Q94" s="188"/>
    </row>
    <row r="95" spans="2:18" ht="24.75" customHeight="1" thickBot="1" x14ac:dyDescent="0.3">
      <c r="B95" s="195"/>
      <c r="C95" s="189"/>
      <c r="D95" s="170"/>
      <c r="E95" s="137"/>
      <c r="F95" s="170"/>
      <c r="G95" s="172"/>
      <c r="H95" s="174"/>
      <c r="I95" s="198"/>
      <c r="J95" s="170"/>
      <c r="K95" s="170"/>
      <c r="L95" s="170"/>
      <c r="M95" s="125"/>
      <c r="N95" s="208"/>
      <c r="O95" s="125"/>
      <c r="P95" s="189"/>
      <c r="Q95" s="190"/>
    </row>
    <row r="96" spans="2:18" ht="27" thickBot="1" x14ac:dyDescent="0.3">
      <c r="B96" s="202" t="s">
        <v>147</v>
      </c>
      <c r="C96" s="203"/>
      <c r="D96" s="203"/>
      <c r="E96" s="203"/>
      <c r="F96" s="203"/>
      <c r="G96" s="203"/>
      <c r="H96" s="203"/>
      <c r="I96" s="155"/>
      <c r="J96" s="203"/>
      <c r="K96" s="203"/>
      <c r="L96" s="203"/>
      <c r="M96" s="203"/>
      <c r="N96" s="156"/>
      <c r="O96" s="1">
        <v>5</v>
      </c>
    </row>
    <row r="99" spans="1:26" ht="46.35" customHeight="1" x14ac:dyDescent="0.25">
      <c r="B99" s="82" t="s">
        <v>17</v>
      </c>
      <c r="C99" s="82" t="s">
        <v>148</v>
      </c>
      <c r="D99" s="150" t="s">
        <v>75</v>
      </c>
      <c r="E99" s="151"/>
    </row>
    <row r="100" spans="1:26" ht="47.1" customHeight="1" x14ac:dyDescent="0.25">
      <c r="B100" s="100" t="s">
        <v>149</v>
      </c>
      <c r="C100" s="46" t="s">
        <v>18</v>
      </c>
      <c r="D100" s="167"/>
      <c r="E100" s="167"/>
    </row>
    <row r="103" spans="1:26" ht="26.25" x14ac:dyDescent="0.25">
      <c r="B103" s="130" t="s">
        <v>150</v>
      </c>
      <c r="C103" s="131"/>
      <c r="D103" s="131"/>
      <c r="E103" s="131"/>
      <c r="F103" s="131"/>
      <c r="G103" s="131"/>
      <c r="H103" s="131"/>
      <c r="I103" s="131"/>
      <c r="J103" s="131"/>
      <c r="K103" s="131"/>
      <c r="L103" s="131"/>
      <c r="M103" s="131"/>
      <c r="N103" s="131"/>
      <c r="O103" s="131"/>
      <c r="P103" s="131"/>
    </row>
    <row r="105" spans="1:26" ht="15.75" thickBot="1" x14ac:dyDescent="0.3"/>
    <row r="106" spans="1:26" ht="27" thickBot="1" x14ac:dyDescent="0.3">
      <c r="B106" s="154" t="s">
        <v>151</v>
      </c>
      <c r="C106" s="155"/>
      <c r="D106" s="155"/>
      <c r="E106" s="155"/>
      <c r="F106" s="155"/>
      <c r="G106" s="155"/>
      <c r="H106" s="155"/>
      <c r="I106" s="155"/>
      <c r="J106" s="155"/>
      <c r="K106" s="155"/>
      <c r="L106" s="155"/>
      <c r="M106" s="155"/>
      <c r="N106" s="156"/>
    </row>
    <row r="108" spans="1:26" ht="15.75" thickBot="1" x14ac:dyDescent="0.3">
      <c r="M108" s="50"/>
      <c r="N108" s="50"/>
    </row>
    <row r="109" spans="1:26" s="2" customFormat="1" ht="109.5" customHeight="1" x14ac:dyDescent="0.25">
      <c r="B109" s="51" t="s">
        <v>32</v>
      </c>
      <c r="C109" s="51" t="s">
        <v>33</v>
      </c>
      <c r="D109" s="51" t="s">
        <v>34</v>
      </c>
      <c r="E109" s="51" t="s">
        <v>35</v>
      </c>
      <c r="F109" s="51" t="s">
        <v>36</v>
      </c>
      <c r="G109" s="51" t="s">
        <v>37</v>
      </c>
      <c r="H109" s="51" t="s">
        <v>38</v>
      </c>
      <c r="I109" s="51" t="s">
        <v>39</v>
      </c>
      <c r="J109" s="51" t="s">
        <v>40</v>
      </c>
      <c r="K109" s="51" t="s">
        <v>41</v>
      </c>
      <c r="L109" s="51" t="s">
        <v>42</v>
      </c>
      <c r="M109" s="52" t="s">
        <v>43</v>
      </c>
      <c r="N109" s="51" t="s">
        <v>44</v>
      </c>
      <c r="O109" s="51" t="s">
        <v>45</v>
      </c>
      <c r="P109" s="53" t="s">
        <v>46</v>
      </c>
      <c r="Q109" s="53" t="s">
        <v>47</v>
      </c>
    </row>
    <row r="110" spans="1:26" s="66" customFormat="1" ht="132" x14ac:dyDescent="0.25">
      <c r="A110" s="54">
        <v>1</v>
      </c>
      <c r="B110" s="55" t="s">
        <v>104</v>
      </c>
      <c r="C110" s="56" t="s">
        <v>152</v>
      </c>
      <c r="D110" s="55" t="s">
        <v>153</v>
      </c>
      <c r="E110" s="67" t="s">
        <v>154</v>
      </c>
      <c r="F110" s="58" t="s">
        <v>155</v>
      </c>
      <c r="G110" s="59" t="s">
        <v>156</v>
      </c>
      <c r="H110" s="60">
        <v>41353</v>
      </c>
      <c r="I110" s="60">
        <v>41613</v>
      </c>
      <c r="J110" s="61" t="s">
        <v>19</v>
      </c>
      <c r="K110" s="104">
        <v>6</v>
      </c>
      <c r="L110" s="104">
        <v>3</v>
      </c>
      <c r="M110" s="57">
        <v>100</v>
      </c>
      <c r="N110" s="62" t="e">
        <f>+M110*G110</f>
        <v>#VALUE!</v>
      </c>
      <c r="O110" s="63">
        <f>1083815*100</f>
        <v>108381500</v>
      </c>
      <c r="P110" s="63" t="s">
        <v>157</v>
      </c>
      <c r="Q110" s="64" t="s">
        <v>158</v>
      </c>
      <c r="R110" s="65"/>
      <c r="S110" s="65"/>
      <c r="T110" s="65"/>
      <c r="U110" s="65"/>
      <c r="V110" s="65"/>
      <c r="W110" s="65"/>
      <c r="X110" s="65"/>
      <c r="Y110" s="65"/>
      <c r="Z110" s="65"/>
    </row>
    <row r="111" spans="1:26" s="66" customFormat="1" ht="132" x14ac:dyDescent="0.25">
      <c r="A111" s="54">
        <f>+A110+1</f>
        <v>2</v>
      </c>
      <c r="B111" s="55" t="s">
        <v>104</v>
      </c>
      <c r="C111" s="56" t="s">
        <v>152</v>
      </c>
      <c r="D111" s="55" t="s">
        <v>153</v>
      </c>
      <c r="E111" s="67" t="s">
        <v>159</v>
      </c>
      <c r="F111" s="58" t="s">
        <v>160</v>
      </c>
      <c r="G111" s="58" t="s">
        <v>156</v>
      </c>
      <c r="H111" s="60">
        <v>40931</v>
      </c>
      <c r="I111" s="60">
        <v>41248</v>
      </c>
      <c r="J111" s="61" t="s">
        <v>19</v>
      </c>
      <c r="K111" s="104">
        <v>0</v>
      </c>
      <c r="L111" s="104">
        <v>11</v>
      </c>
      <c r="M111" s="57">
        <v>150</v>
      </c>
      <c r="N111" s="62"/>
      <c r="O111" s="63">
        <f>1014760*150</f>
        <v>152214000</v>
      </c>
      <c r="P111" s="63" t="s">
        <v>161</v>
      </c>
      <c r="Q111" s="64" t="s">
        <v>162</v>
      </c>
      <c r="R111" s="65"/>
      <c r="S111" s="65"/>
      <c r="T111" s="65"/>
      <c r="U111" s="65"/>
      <c r="V111" s="65"/>
      <c r="W111" s="65"/>
      <c r="X111" s="65"/>
      <c r="Y111" s="65"/>
      <c r="Z111" s="65"/>
    </row>
    <row r="112" spans="1:26" s="66" customFormat="1" ht="132" x14ac:dyDescent="0.25">
      <c r="A112" s="54">
        <f t="shared" ref="A112:A114" si="0">+A111+1</f>
        <v>3</v>
      </c>
      <c r="B112" s="55" t="s">
        <v>104</v>
      </c>
      <c r="C112" s="56" t="s">
        <v>152</v>
      </c>
      <c r="D112" s="55" t="s">
        <v>153</v>
      </c>
      <c r="E112" s="67" t="s">
        <v>163</v>
      </c>
      <c r="F112" s="58" t="s">
        <v>164</v>
      </c>
      <c r="G112" s="58" t="s">
        <v>156</v>
      </c>
      <c r="H112" s="60">
        <v>41353</v>
      </c>
      <c r="I112" s="60">
        <v>41613</v>
      </c>
      <c r="J112" s="61" t="s">
        <v>19</v>
      </c>
      <c r="K112" s="104">
        <v>0</v>
      </c>
      <c r="L112" s="104">
        <v>9</v>
      </c>
      <c r="M112" s="57">
        <v>280</v>
      </c>
      <c r="N112" s="62"/>
      <c r="O112" s="63">
        <f>801108*280</f>
        <v>224310240</v>
      </c>
      <c r="P112" s="63" t="s">
        <v>165</v>
      </c>
      <c r="Q112" s="64" t="s">
        <v>162</v>
      </c>
      <c r="R112" s="65"/>
      <c r="S112" s="65"/>
      <c r="T112" s="65"/>
      <c r="U112" s="65"/>
      <c r="V112" s="65"/>
      <c r="W112" s="65"/>
      <c r="X112" s="65"/>
      <c r="Y112" s="65"/>
      <c r="Z112" s="65"/>
    </row>
    <row r="113" spans="1:26" s="66" customFormat="1" ht="132" x14ac:dyDescent="0.25">
      <c r="A113" s="54">
        <f t="shared" si="0"/>
        <v>4</v>
      </c>
      <c r="B113" s="55" t="s">
        <v>104</v>
      </c>
      <c r="C113" s="56" t="s">
        <v>152</v>
      </c>
      <c r="D113" s="55" t="s">
        <v>153</v>
      </c>
      <c r="E113" s="67" t="s">
        <v>166</v>
      </c>
      <c r="F113" s="58" t="s">
        <v>167</v>
      </c>
      <c r="G113" s="58" t="s">
        <v>156</v>
      </c>
      <c r="H113" s="60">
        <v>40434</v>
      </c>
      <c r="I113" s="60">
        <v>40487</v>
      </c>
      <c r="J113" s="61" t="s">
        <v>19</v>
      </c>
      <c r="K113" s="104">
        <v>2</v>
      </c>
      <c r="L113" s="104"/>
      <c r="M113" s="57">
        <v>305</v>
      </c>
      <c r="N113" s="62"/>
      <c r="O113" s="63">
        <f>305*133113</f>
        <v>40599465</v>
      </c>
      <c r="P113" s="63" t="s">
        <v>168</v>
      </c>
      <c r="Q113" s="64" t="s">
        <v>162</v>
      </c>
      <c r="R113" s="65"/>
      <c r="S113" s="65"/>
      <c r="T113" s="65"/>
      <c r="U113" s="65"/>
      <c r="V113" s="65"/>
      <c r="W113" s="65"/>
      <c r="X113" s="65"/>
      <c r="Y113" s="65"/>
      <c r="Z113" s="65"/>
    </row>
    <row r="114" spans="1:26" s="66" customFormat="1" ht="105" x14ac:dyDescent="0.25">
      <c r="A114" s="54">
        <f t="shared" si="0"/>
        <v>5</v>
      </c>
      <c r="B114" s="55" t="s">
        <v>104</v>
      </c>
      <c r="C114" s="56" t="s">
        <v>152</v>
      </c>
      <c r="D114" s="55" t="s">
        <v>169</v>
      </c>
      <c r="E114" s="67" t="s">
        <v>170</v>
      </c>
      <c r="F114" s="58" t="s">
        <v>171</v>
      </c>
      <c r="G114" s="58" t="s">
        <v>156</v>
      </c>
      <c r="H114" s="60">
        <v>37500</v>
      </c>
      <c r="I114" s="61" t="s">
        <v>172</v>
      </c>
      <c r="J114" s="61" t="s">
        <v>19</v>
      </c>
      <c r="K114" s="104">
        <v>11</v>
      </c>
      <c r="L114" s="104">
        <v>87</v>
      </c>
      <c r="M114" s="57">
        <v>50</v>
      </c>
      <c r="N114" s="62"/>
      <c r="O114" s="63">
        <v>26812800</v>
      </c>
      <c r="P114" s="63">
        <v>332</v>
      </c>
      <c r="Q114" s="64" t="s">
        <v>173</v>
      </c>
      <c r="R114" s="65"/>
      <c r="S114" s="65"/>
      <c r="T114" s="65"/>
      <c r="U114" s="65"/>
      <c r="V114" s="65"/>
      <c r="W114" s="65"/>
      <c r="X114" s="65"/>
      <c r="Y114" s="65"/>
      <c r="Z114" s="65"/>
    </row>
    <row r="115" spans="1:26" s="66" customFormat="1" x14ac:dyDescent="0.25">
      <c r="A115" s="54"/>
      <c r="B115" s="68" t="s">
        <v>27</v>
      </c>
      <c r="C115" s="56"/>
      <c r="D115" s="55"/>
      <c r="E115" s="67"/>
      <c r="F115" s="58"/>
      <c r="G115" s="58"/>
      <c r="H115" s="58"/>
      <c r="I115" s="61"/>
      <c r="J115" s="61"/>
      <c r="K115" s="105">
        <f>SUM(K110:K114)</f>
        <v>19</v>
      </c>
      <c r="L115" s="69">
        <f>SUM(L110:L114)</f>
        <v>110</v>
      </c>
      <c r="M115" s="106">
        <f>SUM(M110:M114)</f>
        <v>885</v>
      </c>
      <c r="N115" s="69" t="e">
        <f>SUM(N110:N114)</f>
        <v>#VALUE!</v>
      </c>
      <c r="O115" s="63"/>
      <c r="P115" s="63"/>
      <c r="Q115" s="71"/>
    </row>
    <row r="116" spans="1:26" x14ac:dyDescent="0.25">
      <c r="B116" s="72"/>
      <c r="C116" s="72"/>
      <c r="D116" s="72"/>
      <c r="E116" s="73"/>
      <c r="F116" s="72"/>
      <c r="G116" s="72"/>
      <c r="H116" s="72"/>
      <c r="I116" s="72"/>
      <c r="J116" s="72"/>
      <c r="K116" s="72"/>
      <c r="L116" s="72"/>
      <c r="M116" s="72"/>
      <c r="N116" s="72"/>
      <c r="O116" s="72"/>
      <c r="P116" s="72"/>
    </row>
    <row r="117" spans="1:26" ht="18.75" x14ac:dyDescent="0.25">
      <c r="B117" s="76" t="s">
        <v>174</v>
      </c>
      <c r="C117" s="107">
        <f>+K115</f>
        <v>19</v>
      </c>
      <c r="H117" s="79"/>
      <c r="I117" s="79"/>
      <c r="J117" s="79"/>
      <c r="K117" s="79"/>
      <c r="L117" s="79"/>
      <c r="M117" s="79"/>
      <c r="N117" s="72"/>
      <c r="O117" s="72"/>
      <c r="P117" s="72"/>
    </row>
    <row r="119" spans="1:26" ht="15.75" thickBot="1" x14ac:dyDescent="0.3"/>
    <row r="120" spans="1:26" ht="37.35" customHeight="1" thickBot="1" x14ac:dyDescent="0.3">
      <c r="B120" s="108" t="s">
        <v>175</v>
      </c>
      <c r="C120" s="109" t="s">
        <v>176</v>
      </c>
      <c r="D120" s="108" t="s">
        <v>26</v>
      </c>
      <c r="E120" s="109" t="s">
        <v>177</v>
      </c>
    </row>
    <row r="121" spans="1:26" ht="41.45" customHeight="1" x14ac:dyDescent="0.25">
      <c r="B121" s="110" t="s">
        <v>178</v>
      </c>
      <c r="C121" s="111">
        <v>20</v>
      </c>
      <c r="D121" s="111"/>
      <c r="E121" s="204">
        <v>40</v>
      </c>
    </row>
    <row r="122" spans="1:26" x14ac:dyDescent="0.25">
      <c r="B122" s="110" t="s">
        <v>179</v>
      </c>
      <c r="C122" s="78">
        <v>30</v>
      </c>
      <c r="D122" s="46">
        <v>0</v>
      </c>
      <c r="E122" s="161"/>
    </row>
    <row r="123" spans="1:26" ht="15.75" thickBot="1" x14ac:dyDescent="0.3">
      <c r="B123" s="110" t="s">
        <v>180</v>
      </c>
      <c r="C123" s="112">
        <v>40</v>
      </c>
      <c r="D123" s="112">
        <v>40</v>
      </c>
      <c r="E123" s="205"/>
    </row>
    <row r="125" spans="1:26" ht="15.75" thickBot="1" x14ac:dyDescent="0.3"/>
    <row r="126" spans="1:26" ht="27" thickBot="1" x14ac:dyDescent="0.3">
      <c r="B126" s="154" t="s">
        <v>181</v>
      </c>
      <c r="C126" s="155"/>
      <c r="D126" s="155"/>
      <c r="E126" s="155"/>
      <c r="F126" s="155"/>
      <c r="G126" s="155"/>
      <c r="H126" s="155"/>
      <c r="I126" s="155"/>
      <c r="J126" s="155"/>
      <c r="K126" s="155"/>
      <c r="L126" s="155"/>
      <c r="M126" s="155"/>
      <c r="N126" s="156"/>
    </row>
    <row r="128" spans="1:26" ht="76.5" customHeight="1" x14ac:dyDescent="0.25">
      <c r="B128" s="81" t="s">
        <v>87</v>
      </c>
      <c r="C128" s="81" t="s">
        <v>88</v>
      </c>
      <c r="D128" s="81" t="s">
        <v>89</v>
      </c>
      <c r="E128" s="81" t="s">
        <v>90</v>
      </c>
      <c r="F128" s="81" t="s">
        <v>91</v>
      </c>
      <c r="G128" s="81" t="s">
        <v>92</v>
      </c>
      <c r="H128" s="81" t="s">
        <v>93</v>
      </c>
      <c r="I128" s="81" t="s">
        <v>94</v>
      </c>
      <c r="J128" s="150" t="s">
        <v>95</v>
      </c>
      <c r="K128" s="166"/>
      <c r="L128" s="151"/>
      <c r="M128" s="81" t="s">
        <v>96</v>
      </c>
      <c r="N128" s="81" t="s">
        <v>97</v>
      </c>
      <c r="O128" s="81" t="s">
        <v>98</v>
      </c>
      <c r="P128" s="150" t="s">
        <v>75</v>
      </c>
      <c r="Q128" s="151"/>
    </row>
    <row r="129" spans="2:17" ht="60.75" customHeight="1" x14ac:dyDescent="0.25">
      <c r="B129" s="90" t="s">
        <v>182</v>
      </c>
      <c r="C129" s="90"/>
      <c r="D129" s="84"/>
      <c r="E129" s="92"/>
      <c r="F129" s="84"/>
      <c r="G129" s="84"/>
      <c r="H129" s="84"/>
      <c r="I129" s="89"/>
      <c r="J129" s="113" t="s">
        <v>183</v>
      </c>
      <c r="K129" s="85" t="s">
        <v>184</v>
      </c>
      <c r="L129" s="88" t="s">
        <v>185</v>
      </c>
      <c r="M129" s="45"/>
      <c r="N129" s="45"/>
      <c r="O129" s="45"/>
      <c r="P129" s="167"/>
      <c r="Q129" s="167"/>
    </row>
    <row r="130" spans="2:17" ht="60.75" customHeight="1" x14ac:dyDescent="0.25">
      <c r="B130" s="90" t="s">
        <v>186</v>
      </c>
      <c r="C130" s="90"/>
      <c r="D130" s="84"/>
      <c r="E130" s="92"/>
      <c r="F130" s="84"/>
      <c r="G130" s="84"/>
      <c r="H130" s="84"/>
      <c r="I130" s="89"/>
      <c r="J130" s="113"/>
      <c r="K130" s="85"/>
      <c r="L130" s="88"/>
      <c r="M130" s="45"/>
      <c r="N130" s="45"/>
      <c r="O130" s="45"/>
      <c r="P130" s="152"/>
      <c r="Q130" s="153"/>
    </row>
    <row r="131" spans="2:17" ht="33.6" customHeight="1" x14ac:dyDescent="0.25">
      <c r="B131" s="90" t="s">
        <v>187</v>
      </c>
      <c r="C131" s="91" t="s">
        <v>188</v>
      </c>
      <c r="D131" s="84" t="s">
        <v>189</v>
      </c>
      <c r="E131" s="92">
        <v>4581173</v>
      </c>
      <c r="F131" s="94" t="s">
        <v>190</v>
      </c>
      <c r="G131" s="94" t="s">
        <v>191</v>
      </c>
      <c r="H131" s="93">
        <v>33417</v>
      </c>
      <c r="I131" s="89"/>
      <c r="J131" s="94" t="s">
        <v>192</v>
      </c>
      <c r="K131" s="114" t="s">
        <v>193</v>
      </c>
      <c r="L131" s="95" t="s">
        <v>194</v>
      </c>
      <c r="M131" s="46" t="s">
        <v>18</v>
      </c>
      <c r="N131" s="46" t="s">
        <v>18</v>
      </c>
      <c r="O131" s="46" t="s">
        <v>18</v>
      </c>
      <c r="P131" s="167"/>
      <c r="Q131" s="167"/>
    </row>
    <row r="132" spans="2:17" ht="45" x14ac:dyDescent="0.25">
      <c r="B132" s="90" t="s">
        <v>187</v>
      </c>
      <c r="C132" s="91" t="s">
        <v>188</v>
      </c>
      <c r="D132" s="45" t="s">
        <v>195</v>
      </c>
      <c r="E132" s="46">
        <v>38553400</v>
      </c>
      <c r="F132" s="94" t="s">
        <v>196</v>
      </c>
      <c r="G132" s="94" t="s">
        <v>197</v>
      </c>
      <c r="H132" s="115">
        <v>41683</v>
      </c>
      <c r="I132" s="45"/>
      <c r="J132" s="94" t="s">
        <v>50</v>
      </c>
      <c r="K132" s="114" t="s">
        <v>198</v>
      </c>
      <c r="L132" s="95" t="s">
        <v>194</v>
      </c>
      <c r="M132" s="46" t="s">
        <v>18</v>
      </c>
      <c r="N132" s="46" t="s">
        <v>19</v>
      </c>
      <c r="O132" s="46" t="s">
        <v>19</v>
      </c>
      <c r="P132" s="199" t="s">
        <v>199</v>
      </c>
      <c r="Q132" s="199"/>
    </row>
    <row r="133" spans="2:17" ht="45" x14ac:dyDescent="0.25">
      <c r="B133" s="90" t="s">
        <v>187</v>
      </c>
      <c r="C133" s="91" t="s">
        <v>188</v>
      </c>
      <c r="D133" s="45" t="s">
        <v>200</v>
      </c>
      <c r="E133" s="46">
        <v>66990944</v>
      </c>
      <c r="F133" s="94" t="s">
        <v>201</v>
      </c>
      <c r="G133" s="94" t="s">
        <v>202</v>
      </c>
      <c r="H133" s="115">
        <v>39010</v>
      </c>
      <c r="I133" s="45"/>
      <c r="J133" s="94" t="s">
        <v>50</v>
      </c>
      <c r="K133" s="114" t="s">
        <v>203</v>
      </c>
      <c r="L133" s="95" t="s">
        <v>194</v>
      </c>
      <c r="M133" s="46" t="s">
        <v>18</v>
      </c>
      <c r="N133" s="46" t="s">
        <v>18</v>
      </c>
      <c r="O133" s="46" t="s">
        <v>18</v>
      </c>
      <c r="P133" s="199"/>
      <c r="Q133" s="199"/>
    </row>
    <row r="134" spans="2:17" ht="15.75" thickBot="1" x14ac:dyDescent="0.3"/>
    <row r="135" spans="2:17" ht="54" customHeight="1" x14ac:dyDescent="0.25">
      <c r="B135" s="47" t="s">
        <v>17</v>
      </c>
      <c r="C135" s="47" t="s">
        <v>175</v>
      </c>
      <c r="D135" s="81" t="s">
        <v>176</v>
      </c>
      <c r="E135" s="47" t="s">
        <v>26</v>
      </c>
      <c r="F135" s="109" t="s">
        <v>204</v>
      </c>
      <c r="G135" s="116"/>
    </row>
    <row r="136" spans="2:17" ht="120.75" customHeight="1" x14ac:dyDescent="0.2">
      <c r="B136" s="200" t="s">
        <v>205</v>
      </c>
      <c r="C136" s="118" t="s">
        <v>206</v>
      </c>
      <c r="D136" s="78">
        <v>25</v>
      </c>
      <c r="E136" s="78"/>
      <c r="F136" s="127">
        <f>+E136+E137+E138</f>
        <v>10</v>
      </c>
      <c r="G136" s="117"/>
    </row>
    <row r="137" spans="2:17" ht="76.349999999999994" customHeight="1" x14ac:dyDescent="0.2">
      <c r="B137" s="200"/>
      <c r="C137" s="118" t="s">
        <v>207</v>
      </c>
      <c r="D137" s="102">
        <v>25</v>
      </c>
      <c r="E137" s="78"/>
      <c r="F137" s="201"/>
      <c r="G137" s="117"/>
    </row>
    <row r="138" spans="2:17" ht="69" customHeight="1" x14ac:dyDescent="0.2">
      <c r="B138" s="200"/>
      <c r="C138" s="118" t="s">
        <v>208</v>
      </c>
      <c r="D138" s="78">
        <v>10</v>
      </c>
      <c r="E138" s="78">
        <v>10</v>
      </c>
      <c r="F138" s="128"/>
      <c r="G138" s="117"/>
    </row>
    <row r="139" spans="2:17" x14ac:dyDescent="0.25">
      <c r="C139"/>
    </row>
    <row r="142" spans="2:17" x14ac:dyDescent="0.25">
      <c r="B142" s="42" t="s">
        <v>209</v>
      </c>
    </row>
    <row r="145" spans="2:5" x14ac:dyDescent="0.25">
      <c r="B145" s="44" t="s">
        <v>17</v>
      </c>
      <c r="C145" s="44" t="s">
        <v>25</v>
      </c>
      <c r="D145" s="47" t="s">
        <v>26</v>
      </c>
      <c r="E145" s="47" t="s">
        <v>27</v>
      </c>
    </row>
    <row r="146" spans="2:5" ht="28.5" x14ac:dyDescent="0.25">
      <c r="B146" s="48" t="s">
        <v>210</v>
      </c>
      <c r="C146" s="49">
        <v>40</v>
      </c>
      <c r="D146" s="46">
        <f>+E121</f>
        <v>40</v>
      </c>
      <c r="E146" s="124">
        <f>+D146+D147</f>
        <v>50</v>
      </c>
    </row>
    <row r="147" spans="2:5" ht="42.75" x14ac:dyDescent="0.25">
      <c r="B147" s="48" t="s">
        <v>211</v>
      </c>
      <c r="C147" s="49">
        <v>60</v>
      </c>
      <c r="D147" s="46">
        <f>+F136</f>
        <v>10</v>
      </c>
      <c r="E147" s="125"/>
    </row>
  </sheetData>
  <mergeCells count="114">
    <mergeCell ref="P85:Q86"/>
    <mergeCell ref="P132:Q132"/>
    <mergeCell ref="P133:Q133"/>
    <mergeCell ref="B136:B138"/>
    <mergeCell ref="F136:F138"/>
    <mergeCell ref="E146:E147"/>
    <mergeCell ref="B126:N126"/>
    <mergeCell ref="J128:L128"/>
    <mergeCell ref="P128:Q128"/>
    <mergeCell ref="P129:Q129"/>
    <mergeCell ref="P130:Q130"/>
    <mergeCell ref="P131:Q131"/>
    <mergeCell ref="B96:N96"/>
    <mergeCell ref="D99:E99"/>
    <mergeCell ref="D100:E100"/>
    <mergeCell ref="B103:P103"/>
    <mergeCell ref="B106:N106"/>
    <mergeCell ref="E121:E123"/>
    <mergeCell ref="M93:M95"/>
    <mergeCell ref="N93:N95"/>
    <mergeCell ref="O93:O95"/>
    <mergeCell ref="P93:Q95"/>
    <mergeCell ref="J94:J95"/>
    <mergeCell ref="K94:K95"/>
    <mergeCell ref="L94:L95"/>
    <mergeCell ref="J87:J88"/>
    <mergeCell ref="K87:K88"/>
    <mergeCell ref="L87:L88"/>
    <mergeCell ref="M87:M88"/>
    <mergeCell ref="N87:N88"/>
    <mergeCell ref="P89:Q91"/>
    <mergeCell ref="P92:Q92"/>
    <mergeCell ref="B93:B95"/>
    <mergeCell ref="C93:C95"/>
    <mergeCell ref="D93:D95"/>
    <mergeCell ref="E93:E95"/>
    <mergeCell ref="F93:F95"/>
    <mergeCell ref="G93:G95"/>
    <mergeCell ref="H93:H95"/>
    <mergeCell ref="I93:I95"/>
    <mergeCell ref="J89:J90"/>
    <mergeCell ref="K89:K90"/>
    <mergeCell ref="L89:L90"/>
    <mergeCell ref="M89:M91"/>
    <mergeCell ref="N89:N91"/>
    <mergeCell ref="O89:O91"/>
    <mergeCell ref="B89:B91"/>
    <mergeCell ref="C89:C91"/>
    <mergeCell ref="D89:D91"/>
    <mergeCell ref="E89:E91"/>
    <mergeCell ref="F89:F91"/>
    <mergeCell ref="G89:G91"/>
    <mergeCell ref="H89:H91"/>
    <mergeCell ref="I89:I91"/>
    <mergeCell ref="I87:I88"/>
    <mergeCell ref="N85:N86"/>
    <mergeCell ref="O85:O86"/>
    <mergeCell ref="J85:J86"/>
    <mergeCell ref="K85:K86"/>
    <mergeCell ref="L85:L86"/>
    <mergeCell ref="M85:M86"/>
    <mergeCell ref="O87:O88"/>
    <mergeCell ref="C87:C88"/>
    <mergeCell ref="D87:D88"/>
    <mergeCell ref="E87:E88"/>
    <mergeCell ref="F87:F88"/>
    <mergeCell ref="G87:G88"/>
    <mergeCell ref="H87:H88"/>
    <mergeCell ref="H85:H86"/>
    <mergeCell ref="I85:I86"/>
    <mergeCell ref="B85:B86"/>
    <mergeCell ref="C85:C86"/>
    <mergeCell ref="D85:D86"/>
    <mergeCell ref="E85:E86"/>
    <mergeCell ref="F85:F86"/>
    <mergeCell ref="G85:G86"/>
    <mergeCell ref="P87:Q88"/>
    <mergeCell ref="B83:B84"/>
    <mergeCell ref="C83:C84"/>
    <mergeCell ref="D83:D84"/>
    <mergeCell ref="E83:E84"/>
    <mergeCell ref="F83:F84"/>
    <mergeCell ref="G83:G84"/>
    <mergeCell ref="C62:N62"/>
    <mergeCell ref="B64:N64"/>
    <mergeCell ref="O67:P67"/>
    <mergeCell ref="O68:P68"/>
    <mergeCell ref="O69:P69"/>
    <mergeCell ref="B75:N75"/>
    <mergeCell ref="H83:H84"/>
    <mergeCell ref="I83:I84"/>
    <mergeCell ref="M83:M84"/>
    <mergeCell ref="N83:N84"/>
    <mergeCell ref="O83:O84"/>
    <mergeCell ref="P83:Q84"/>
    <mergeCell ref="J80:L80"/>
    <mergeCell ref="P80:Q80"/>
    <mergeCell ref="P81:Q81"/>
    <mergeCell ref="P82:Q82"/>
    <mergeCell ref="B87:B88"/>
    <mergeCell ref="C10:E10"/>
    <mergeCell ref="B14:C21"/>
    <mergeCell ref="B22:C22"/>
    <mergeCell ref="E40:E41"/>
    <mergeCell ref="M45:N45"/>
    <mergeCell ref="B58:B59"/>
    <mergeCell ref="C58:C59"/>
    <mergeCell ref="D58:E58"/>
    <mergeCell ref="B2:P2"/>
    <mergeCell ref="B4:P4"/>
    <mergeCell ref="C6:N6"/>
    <mergeCell ref="C7:N7"/>
    <mergeCell ref="C8:N8"/>
    <mergeCell ref="C9:N9"/>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 TECNICA SR MILAGROS G29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2014-12-04T15:05:26Z</dcterms:created>
  <dcterms:modified xsi:type="dcterms:W3CDTF">2014-12-11T21:03:20Z</dcterms:modified>
</cp:coreProperties>
</file>