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CER_G2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1" i="1" l="1"/>
  <c r="F151" i="1"/>
  <c r="N130" i="1"/>
  <c r="M130" i="1"/>
  <c r="L130" i="1"/>
  <c r="A123" i="1"/>
  <c r="A124" i="1" s="1"/>
  <c r="A125" i="1" s="1"/>
  <c r="A126" i="1" s="1"/>
  <c r="A127" i="1" s="1"/>
  <c r="A128" i="1" s="1"/>
  <c r="A129" i="1" s="1"/>
  <c r="C105" i="1"/>
  <c r="C104" i="1"/>
  <c r="C102" i="1"/>
  <c r="C100" i="1"/>
  <c r="C99" i="1"/>
  <c r="C98" i="1"/>
  <c r="C97" i="1"/>
  <c r="C95" i="1"/>
  <c r="C93" i="1"/>
  <c r="C92" i="1"/>
  <c r="C90" i="1"/>
  <c r="C89" i="1"/>
  <c r="C88" i="1"/>
  <c r="C86" i="1"/>
  <c r="M56" i="1"/>
  <c r="C61" i="1" s="1"/>
  <c r="L56" i="1"/>
  <c r="C60" i="1"/>
  <c r="A52" i="1"/>
  <c r="A53" i="1" s="1"/>
  <c r="A54" i="1" s="1"/>
  <c r="A55" i="1" s="1"/>
  <c r="A50" i="1"/>
  <c r="N49" i="1"/>
  <c r="N56" i="1" s="1"/>
  <c r="E40" i="1"/>
  <c r="C24" i="1"/>
  <c r="E22" i="1"/>
  <c r="E24" i="1" s="1"/>
  <c r="F17" i="1"/>
  <c r="F22" i="1" s="1"/>
  <c r="E17" i="1"/>
</calcChain>
</file>

<file path=xl/sharedStrings.xml><?xml version="1.0" encoding="utf-8"?>
<sst xmlns="http://schemas.openxmlformats.org/spreadsheetml/2006/main" count="523" uniqueCount="262">
  <si>
    <t>1. CRITERIOS HABILITANTES</t>
  </si>
  <si>
    <t>Experiencia Específica - habilitante</t>
  </si>
  <si>
    <t>Nombre de Proponente:</t>
  </si>
  <si>
    <t>CORPORACION EDUCATIVA C.E.R.</t>
  </si>
  <si>
    <t>Nombre de Integrante No 1:</t>
  </si>
  <si>
    <t>Nombre de Integrante No 2:</t>
  </si>
  <si>
    <t>Nombre de Integrante No 3:</t>
  </si>
  <si>
    <t>grupo a la que se presenta</t>
  </si>
  <si>
    <t xml:space="preserve">GRUPO 22 PALMIRA-GINEBRA </t>
  </si>
  <si>
    <t>Fecha de evaluación:</t>
  </si>
  <si>
    <t>30/11/1014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</si>
  <si>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</si>
  <si>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</si>
  <si>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</si>
  <si>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</si>
  <si>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</si>
  <si>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</si>
  <si>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</si>
  <si>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</si>
  <si>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</si>
  <si>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</si>
  <si>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</si>
  <si>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</si>
  <si>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</si>
  <si>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</si>
  <si>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</si>
  <si>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</si>
  <si>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</si>
  <si>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</si>
  <si>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</si>
  <si>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</si>
  <si>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</si>
  <si>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</si>
  <si>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</si>
  <si>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</si>
  <si>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</si>
  <si>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</si>
  <si>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</si>
  <si>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</si>
  <si>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</si>
  <si>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</si>
  <si>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</si>
  <si>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</si>
  <si>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</si>
  <si>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</si>
  <si>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</si>
  <si>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</si>
  <si>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</si>
  <si>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</si>
  <si>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</si>
  <si>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</si>
  <si>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MUNICIPIO DE BUENAVENTURA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</si>
  <si>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</si>
  <si>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</si>
  <si>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</si>
  <si>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</si>
  <si>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</si>
  <si>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</si>
  <si>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</si>
  <si>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</si>
  <si>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</si>
  <si>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</si>
  <si>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</si>
  <si>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</si>
  <si>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</si>
  <si>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</si>
  <si>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</si>
  <si>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</si>
  <si>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</si>
  <si>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</si>
  <si>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</si>
  <si>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</si>
  <si>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</si>
  <si>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</si>
  <si>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</si>
  <si>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</si>
  <si>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CDI</t>
  </si>
  <si>
    <t>CASETA COMUNAL AMAIME</t>
  </si>
  <si>
    <t>SIN DETERMINAR</t>
  </si>
  <si>
    <t>NO APORTA</t>
  </si>
  <si>
    <t>NO APLICA</t>
  </si>
  <si>
    <t>NO SE DETERMINA</t>
  </si>
  <si>
    <t xml:space="preserve">AJUSTAR LA INFORMACION DE LA PROPUESTA (FORMATO 11) </t>
  </si>
  <si>
    <t>CRA 35 No. 58c-79 PALMIRA</t>
  </si>
  <si>
    <t xml:space="preserve"> </t>
  </si>
  <si>
    <t>MODALIDAD FAMILIAR</t>
  </si>
  <si>
    <t>FAMILIAR</t>
  </si>
  <si>
    <t>MUNICIPIO DE PALMIRA- CORREGIMIENTOS</t>
  </si>
  <si>
    <t>MUNICIPIO DE GINEBRA Y CORREGIMIENTOS</t>
  </si>
  <si>
    <t>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</si>
  <si>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</si>
  <si>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</si>
  <si>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</si>
  <si>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</si>
  <si>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</si>
  <si>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</si>
  <si>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</si>
  <si>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</si>
  <si>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</si>
  <si>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</si>
  <si>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</si>
  <si>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</si>
  <si>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</si>
  <si>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</si>
  <si>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</si>
  <si>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</si>
  <si>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</si>
  <si>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MARTHA INES LEON LOPEZ</t>
  </si>
  <si>
    <t>LICENCIATURA EN EDUCACION PREESCOLAR</t>
  </si>
  <si>
    <t>UNIVERISAD PEDAGOGICA NACIONAL DE BOGOTA</t>
  </si>
  <si>
    <t>AGOSTO 9-1985</t>
  </si>
  <si>
    <t>FUNDACION SOCIAL GANE</t>
  </si>
  <si>
    <t>DE 20-9-2010 A 15-12-2012</t>
  </si>
  <si>
    <t>MILENA PATRICIA CUETO GONZALEZ</t>
  </si>
  <si>
    <t>LICENCIADA EN EDUCACION INFANTIL</t>
  </si>
  <si>
    <t>COLEGIO MAYO DE BOLIVAR</t>
  </si>
  <si>
    <t>JULIO 9-2004</t>
  </si>
  <si>
    <t>CORPORACION EDUCATIVA CER</t>
  </si>
  <si>
    <t>DE 10-8-2004 A 14-7-2006</t>
  </si>
  <si>
    <t>JENNY NATALIA TORRES ZAMBRANO</t>
  </si>
  <si>
    <t>FONOAUDIOLOGA</t>
  </si>
  <si>
    <t>UNIVERSIDAD DEL VALLE</t>
  </si>
  <si>
    <t>NOVIEMBRE 23-2010</t>
  </si>
  <si>
    <t>COOPERATIVA MULTIACTIVA DE MADRES COMUNITARIAS DEL VALLE -COOMOCOVALLE</t>
  </si>
  <si>
    <t>DE 8-1-2013 A 30-7-2014</t>
  </si>
  <si>
    <t>CUMPLE CON EL PERFIL POR EXPERIENCIA LABORAL</t>
  </si>
  <si>
    <t>SANDRA YANETH REINA OCAMPO</t>
  </si>
  <si>
    <t>PSICOLOGA</t>
  </si>
  <si>
    <t>UNIVERSIDAD CATOLICA DE PEREIRA</t>
  </si>
  <si>
    <t>AGOSTO 24-2012</t>
  </si>
  <si>
    <t>COOP. MULTIACTIVA DE ASOCIADOS DE HOGARES COMUNITARIOS DE BIENESTAR-COOASOBIEN</t>
  </si>
  <si>
    <t>DE 28-1-2013 A LA FECHA</t>
  </si>
  <si>
    <t>EDGAR CALDERON MEDINA</t>
  </si>
  <si>
    <t>ESPECIALISTA EN COOPERACION INTERNACIONAL PARA EL DESARROLLO</t>
  </si>
  <si>
    <t>UNIVERSIDAD DE SAN BUENAVENTURA</t>
  </si>
  <si>
    <t>JULIO19-2008</t>
  </si>
  <si>
    <t>ASOCIACION AMICI DEL BAMBINI</t>
  </si>
  <si>
    <t>1-10-2008 A 31-5-2011</t>
  </si>
  <si>
    <t>CLAUDIA VELEZ ARIAS</t>
  </si>
  <si>
    <t>LICENCIADA EN ADMINISTRACION EDUCATIVA</t>
  </si>
  <si>
    <t>AGOSTO 27 DE 2004</t>
  </si>
  <si>
    <t>12-2-2013 A 23-1-2014</t>
  </si>
  <si>
    <t>PROFESIONAL DE APOYO PSICOSOCIAL</t>
  </si>
  <si>
    <t>MARIA CATALINA VARGAS PRADO</t>
  </si>
  <si>
    <t>FEBRERO 19 DE 2014</t>
  </si>
  <si>
    <t>FUNDACION LA RED INTERNACIONAL</t>
  </si>
  <si>
    <t>02-01-2013 A 30-11-2014</t>
  </si>
  <si>
    <t>SUBSANO EXPERIENCIA LABORAL</t>
  </si>
  <si>
    <t xml:space="preserve">LYRA ISABEL LLANOS RODRIGUEZ </t>
  </si>
  <si>
    <t>UNIVERSIDAD DE MANIZALEZ</t>
  </si>
  <si>
    <t>27 DE MAYO DE 2005</t>
  </si>
  <si>
    <t xml:space="preserve">COMFENALCO VALLE </t>
  </si>
  <si>
    <t>02-03-2013A 15-02-2014</t>
  </si>
  <si>
    <t>ANGELA MARIA ORTIZ BRAVO</t>
  </si>
  <si>
    <t>UNIVERSIDADMARIANA</t>
  </si>
  <si>
    <t>24 DE AGOSTO DE 2012</t>
  </si>
  <si>
    <t>IPS INTERFISICA S-A.S</t>
  </si>
  <si>
    <t>2012 HASTA LA FECHA</t>
  </si>
  <si>
    <t xml:space="preserve">YERLYN STEFANIBERMUDEZ BEDOYA </t>
  </si>
  <si>
    <t>TRABJADORA SOCIAL</t>
  </si>
  <si>
    <t xml:space="preserve">UNI.COLEGIO MAYOR DE CUNDINAMARCA </t>
  </si>
  <si>
    <t>28 DE JUNIO DE 2013</t>
  </si>
  <si>
    <t>FUNDACION NUEVA ERA</t>
  </si>
  <si>
    <t>01-11-2013 A 30-11-2014</t>
  </si>
  <si>
    <t xml:space="preserve">LUCY MAR CADENA TORRES </t>
  </si>
  <si>
    <t xml:space="preserve">PSICOLOGA </t>
  </si>
  <si>
    <t xml:space="preserve">UNV. CATOLICA DE MANIZALEZ </t>
  </si>
  <si>
    <t>14 DE AGOSTO DE 2006</t>
  </si>
  <si>
    <t xml:space="preserve">CENTRO DE FORMACION DEL VALLE Y OTROS </t>
  </si>
  <si>
    <t>16-12-AL 31 -07-2014</t>
  </si>
  <si>
    <t>FANERY GUTIERREZ TOVAR</t>
  </si>
  <si>
    <t xml:space="preserve">UNIVERSIDAD COOPERATIVA DE COLOMBIA </t>
  </si>
  <si>
    <t>10 DE OCTUBRE 2014</t>
  </si>
  <si>
    <t xml:space="preserve">COOBISOCIAL </t>
  </si>
  <si>
    <t>12-02-2014 AL 03-09-2014</t>
  </si>
  <si>
    <t>DIANA ESMERALDA FLOREZ</t>
  </si>
  <si>
    <t>TRABAJADORA SOCIAL</t>
  </si>
  <si>
    <t>13 DE JUNIO DE 2014</t>
  </si>
  <si>
    <t>CENTRO DOCENTE LA VICTORIA</t>
  </si>
  <si>
    <t>01-08-2013 A30-08-2013</t>
  </si>
  <si>
    <t>SUBSANO APORTAR TARJETA PROFESIONAL LA EXPERIENCIA LABORAL</t>
  </si>
  <si>
    <t>JENNY ALEJANDRA PEÑA ALZATE</t>
  </si>
  <si>
    <t>UNIVERSIDAD DEL QUINDIO</t>
  </si>
  <si>
    <t>28 DE JULIO DE 2011</t>
  </si>
  <si>
    <t>I.E. OSCAR ESCARPETA OREJUELA</t>
  </si>
  <si>
    <t>16-1-2013 AL 30-9-2013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</si>
  <si>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</si>
  <si>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</si>
  <si>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</si>
  <si>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SE CUENTA CON EL DOCUMENTO SOPORTE DONDE CONTEXTULIZA  LA PROPUESTA TECNICA PERO SE DEBENFORTALECER .</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</si>
  <si>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</si>
  <si>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</si>
  <si>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</si>
  <si>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</si>
  <si>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</si>
  <si>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</si>
  <si>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</si>
  <si>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</si>
  <si>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</si>
  <si>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</si>
  <si>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CON PERFIL ADMINISTRATIVO </t>
  </si>
  <si>
    <t xml:space="preserve">NYDIA ESPERANZA SANCHEZ PALACIOS </t>
  </si>
  <si>
    <t xml:space="preserve">LIC. EN EDUCACION BASICA - ESP. EN  SALUD OCUPACIONAL </t>
  </si>
  <si>
    <t xml:space="preserve">UNV. PEDAGOGIUCA Y TECNOLOGICA DE COLOMBIA </t>
  </si>
  <si>
    <t>6 DE DIC. 2007</t>
  </si>
  <si>
    <t>CONSORCIO ITEDRIS- COLEGIO PEDAGOGICO LOS ALAMOS</t>
  </si>
  <si>
    <t>2-3-2010 AL 3-3-2012</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</si>
  <si>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</si>
  <si>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</si>
  <si>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</si>
  <si>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</si>
  <si>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</si>
  <si>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</si>
  <si>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</si>
  <si>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</si>
  <si>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SE DEBE CAMBIAR LA HOJA DE VIDA PUESTO QUE FUE PRESENTADA PREVIAMENTE POR LA COOPERATIVA COASOANDES EN NARIÑO</t>
  </si>
  <si>
    <t>JOHANA TATIANA GARCES TENORIO</t>
  </si>
  <si>
    <t>SOCIOLOGA</t>
  </si>
  <si>
    <t>UNIVERSIDAD DEL PACIFICO</t>
  </si>
  <si>
    <t>25 DE ABRIL DE 2014</t>
  </si>
  <si>
    <t>N/A</t>
  </si>
  <si>
    <t>15 DE ENERO DE 2010 HASTA 15 DE DIECIEMBRE DE 2013</t>
  </si>
  <si>
    <t>COORDINADORA PRIMERA INFACIA</t>
  </si>
  <si>
    <t xml:space="preserve">SE RECIBIO ESTA HOJA DE VIDA POR QUE LA DE MARIA INES LEON LOPEZ PRESENTADA ANTERIORMENTE SE CRUZA CON OTROS OPERADORES </t>
  </si>
  <si>
    <t>JAQUELINE LOPEZ ZULUAGA</t>
  </si>
  <si>
    <t>LICENCIADA EN EDUCACION PREESCOLAR</t>
  </si>
  <si>
    <t>UNIVERSIDAD TECNOLOGICA DE ANTIOQUIA</t>
  </si>
  <si>
    <t>1 DE AGOSTO DE 2008</t>
  </si>
  <si>
    <t>SECRETARIA DE EDUCACION DEPARTAMENTAL DEL GIAVIARE</t>
  </si>
  <si>
    <t>DURANTE EL AÑO 2011</t>
  </si>
  <si>
    <t xml:space="preserve">SE RECIBIO ESTA HOJA DE VIDA POR QUE LA DE SANDRA YANETH REINA OCAMPO PRESENTADA ANTERIORMENTE SE CRUZA CON OTROS OPERADORES </t>
  </si>
  <si>
    <t>YESENIA CABARCAS MERRCADO</t>
  </si>
  <si>
    <t>LICENCIADA EN EDUCACION BASICA CON ENFASIS EN EDUCACION FISICA, RECREACION Y DEPORTE</t>
  </si>
  <si>
    <t>UNIVERSIDAD DE ATLANTICO</t>
  </si>
  <si>
    <t>22 DE JULIO DE 2009</t>
  </si>
  <si>
    <t>FUNDACION PARA EL DESARROLLO SOCIAL Y ECONOMICO DE LA COSTA PACIFICA COLOMBIANA</t>
  </si>
  <si>
    <t>ENERO DE 2007 HASTA 30 DE NOVIEMBRE DE 2007
20 DE ENERO DE 2008 HASTA 22 DE NOVIEMBRE DE 2008</t>
  </si>
  <si>
    <t>COORDINADORA</t>
  </si>
  <si>
    <t xml:space="preserve">SE RECIBIO ESTA HOJA DE VIDA POR QUE LA DE CLAUDIA VELEZ ARIAS PRESENTADA ANTERIORMENTE SE CRUZA CON OTROS OPERADORES </t>
  </si>
  <si>
    <t>OMAR RAFAEL DIAZ ALEAN</t>
  </si>
  <si>
    <t>TRABAJADOR SOCIAL</t>
  </si>
  <si>
    <t>UNIMINUTO</t>
  </si>
  <si>
    <t>6 DE ABRIL DE 2013</t>
  </si>
  <si>
    <t>USEMI</t>
  </si>
  <si>
    <t>10 MESES</t>
  </si>
  <si>
    <t xml:space="preserve">SE RECIBIO ESTA HOJA DE VIDA POR QUE LA DE MARIA CATALINA VARGAS PRADO PRESENTADA ANTERIORMENTE SE CRUZA CON OTROS OPERADORES </t>
  </si>
  <si>
    <t>MIGUEL ANGEL BERMUDEZ</t>
  </si>
  <si>
    <t>12 DE JULIO DE 2013</t>
  </si>
  <si>
    <t xml:space="preserve">SE RECIBIO ESTA HOJA DE VIDA POR QUE LA DE LUCY MAR CADENA TORRES PRESENTADA ANTERIORMENTE SE CRUZA CON OTROS OPERADORES </t>
  </si>
  <si>
    <t>SECRETARIA DE BIENESTAR Y DESARROLLO SOCIAL DEL MUNICIPI DE ZARZAL
FUNOF</t>
  </si>
  <si>
    <t>ENERO A DICIEMBRE DE 2011
27 DE SEPTIEMBRE A 31 DE DICIEMBRE DE 2012</t>
  </si>
  <si>
    <t>GESTOR DE PROYECTOS
PROMOTOR DE DERECHO</t>
  </si>
  <si>
    <t>MAGALY VASQUEZ ALZATE</t>
  </si>
  <si>
    <t>16 DE NOVIEMBRE DE 1995</t>
  </si>
  <si>
    <t>HOSPITAL PSIQIQUIATRICO UNIVERSITARIO DEL VALLE
FUNDEPAC</t>
  </si>
  <si>
    <t>1 DE FEBERERO DEL 2007 AL 15 DE DICIEMBRE DE 2007
21 DE FEBRERO DE 2011 AL 20 DE SEPTIEMBRE DE 2013</t>
  </si>
  <si>
    <t>COORDINADORA Y APOYO
PSICOLOGA Y COORDINADORA DE BIENESTAR SOCIAL</t>
  </si>
  <si>
    <t xml:space="preserve">SE RECIBIO ESTA HOJA DE VIDA POR QUE LA DE FANERY GUTIERREZ TOVAR PRESENTADA ANTERIORMENTE SE CRUZA CON OTROS OPERADORES </t>
  </si>
  <si>
    <t>LA PRESENTA OTRO OFERENTE EN PROPUESTA PREVIA. CAMBIAR HOJA DE VIDA, YA SE SUBSANO</t>
  </si>
  <si>
    <t>SUBSANO EXPERIENCIA LABORAL. LA PRESENTA OTRO OFERENTE EN PROPUESTA PREVIA. CAMBIAR HOJA DE VIDA, YA SE SUBSANO</t>
  </si>
  <si>
    <t>LA PRESENTA OTRO OFERENTE EN PROPUESTA PREVIA. CAMBIAR HOJA DE VIDA. , YA SE SUBSANO</t>
  </si>
  <si>
    <t>26,9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</si>
</sst>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 #,##0.00_-;_-* &quot;-&quot;??_-;_-@_-"/>
    <numFmt numFmtId="165" formatCode="[$$-2C0A]\ #,##0"/>
    <numFmt numFmtId="166" formatCode="_-* #,##0_-;\-* #,##0_-;_-* &quot;-&quot;??_-;_-@_-"/>
    <numFmt numFmtId="167" formatCode="[$$-240A]\ #,##0.00"/>
    <numFmt numFmtId="168" formatCode="&quot;$&quot;\ #,##0_);[Red]\(&quot;$&quot;\ #,##0\)"/>
    <numFmt numFmtId="169" formatCode="[$$-240A]\ #,##0"/>
    <numFmt numFmtId="170" formatCode="_-* #,##0\ _€_-;\-* #,##0\ _€_-;_-* &quot;-&quot;??\ _€_-;_-@_-"/>
    <numFmt numFmtId="171"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theme="9"/>
        <bgColor indexed="64"/>
      </patternFill>
    </fill>
    <fill>
      <patternFill patternType="solid">
        <fgColor rgb="FF92D05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8">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166" fontId="0" fillId="3" borderId="6" xfId="1" applyNumberFormat="1" applyFont="1" applyFill="1" applyBorder="1" applyAlignment="1">
      <alignment horizontal="right" vertical="center"/>
    </xf>
    <xf numFmtId="165"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8"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70"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wrapText="1"/>
    </xf>
    <xf numFmtId="1" fontId="0" fillId="0" borderId="6" xfId="0" applyNumberFormat="1" applyBorder="1" applyAlignment="1">
      <alignment wrapText="1"/>
    </xf>
    <xf numFmtId="0" fontId="0" fillId="0" borderId="6" xfId="0" applyBorder="1" applyAlignment="1">
      <alignment horizontal="center" wrapText="1"/>
    </xf>
    <xf numFmtId="166" fontId="0" fillId="0" borderId="6" xfId="1" applyNumberFormat="1" applyFont="1" applyBorder="1" applyAlignment="1"/>
    <xf numFmtId="15" fontId="0" fillId="0" borderId="6" xfId="0" applyNumberFormat="1" applyBorder="1" applyAlignment="1"/>
    <xf numFmtId="0" fontId="0" fillId="0" borderId="7" xfId="0" applyBorder="1" applyAlignment="1">
      <alignment horizontal="center" vertical="center" wrapText="1"/>
    </xf>
    <xf numFmtId="0" fontId="0" fillId="0" borderId="8" xfId="0" applyBorder="1" applyAlignment="1">
      <alignment horizontal="center" vertical="center" wrapText="1"/>
    </xf>
    <xf numFmtId="15" fontId="0" fillId="0" borderId="6" xfId="0" applyNumberFormat="1" applyBorder="1" applyAlignment="1">
      <alignment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15" fontId="0" fillId="0" borderId="6" xfId="0" applyNumberFormat="1" applyFill="1" applyBorder="1" applyAlignment="1">
      <alignment vertical="center" wrapText="1"/>
    </xf>
    <xf numFmtId="14" fontId="0" fillId="0" borderId="6" xfId="0" applyNumberFormat="1" applyFill="1" applyBorder="1" applyAlignment="1">
      <alignment vertical="center" wrapText="1"/>
    </xf>
    <xf numFmtId="0" fontId="0" fillId="0" borderId="6" xfId="0" applyBorder="1"/>
    <xf numFmtId="14" fontId="0" fillId="0" borderId="6" xfId="0" applyNumberFormat="1" applyFill="1" applyBorder="1" applyAlignment="1">
      <alignment wrapText="1"/>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5" borderId="6" xfId="0" applyFill="1" applyBorder="1" applyAlignment="1">
      <alignment vertical="center"/>
    </xf>
    <xf numFmtId="0" fontId="0" fillId="7" borderId="6" xfId="0" applyFill="1" applyBorder="1" applyAlignment="1">
      <alignment wrapText="1"/>
    </xf>
    <xf numFmtId="1" fontId="0" fillId="7" borderId="6" xfId="0" applyNumberFormat="1" applyFill="1" applyBorder="1" applyAlignment="1">
      <alignment wrapText="1"/>
    </xf>
    <xf numFmtId="0" fontId="0" fillId="7" borderId="6" xfId="0" applyFill="1" applyBorder="1" applyAlignment="1">
      <alignment horizontal="center" wrapText="1"/>
    </xf>
    <xf numFmtId="166" fontId="0" fillId="7" borderId="6" xfId="1" applyNumberFormat="1" applyFont="1" applyFill="1" applyBorder="1" applyAlignment="1"/>
    <xf numFmtId="15" fontId="0" fillId="7" borderId="6" xfId="0" applyNumberFormat="1" applyFill="1" applyBorder="1" applyAlignment="1"/>
    <xf numFmtId="0" fontId="0" fillId="7" borderId="6" xfId="0" applyFill="1" applyBorder="1"/>
    <xf numFmtId="0" fontId="0" fillId="7" borderId="6" xfId="0" applyFill="1" applyBorder="1" applyAlignment="1">
      <alignment vertical="center" wrapText="1"/>
    </xf>
    <xf numFmtId="0" fontId="0" fillId="7" borderId="6" xfId="0" applyFill="1" applyBorder="1" applyAlignment="1">
      <alignment vertical="center"/>
    </xf>
    <xf numFmtId="0" fontId="0" fillId="4" borderId="6" xfId="0" applyFill="1" applyBorder="1" applyAlignment="1">
      <alignment wrapText="1"/>
    </xf>
    <xf numFmtId="1" fontId="0" fillId="4" borderId="6" xfId="0" applyNumberFormat="1" applyFill="1" applyBorder="1" applyAlignment="1">
      <alignment wrapText="1"/>
    </xf>
    <xf numFmtId="0" fontId="0" fillId="4" borderId="6" xfId="0" applyFill="1" applyBorder="1" applyAlignment="1">
      <alignment horizontal="center" wrapText="1"/>
    </xf>
    <xf numFmtId="166" fontId="0" fillId="4" borderId="6" xfId="1" applyNumberFormat="1" applyFont="1" applyFill="1" applyBorder="1" applyAlignment="1"/>
    <xf numFmtId="15" fontId="0" fillId="4" borderId="6" xfId="0" applyNumberFormat="1" applyFill="1" applyBorder="1" applyAlignment="1"/>
    <xf numFmtId="0" fontId="0" fillId="4" borderId="6" xfId="0" applyFill="1" applyBorder="1"/>
    <xf numFmtId="0" fontId="0" fillId="4" borderId="6" xfId="0" applyFill="1" applyBorder="1" applyAlignment="1">
      <alignment vertical="center"/>
    </xf>
    <xf numFmtId="0" fontId="0" fillId="4" borderId="6" xfId="0" applyFill="1" applyBorder="1" applyAlignment="1"/>
    <xf numFmtId="0" fontId="0" fillId="5" borderId="6" xfId="0" applyFill="1" applyBorder="1" applyAlignment="1">
      <alignment wrapText="1"/>
    </xf>
    <xf numFmtId="1" fontId="0" fillId="5" borderId="6" xfId="0" applyNumberFormat="1" applyFill="1" applyBorder="1" applyAlignment="1">
      <alignment wrapText="1"/>
    </xf>
    <xf numFmtId="0" fontId="0" fillId="5" borderId="6" xfId="0" applyFill="1" applyBorder="1" applyAlignment="1">
      <alignment horizontal="center" wrapText="1"/>
    </xf>
    <xf numFmtId="166" fontId="0" fillId="5" borderId="6" xfId="1" applyNumberFormat="1" applyFont="1" applyFill="1" applyBorder="1" applyAlignment="1"/>
    <xf numFmtId="15" fontId="0" fillId="5" borderId="6" xfId="0" applyNumberFormat="1" applyFill="1" applyBorder="1" applyAlignment="1"/>
    <xf numFmtId="0" fontId="0" fillId="5" borderId="6" xfId="0" applyFill="1" applyBorder="1"/>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H81" zoomScale="90" zoomScaleNormal="90" workbookViewId="0">
      <selection activeCell="P88" sqref="P8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0" t="s">
        <v>0</v>
      </c>
      <c r="C2" s="161"/>
      <c r="D2" s="161"/>
      <c r="E2" s="161"/>
      <c r="F2" s="161"/>
      <c r="G2" s="161"/>
      <c r="H2" s="161"/>
      <c r="I2" s="161"/>
      <c r="J2" s="161"/>
      <c r="K2" s="161"/>
      <c r="L2" s="161"/>
      <c r="M2" s="161"/>
      <c r="N2" s="161"/>
      <c r="O2" s="161"/>
      <c r="P2" s="161"/>
    </row>
    <row r="4" spans="2:16" ht="26.25" x14ac:dyDescent="0.25">
      <c r="B4" s="160" t="s">
        <v>1</v>
      </c>
      <c r="C4" s="161"/>
      <c r="D4" s="161"/>
      <c r="E4" s="161"/>
      <c r="F4" s="161"/>
      <c r="G4" s="161"/>
      <c r="H4" s="161"/>
      <c r="I4" s="161"/>
      <c r="J4" s="161"/>
      <c r="K4" s="161"/>
      <c r="L4" s="161"/>
      <c r="M4" s="161"/>
      <c r="N4" s="161"/>
      <c r="O4" s="161"/>
      <c r="P4" s="161"/>
    </row>
    <row r="5" spans="2:16" ht="15.75" thickBot="1" x14ac:dyDescent="0.3"/>
    <row r="6" spans="2:16" ht="21.75" thickBot="1" x14ac:dyDescent="0.3">
      <c r="B6" s="2" t="s">
        <v>2</v>
      </c>
      <c r="C6" s="169" t="s">
        <v>3</v>
      </c>
      <c r="D6" s="170"/>
      <c r="E6" s="170"/>
      <c r="F6" s="170"/>
      <c r="G6" s="170"/>
      <c r="H6" s="170"/>
      <c r="I6" s="170"/>
      <c r="J6" s="170"/>
      <c r="K6" s="170"/>
      <c r="L6" s="170"/>
      <c r="M6" s="170"/>
      <c r="N6" s="171"/>
    </row>
    <row r="7" spans="2:16" ht="16.5" thickBot="1" x14ac:dyDescent="0.3">
      <c r="B7" s="3" t="s">
        <v>4</v>
      </c>
      <c r="C7" s="170"/>
      <c r="D7" s="170"/>
      <c r="E7" s="170"/>
      <c r="F7" s="170"/>
      <c r="G7" s="170"/>
      <c r="H7" s="170"/>
      <c r="I7" s="170"/>
      <c r="J7" s="170"/>
      <c r="K7" s="170"/>
      <c r="L7" s="170"/>
      <c r="M7" s="170"/>
      <c r="N7" s="171"/>
    </row>
    <row r="8" spans="2:16" ht="16.5" thickBot="1" x14ac:dyDescent="0.3">
      <c r="B8" s="3" t="s">
        <v>5</v>
      </c>
      <c r="C8" s="170"/>
      <c r="D8" s="170"/>
      <c r="E8" s="170"/>
      <c r="F8" s="170"/>
      <c r="G8" s="170"/>
      <c r="H8" s="170"/>
      <c r="I8" s="170"/>
      <c r="J8" s="170"/>
      <c r="K8" s="170"/>
      <c r="L8" s="170"/>
      <c r="M8" s="170"/>
      <c r="N8" s="171"/>
    </row>
    <row r="9" spans="2:16" ht="16.5" thickBot="1" x14ac:dyDescent="0.3">
      <c r="B9" s="3" t="s">
        <v>6</v>
      </c>
      <c r="C9" s="170"/>
      <c r="D9" s="170"/>
      <c r="E9" s="170"/>
      <c r="F9" s="170"/>
      <c r="G9" s="170"/>
      <c r="H9" s="170"/>
      <c r="I9" s="170"/>
      <c r="J9" s="170"/>
      <c r="K9" s="170"/>
      <c r="L9" s="170"/>
      <c r="M9" s="170"/>
      <c r="N9" s="171"/>
    </row>
    <row r="10" spans="2:16" ht="16.5" thickBot="1" x14ac:dyDescent="0.3">
      <c r="B10" s="3" t="s">
        <v>7</v>
      </c>
      <c r="C10" s="172" t="s">
        <v>8</v>
      </c>
      <c r="D10" s="172"/>
      <c r="E10" s="173"/>
      <c r="F10" s="4"/>
      <c r="G10" s="4"/>
      <c r="H10" s="4"/>
      <c r="I10" s="4"/>
      <c r="J10" s="4"/>
      <c r="K10" s="4"/>
      <c r="L10" s="4"/>
      <c r="M10" s="4"/>
      <c r="N10" s="5"/>
    </row>
    <row r="11" spans="2:16" ht="16.5" thickBot="1" x14ac:dyDescent="0.3">
      <c r="B11" s="6" t="s">
        <v>9</v>
      </c>
      <c r="C11" s="7" t="s">
        <v>10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74" t="s">
        <v>11</v>
      </c>
      <c r="C14" s="174"/>
      <c r="D14" s="15" t="s">
        <v>12</v>
      </c>
      <c r="E14" s="15" t="s">
        <v>13</v>
      </c>
      <c r="F14" s="15" t="s">
        <v>14</v>
      </c>
      <c r="G14" s="16"/>
      <c r="I14" s="17"/>
      <c r="J14" s="17"/>
      <c r="K14" s="17"/>
      <c r="L14" s="17"/>
      <c r="M14" s="17"/>
      <c r="N14" s="14"/>
    </row>
    <row r="15" spans="2:16" x14ac:dyDescent="0.25">
      <c r="B15" s="174"/>
      <c r="C15" s="174"/>
      <c r="D15" s="15">
        <v>1</v>
      </c>
      <c r="E15" s="18">
        <v>3259444124</v>
      </c>
      <c r="F15" s="19">
        <v>1198</v>
      </c>
      <c r="G15" s="20"/>
      <c r="I15" s="21"/>
      <c r="J15" s="21"/>
      <c r="K15" s="21"/>
      <c r="L15" s="21"/>
      <c r="M15" s="21"/>
      <c r="N15" s="14"/>
    </row>
    <row r="16" spans="2:16" x14ac:dyDescent="0.25">
      <c r="B16" s="174"/>
      <c r="C16" s="174"/>
      <c r="D16" s="15">
        <v>16</v>
      </c>
      <c r="E16" s="18">
        <v>2026028600</v>
      </c>
      <c r="F16" s="22">
        <v>850</v>
      </c>
      <c r="G16" s="20"/>
      <c r="I16" s="21"/>
      <c r="J16" s="21"/>
      <c r="K16" s="21"/>
      <c r="L16" s="21"/>
      <c r="M16" s="21"/>
      <c r="N16" s="14"/>
    </row>
    <row r="17" spans="1:14" x14ac:dyDescent="0.25">
      <c r="B17" s="174"/>
      <c r="C17" s="174"/>
      <c r="D17" s="15">
        <v>22</v>
      </c>
      <c r="E17" s="18">
        <f>296535902+2809230736</f>
        <v>3105766638</v>
      </c>
      <c r="F17" s="18">
        <f>572+742</f>
        <v>1314</v>
      </c>
      <c r="G17" s="20"/>
      <c r="I17" s="21"/>
      <c r="J17" s="21"/>
      <c r="K17" s="21"/>
      <c r="L17" s="21"/>
      <c r="M17" s="21"/>
      <c r="N17" s="14"/>
    </row>
    <row r="18" spans="1:14" x14ac:dyDescent="0.25">
      <c r="B18" s="174"/>
      <c r="C18" s="174"/>
      <c r="D18" s="15"/>
      <c r="E18" s="23"/>
      <c r="F18" s="18"/>
      <c r="G18" s="20"/>
      <c r="H18" s="24"/>
      <c r="I18" s="21"/>
      <c r="J18" s="21"/>
      <c r="K18" s="21"/>
      <c r="L18" s="21"/>
      <c r="M18" s="21"/>
      <c r="N18" s="25"/>
    </row>
    <row r="19" spans="1:14" x14ac:dyDescent="0.25">
      <c r="B19" s="174"/>
      <c r="C19" s="174"/>
      <c r="D19" s="15"/>
      <c r="E19" s="23"/>
      <c r="F19" s="18"/>
      <c r="G19" s="20"/>
      <c r="H19" s="24"/>
      <c r="I19" s="26"/>
      <c r="J19" s="26"/>
      <c r="K19" s="26"/>
      <c r="L19" s="26"/>
      <c r="M19" s="26"/>
      <c r="N19" s="25"/>
    </row>
    <row r="20" spans="1:14" x14ac:dyDescent="0.25">
      <c r="B20" s="174"/>
      <c r="C20" s="174"/>
      <c r="D20" s="15"/>
      <c r="E20" s="23"/>
      <c r="F20" s="18"/>
      <c r="G20" s="20"/>
      <c r="H20" s="24"/>
      <c r="I20" s="13"/>
      <c r="J20" s="13"/>
      <c r="K20" s="13"/>
      <c r="L20" s="13"/>
      <c r="M20" s="13"/>
      <c r="N20" s="25"/>
    </row>
    <row r="21" spans="1:14" x14ac:dyDescent="0.25">
      <c r="B21" s="174"/>
      <c r="C21" s="174"/>
      <c r="D21" s="15"/>
      <c r="E21" s="23"/>
      <c r="F21" s="18"/>
      <c r="G21" s="20"/>
      <c r="H21" s="24"/>
      <c r="I21" s="13"/>
      <c r="J21" s="13"/>
      <c r="K21" s="13"/>
      <c r="L21" s="13"/>
      <c r="M21" s="13"/>
      <c r="N21" s="25"/>
    </row>
    <row r="22" spans="1:14" ht="15.75" thickBot="1" x14ac:dyDescent="0.3">
      <c r="B22" s="175" t="s">
        <v>15</v>
      </c>
      <c r="C22" s="176"/>
      <c r="D22" s="15"/>
      <c r="E22" s="27">
        <f>SUM(E15:E21)</f>
        <v>8391239362</v>
      </c>
      <c r="F22" s="18">
        <f>SUM(F15:F21)</f>
        <v>3362</v>
      </c>
      <c r="G22" s="20"/>
      <c r="H22" s="24"/>
      <c r="I22" s="13"/>
      <c r="J22" s="13"/>
      <c r="K22" s="13"/>
      <c r="L22" s="13"/>
      <c r="M22" s="13"/>
      <c r="N22" s="25"/>
    </row>
    <row r="23" spans="1:14" ht="45.75" thickBot="1" x14ac:dyDescent="0.3">
      <c r="A23" s="28"/>
      <c r="B23" s="29" t="s">
        <v>16</v>
      </c>
      <c r="C23" s="29" t="s">
        <v>17</v>
      </c>
      <c r="E23" s="17"/>
      <c r="F23" s="17"/>
      <c r="G23" s="17"/>
      <c r="H23" s="17"/>
      <c r="I23" s="30"/>
      <c r="J23" s="30"/>
      <c r="K23" s="30"/>
      <c r="L23" s="30"/>
      <c r="M23" s="30"/>
    </row>
    <row r="24" spans="1:14" ht="15.75" thickBot="1" x14ac:dyDescent="0.3">
      <c r="A24" s="31">
        <v>1</v>
      </c>
      <c r="C24" s="32">
        <f>+F17*80%</f>
        <v>1051.2</v>
      </c>
      <c r="D24" s="33"/>
      <c r="E24" s="34">
        <f>E22</f>
        <v>8391239362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18</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19</v>
      </c>
      <c r="C29" s="41" t="s">
        <v>20</v>
      </c>
      <c r="D29" s="41" t="s">
        <v>21</v>
      </c>
      <c r="E29"/>
      <c r="F29"/>
      <c r="G29"/>
      <c r="H29"/>
      <c r="I29" s="13"/>
      <c r="J29" s="13"/>
      <c r="K29" s="13"/>
      <c r="L29" s="13"/>
      <c r="M29" s="13"/>
      <c r="N29" s="14"/>
    </row>
    <row r="30" spans="1:14" x14ac:dyDescent="0.25">
      <c r="A30" s="37"/>
      <c r="B30" s="42" t="s">
        <v>22</v>
      </c>
      <c r="C30" s="42" t="s">
        <v>23</v>
      </c>
      <c r="D30" s="42"/>
      <c r="E30"/>
      <c r="F30"/>
      <c r="G30"/>
      <c r="H30"/>
      <c r="I30" s="13"/>
      <c r="J30" s="13"/>
      <c r="K30" s="13"/>
      <c r="L30" s="13"/>
      <c r="M30" s="13"/>
      <c r="N30" s="14"/>
    </row>
    <row r="31" spans="1:14" x14ac:dyDescent="0.25">
      <c r="A31" s="37"/>
      <c r="B31" s="42" t="s">
        <v>24</v>
      </c>
      <c r="C31" s="42" t="s">
        <v>23</v>
      </c>
      <c r="D31" s="42"/>
      <c r="E31"/>
      <c r="F31"/>
      <c r="G31"/>
      <c r="H31"/>
      <c r="I31" s="13"/>
      <c r="J31" s="13"/>
      <c r="K31" s="13"/>
      <c r="L31" s="13"/>
      <c r="M31" s="13"/>
      <c r="N31" s="14"/>
    </row>
    <row r="32" spans="1:14" x14ac:dyDescent="0.25">
      <c r="A32" s="37"/>
      <c r="B32" s="42" t="s">
        <v>25</v>
      </c>
      <c r="C32" s="42" t="s">
        <v>23</v>
      </c>
      <c r="D32" s="42"/>
      <c r="E32"/>
      <c r="F32"/>
      <c r="G32"/>
      <c r="H32"/>
      <c r="I32" s="13"/>
      <c r="J32" s="13"/>
      <c r="K32" s="13"/>
      <c r="L32" s="13"/>
      <c r="M32" s="13"/>
      <c r="N32" s="14"/>
    </row>
    <row r="33" spans="1:17" x14ac:dyDescent="0.25">
      <c r="A33" s="37"/>
      <c r="B33" s="42" t="s">
        <v>26</v>
      </c>
      <c r="C33" s="42" t="s">
        <v>23</v>
      </c>
      <c r="D33" s="42"/>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27</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19</v>
      </c>
      <c r="C39" s="41" t="s">
        <v>28</v>
      </c>
      <c r="D39" s="43" t="s">
        <v>29</v>
      </c>
      <c r="E39" s="43" t="s">
        <v>30</v>
      </c>
      <c r="F39"/>
      <c r="G39"/>
      <c r="H39"/>
      <c r="I39" s="13"/>
      <c r="J39" s="13"/>
      <c r="K39" s="13"/>
      <c r="L39" s="13"/>
      <c r="M39" s="13"/>
      <c r="N39" s="14"/>
    </row>
    <row r="40" spans="1:17" ht="28.5" x14ac:dyDescent="0.25">
      <c r="A40" s="37"/>
      <c r="B40" s="44" t="s">
        <v>31</v>
      </c>
      <c r="C40" s="45">
        <v>40</v>
      </c>
      <c r="D40" s="46">
        <v>0</v>
      </c>
      <c r="E40" s="145">
        <f>+D40+D41</f>
        <v>25</v>
      </c>
      <c r="F40"/>
      <c r="G40"/>
      <c r="H40"/>
      <c r="I40" s="13"/>
      <c r="J40" s="13"/>
      <c r="K40" s="13"/>
      <c r="L40" s="13"/>
      <c r="M40" s="13"/>
      <c r="N40" s="14"/>
    </row>
    <row r="41" spans="1:17" ht="42.75" x14ac:dyDescent="0.25">
      <c r="A41" s="37"/>
      <c r="B41" s="44" t="s">
        <v>32</v>
      </c>
      <c r="C41" s="45">
        <v>60</v>
      </c>
      <c r="D41" s="46">
        <v>25</v>
      </c>
      <c r="E41" s="146"/>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77" t="s">
        <v>33</v>
      </c>
      <c r="N45" s="177"/>
    </row>
    <row r="46" spans="1:17" x14ac:dyDescent="0.25">
      <c r="B46" s="40" t="s">
        <v>34</v>
      </c>
      <c r="M46" s="47"/>
      <c r="N46" s="47"/>
    </row>
    <row r="47" spans="1:17" ht="15.75" thickBot="1" x14ac:dyDescent="0.3">
      <c r="M47" s="47"/>
      <c r="N47" s="47"/>
    </row>
    <row r="48" spans="1:17" s="13" customFormat="1" ht="109.5" customHeight="1" x14ac:dyDescent="0.25">
      <c r="B48" s="48" t="s">
        <v>35</v>
      </c>
      <c r="C48" s="48" t="s">
        <v>36</v>
      </c>
      <c r="D48" s="48" t="s">
        <v>37</v>
      </c>
      <c r="E48" s="48" t="s">
        <v>38</v>
      </c>
      <c r="F48" s="48" t="s">
        <v>39</v>
      </c>
      <c r="G48" s="48" t="s">
        <v>40</v>
      </c>
      <c r="H48" s="48" t="s">
        <v>41</v>
      </c>
      <c r="I48" s="48" t="s">
        <v>42</v>
      </c>
      <c r="J48" s="48" t="s">
        <v>43</v>
      </c>
      <c r="K48" s="48" t="s">
        <v>44</v>
      </c>
      <c r="L48" s="48" t="s">
        <v>45</v>
      </c>
      <c r="M48" s="49" t="s">
        <v>46</v>
      </c>
      <c r="N48" s="48" t="s">
        <v>47</v>
      </c>
      <c r="O48" s="48" t="s">
        <v>48</v>
      </c>
      <c r="P48" s="50" t="s">
        <v>49</v>
      </c>
      <c r="Q48" s="50" t="s">
        <v>50</v>
      </c>
    </row>
    <row r="49" spans="1:26" s="62" customFormat="1" ht="30" x14ac:dyDescent="0.25">
      <c r="A49" s="51">
        <v>1</v>
      </c>
      <c r="B49" s="52" t="s">
        <v>3</v>
      </c>
      <c r="C49" s="52" t="s">
        <v>51</v>
      </c>
      <c r="D49" s="52" t="s">
        <v>51</v>
      </c>
      <c r="E49" s="53">
        <v>120912</v>
      </c>
      <c r="F49" s="54" t="s">
        <v>20</v>
      </c>
      <c r="G49" s="55">
        <v>0</v>
      </c>
      <c r="H49" s="56">
        <v>41029</v>
      </c>
      <c r="I49" s="57">
        <v>41271</v>
      </c>
      <c r="J49" s="57" t="s">
        <v>21</v>
      </c>
      <c r="K49" s="58">
        <v>7.28</v>
      </c>
      <c r="L49" s="57"/>
      <c r="M49" s="53">
        <v>160</v>
      </c>
      <c r="N49" s="58">
        <f>+M49*G49</f>
        <v>0</v>
      </c>
      <c r="O49" s="59">
        <v>320000000</v>
      </c>
      <c r="P49" s="59">
        <v>1</v>
      </c>
      <c r="Q49" s="60"/>
      <c r="R49" s="61"/>
      <c r="S49" s="61"/>
      <c r="T49" s="61"/>
      <c r="U49" s="61"/>
      <c r="V49" s="61"/>
      <c r="W49" s="61"/>
      <c r="X49" s="61"/>
      <c r="Y49" s="61"/>
      <c r="Z49" s="61"/>
    </row>
    <row r="50" spans="1:26" s="62" customFormat="1" ht="30" x14ac:dyDescent="0.25">
      <c r="A50" s="51">
        <f>+A49+1</f>
        <v>2</v>
      </c>
      <c r="B50" s="52" t="s">
        <v>3</v>
      </c>
      <c r="C50" s="52" t="s">
        <v>51</v>
      </c>
      <c r="D50" s="52" t="s">
        <v>51</v>
      </c>
      <c r="E50" s="53">
        <v>110302</v>
      </c>
      <c r="F50" s="54" t="s">
        <v>20</v>
      </c>
      <c r="G50" s="54">
        <v>0</v>
      </c>
      <c r="H50" s="56">
        <v>40602</v>
      </c>
      <c r="I50" s="57">
        <v>40886</v>
      </c>
      <c r="J50" s="57" t="s">
        <v>21</v>
      </c>
      <c r="K50" s="58">
        <v>9.11</v>
      </c>
      <c r="L50" s="57"/>
      <c r="M50" s="53">
        <v>536</v>
      </c>
      <c r="N50" s="58">
        <v>0</v>
      </c>
      <c r="O50" s="59">
        <v>1573440000</v>
      </c>
      <c r="P50" s="59">
        <v>1</v>
      </c>
      <c r="Q50" s="60"/>
      <c r="R50" s="61"/>
      <c r="S50" s="61"/>
      <c r="T50" s="61"/>
      <c r="U50" s="61"/>
      <c r="V50" s="61"/>
      <c r="W50" s="61"/>
      <c r="X50" s="61"/>
      <c r="Y50" s="61"/>
      <c r="Z50" s="61"/>
    </row>
    <row r="51" spans="1:26" s="62" customFormat="1" ht="30" x14ac:dyDescent="0.25">
      <c r="A51" s="51">
        <v>3</v>
      </c>
      <c r="B51" s="52" t="s">
        <v>3</v>
      </c>
      <c r="C51" s="52" t="s">
        <v>51</v>
      </c>
      <c r="D51" s="52" t="s">
        <v>51</v>
      </c>
      <c r="E51" s="53">
        <v>177</v>
      </c>
      <c r="F51" s="54" t="s">
        <v>20</v>
      </c>
      <c r="G51" s="54">
        <v>0</v>
      </c>
      <c r="H51" s="56">
        <v>40182</v>
      </c>
      <c r="I51" s="57">
        <v>40333</v>
      </c>
      <c r="J51" s="57" t="s">
        <v>21</v>
      </c>
      <c r="K51" s="58">
        <v>5</v>
      </c>
      <c r="L51" s="57"/>
      <c r="M51" s="53">
        <v>630</v>
      </c>
      <c r="N51" s="58">
        <v>0</v>
      </c>
      <c r="O51" s="59">
        <v>778680000</v>
      </c>
      <c r="P51" s="59">
        <v>1</v>
      </c>
      <c r="Q51" s="60"/>
      <c r="R51" s="61"/>
      <c r="S51" s="61"/>
      <c r="T51" s="61"/>
      <c r="U51" s="61"/>
      <c r="V51" s="61"/>
      <c r="W51" s="61"/>
      <c r="X51" s="61"/>
      <c r="Y51" s="61"/>
      <c r="Z51" s="61"/>
    </row>
    <row r="52" spans="1:26" s="62" customFormat="1" ht="30" x14ac:dyDescent="0.25">
      <c r="A52" s="51">
        <f t="shared" ref="A52:A55" si="0">+A51+1</f>
        <v>4</v>
      </c>
      <c r="B52" s="52" t="s">
        <v>3</v>
      </c>
      <c r="C52" s="52" t="s">
        <v>51</v>
      </c>
      <c r="D52" s="52" t="s">
        <v>51</v>
      </c>
      <c r="E52" s="53">
        <v>101101</v>
      </c>
      <c r="F52" s="54" t="s">
        <v>20</v>
      </c>
      <c r="G52" s="54">
        <v>0</v>
      </c>
      <c r="H52" s="56">
        <v>40429</v>
      </c>
      <c r="I52" s="57">
        <v>40551</v>
      </c>
      <c r="J52" s="57" t="s">
        <v>21</v>
      </c>
      <c r="K52" s="58">
        <v>4</v>
      </c>
      <c r="L52" s="57"/>
      <c r="M52" s="53">
        <v>630</v>
      </c>
      <c r="N52" s="58">
        <v>0</v>
      </c>
      <c r="O52" s="59">
        <v>622944000</v>
      </c>
      <c r="P52" s="59">
        <v>1</v>
      </c>
      <c r="Q52" s="60"/>
      <c r="R52" s="61"/>
      <c r="S52" s="61"/>
      <c r="T52" s="61"/>
      <c r="U52" s="61"/>
      <c r="V52" s="61"/>
      <c r="W52" s="61"/>
      <c r="X52" s="61"/>
      <c r="Y52" s="61"/>
      <c r="Z52" s="61"/>
    </row>
    <row r="53" spans="1:26" s="62" customFormat="1" x14ac:dyDescent="0.25">
      <c r="A53" s="51">
        <f t="shared" si="0"/>
        <v>5</v>
      </c>
      <c r="B53" s="52"/>
      <c r="C53" s="63"/>
      <c r="D53" s="52"/>
      <c r="E53" s="64"/>
      <c r="F53" s="54"/>
      <c r="G53" s="54"/>
      <c r="H53" s="54"/>
      <c r="I53" s="57"/>
      <c r="J53" s="57"/>
      <c r="K53" s="57"/>
      <c r="L53" s="57"/>
      <c r="M53" s="53"/>
      <c r="N53" s="58"/>
      <c r="O53" s="59"/>
      <c r="P53" s="59"/>
      <c r="Q53" s="60"/>
      <c r="R53" s="61"/>
      <c r="S53" s="61"/>
      <c r="T53" s="61"/>
      <c r="U53" s="61"/>
      <c r="V53" s="61"/>
      <c r="W53" s="61"/>
      <c r="X53" s="61"/>
      <c r="Y53" s="61"/>
      <c r="Z53" s="61"/>
    </row>
    <row r="54" spans="1:26" s="62" customFormat="1" x14ac:dyDescent="0.25">
      <c r="A54" s="51">
        <f t="shared" si="0"/>
        <v>6</v>
      </c>
      <c r="B54" s="52"/>
      <c r="C54" s="63"/>
      <c r="D54" s="52"/>
      <c r="E54" s="64"/>
      <c r="F54" s="54"/>
      <c r="G54" s="54"/>
      <c r="H54" s="54"/>
      <c r="I54" s="57"/>
      <c r="J54" s="57"/>
      <c r="K54" s="57"/>
      <c r="L54" s="57"/>
      <c r="M54" s="53"/>
      <c r="N54" s="58"/>
      <c r="O54" s="59"/>
      <c r="P54" s="59"/>
      <c r="Q54" s="60"/>
      <c r="R54" s="61"/>
      <c r="S54" s="61"/>
      <c r="T54" s="61"/>
      <c r="U54" s="61"/>
      <c r="V54" s="61"/>
      <c r="W54" s="61"/>
      <c r="X54" s="61"/>
      <c r="Y54" s="61"/>
      <c r="Z54" s="61"/>
    </row>
    <row r="55" spans="1:26" s="62" customFormat="1" x14ac:dyDescent="0.25">
      <c r="A55" s="51">
        <f t="shared" si="0"/>
        <v>7</v>
      </c>
      <c r="B55" s="52"/>
      <c r="C55" s="63"/>
      <c r="D55" s="52"/>
      <c r="E55" s="64"/>
      <c r="F55" s="54"/>
      <c r="G55" s="54"/>
      <c r="H55" s="54"/>
      <c r="I55" s="57"/>
      <c r="J55" s="57"/>
      <c r="K55" s="57"/>
      <c r="L55" s="57"/>
      <c r="M55" s="53"/>
      <c r="N55" s="58"/>
      <c r="O55" s="59"/>
      <c r="P55" s="59"/>
      <c r="Q55" s="60"/>
      <c r="R55" s="61"/>
      <c r="S55" s="61"/>
      <c r="T55" s="61"/>
      <c r="U55" s="61"/>
      <c r="V55" s="61"/>
      <c r="W55" s="61"/>
      <c r="X55" s="61"/>
      <c r="Y55" s="61"/>
      <c r="Z55" s="61"/>
    </row>
    <row r="56" spans="1:26" s="62" customFormat="1" x14ac:dyDescent="0.25">
      <c r="A56" s="51"/>
      <c r="B56" s="65" t="s">
        <v>30</v>
      </c>
      <c r="C56" s="63"/>
      <c r="D56" s="52"/>
      <c r="E56" s="64"/>
      <c r="F56" s="54"/>
      <c r="G56" s="54"/>
      <c r="H56" s="54"/>
      <c r="I56" s="57"/>
      <c r="J56" s="57"/>
      <c r="K56" s="66" t="s">
        <v>261</v>
      </c>
      <c r="L56" s="66">
        <f>SUM(L49:L55)</f>
        <v>0</v>
      </c>
      <c r="M56" s="67">
        <f>SUM(M49:M55)</f>
        <v>1956</v>
      </c>
      <c r="N56" s="66">
        <f>SUM(N49:N55)</f>
        <v>0</v>
      </c>
      <c r="O56" s="59"/>
      <c r="P56" s="59"/>
      <c r="Q56" s="68"/>
    </row>
    <row r="57" spans="1:26" s="69" customFormat="1" x14ac:dyDescent="0.25">
      <c r="E57" s="70"/>
    </row>
    <row r="58" spans="1:26" s="69" customFormat="1" x14ac:dyDescent="0.25">
      <c r="B58" s="166" t="s">
        <v>52</v>
      </c>
      <c r="C58" s="166" t="s">
        <v>53</v>
      </c>
      <c r="D58" s="168" t="s">
        <v>54</v>
      </c>
      <c r="E58" s="168"/>
    </row>
    <row r="59" spans="1:26" s="69" customFormat="1" x14ac:dyDescent="0.25">
      <c r="B59" s="167"/>
      <c r="C59" s="167"/>
      <c r="D59" s="71" t="s">
        <v>55</v>
      </c>
      <c r="E59" s="72" t="s">
        <v>56</v>
      </c>
    </row>
    <row r="60" spans="1:26" s="69" customFormat="1" ht="30.6" customHeight="1" x14ac:dyDescent="0.25">
      <c r="B60" s="73" t="s">
        <v>57</v>
      </c>
      <c r="C60" s="74" t="str">
        <f>+K56</f>
        <v>26,9</v>
      </c>
      <c r="D60" s="75" t="s">
        <v>23</v>
      </c>
      <c r="E60" s="75"/>
      <c r="F60" s="76"/>
      <c r="G60" s="76"/>
      <c r="H60" s="76"/>
      <c r="I60" s="76"/>
      <c r="J60" s="76"/>
      <c r="K60" s="76"/>
      <c r="L60" s="76"/>
      <c r="M60" s="76"/>
    </row>
    <row r="61" spans="1:26" s="69" customFormat="1" ht="30" customHeight="1" x14ac:dyDescent="0.25">
      <c r="B61" s="73" t="s">
        <v>58</v>
      </c>
      <c r="C61" s="74">
        <f>+M56</f>
        <v>1956</v>
      </c>
      <c r="D61" s="75" t="s">
        <v>23</v>
      </c>
      <c r="E61" s="75"/>
    </row>
    <row r="62" spans="1:26" s="69" customFormat="1" x14ac:dyDescent="0.25">
      <c r="B62" s="77"/>
      <c r="C62" s="164"/>
      <c r="D62" s="164"/>
      <c r="E62" s="164"/>
      <c r="F62" s="164"/>
      <c r="G62" s="164"/>
      <c r="H62" s="164"/>
      <c r="I62" s="164"/>
      <c r="J62" s="164"/>
      <c r="K62" s="164"/>
      <c r="L62" s="164"/>
      <c r="M62" s="164"/>
      <c r="N62" s="164"/>
    </row>
    <row r="63" spans="1:26" ht="28.15" customHeight="1" thickBot="1" x14ac:dyDescent="0.3"/>
    <row r="64" spans="1:26" ht="27" thickBot="1" x14ac:dyDescent="0.3">
      <c r="B64" s="165" t="s">
        <v>59</v>
      </c>
      <c r="C64" s="165"/>
      <c r="D64" s="165"/>
      <c r="E64" s="165"/>
      <c r="F64" s="165"/>
      <c r="G64" s="165"/>
      <c r="H64" s="165"/>
      <c r="I64" s="165"/>
      <c r="J64" s="165"/>
      <c r="K64" s="165"/>
      <c r="L64" s="165"/>
      <c r="M64" s="165"/>
      <c r="N64" s="165"/>
    </row>
    <row r="67" spans="2:17" ht="109.5" customHeight="1" x14ac:dyDescent="0.25">
      <c r="B67" s="78" t="s">
        <v>60</v>
      </c>
      <c r="C67" s="79" t="s">
        <v>61</v>
      </c>
      <c r="D67" s="79" t="s">
        <v>62</v>
      </c>
      <c r="E67" s="79" t="s">
        <v>63</v>
      </c>
      <c r="F67" s="79" t="s">
        <v>64</v>
      </c>
      <c r="G67" s="79" t="s">
        <v>65</v>
      </c>
      <c r="H67" s="79" t="s">
        <v>66</v>
      </c>
      <c r="I67" s="79" t="s">
        <v>67</v>
      </c>
      <c r="J67" s="79" t="s">
        <v>68</v>
      </c>
      <c r="K67" s="79" t="s">
        <v>69</v>
      </c>
      <c r="L67" s="79" t="s">
        <v>70</v>
      </c>
      <c r="M67" s="80" t="s">
        <v>71</v>
      </c>
      <c r="N67" s="80" t="s">
        <v>72</v>
      </c>
      <c r="O67" s="153" t="s">
        <v>73</v>
      </c>
      <c r="P67" s="155"/>
      <c r="Q67" s="79" t="s">
        <v>74</v>
      </c>
    </row>
    <row r="68" spans="2:17" ht="37.5" customHeight="1" x14ac:dyDescent="0.25">
      <c r="B68" s="81" t="s">
        <v>75</v>
      </c>
      <c r="C68" s="81" t="s">
        <v>76</v>
      </c>
      <c r="D68" s="82" t="s">
        <v>77</v>
      </c>
      <c r="E68" s="82" t="s">
        <v>78</v>
      </c>
      <c r="F68" s="83" t="s">
        <v>79</v>
      </c>
      <c r="G68" s="83" t="s">
        <v>20</v>
      </c>
      <c r="H68" s="83" t="s">
        <v>20</v>
      </c>
      <c r="I68" s="84" t="s">
        <v>80</v>
      </c>
      <c r="J68" s="84" t="s">
        <v>79</v>
      </c>
      <c r="K68" s="42" t="s">
        <v>79</v>
      </c>
      <c r="L68" s="42" t="s">
        <v>79</v>
      </c>
      <c r="M68" s="42" t="s">
        <v>79</v>
      </c>
      <c r="N68" s="42" t="s">
        <v>81</v>
      </c>
      <c r="O68" s="156" t="s">
        <v>82</v>
      </c>
      <c r="P68" s="157"/>
      <c r="Q68" s="42" t="s">
        <v>21</v>
      </c>
    </row>
    <row r="69" spans="2:17" ht="30.75" customHeight="1" x14ac:dyDescent="0.25">
      <c r="B69" s="81" t="s">
        <v>75</v>
      </c>
      <c r="C69" s="81" t="s">
        <v>76</v>
      </c>
      <c r="D69" s="82" t="s">
        <v>83</v>
      </c>
      <c r="E69" s="82" t="s">
        <v>78</v>
      </c>
      <c r="F69" s="83" t="s">
        <v>79</v>
      </c>
      <c r="G69" s="83" t="s">
        <v>20</v>
      </c>
      <c r="H69" s="83" t="s">
        <v>20</v>
      </c>
      <c r="I69" s="84" t="s">
        <v>80</v>
      </c>
      <c r="J69" s="84" t="s">
        <v>84</v>
      </c>
      <c r="K69" s="42" t="s">
        <v>79</v>
      </c>
      <c r="L69" s="42" t="s">
        <v>79</v>
      </c>
      <c r="M69" s="42" t="s">
        <v>79</v>
      </c>
      <c r="N69" s="42"/>
      <c r="O69" s="156" t="s">
        <v>82</v>
      </c>
      <c r="P69" s="157"/>
      <c r="Q69" s="42" t="s">
        <v>21</v>
      </c>
    </row>
    <row r="70" spans="2:17" ht="39" customHeight="1" x14ac:dyDescent="0.25">
      <c r="B70" s="81" t="s">
        <v>85</v>
      </c>
      <c r="C70" s="81" t="s">
        <v>86</v>
      </c>
      <c r="D70" s="82" t="s">
        <v>83</v>
      </c>
      <c r="E70" s="82" t="s">
        <v>78</v>
      </c>
      <c r="F70" s="83" t="s">
        <v>79</v>
      </c>
      <c r="G70" s="83" t="s">
        <v>20</v>
      </c>
      <c r="H70" s="83" t="s">
        <v>80</v>
      </c>
      <c r="I70" s="84" t="s">
        <v>20</v>
      </c>
      <c r="J70" s="84" t="s">
        <v>79</v>
      </c>
      <c r="K70" s="42" t="s">
        <v>79</v>
      </c>
      <c r="L70" s="42" t="s">
        <v>79</v>
      </c>
      <c r="M70" s="42" t="s">
        <v>79</v>
      </c>
      <c r="N70" s="42" t="s">
        <v>20</v>
      </c>
      <c r="O70" s="156" t="s">
        <v>82</v>
      </c>
      <c r="P70" s="157"/>
      <c r="Q70" s="42" t="s">
        <v>21</v>
      </c>
    </row>
    <row r="71" spans="2:17" ht="32.25" customHeight="1" x14ac:dyDescent="0.25">
      <c r="B71" s="81" t="s">
        <v>85</v>
      </c>
      <c r="C71" s="81" t="s">
        <v>86</v>
      </c>
      <c r="D71" s="85" t="s">
        <v>87</v>
      </c>
      <c r="E71" s="82" t="s">
        <v>78</v>
      </c>
      <c r="F71" s="83" t="s">
        <v>79</v>
      </c>
      <c r="G71" s="83" t="s">
        <v>20</v>
      </c>
      <c r="H71" s="83" t="s">
        <v>80</v>
      </c>
      <c r="I71" s="84" t="s">
        <v>20</v>
      </c>
      <c r="J71" s="84" t="s">
        <v>79</v>
      </c>
      <c r="K71" s="42" t="s">
        <v>79</v>
      </c>
      <c r="L71" s="42" t="s">
        <v>79</v>
      </c>
      <c r="M71" s="42" t="s">
        <v>79</v>
      </c>
      <c r="N71" s="42" t="s">
        <v>20</v>
      </c>
      <c r="O71" s="156" t="s">
        <v>82</v>
      </c>
      <c r="P71" s="157"/>
      <c r="Q71" s="42" t="s">
        <v>21</v>
      </c>
    </row>
    <row r="72" spans="2:17" ht="30" x14ac:dyDescent="0.25">
      <c r="B72" s="81" t="s">
        <v>85</v>
      </c>
      <c r="C72" s="81" t="s">
        <v>86</v>
      </c>
      <c r="D72" s="85" t="s">
        <v>88</v>
      </c>
      <c r="E72" s="82" t="s">
        <v>78</v>
      </c>
      <c r="F72" s="83" t="s">
        <v>79</v>
      </c>
      <c r="G72" s="83" t="s">
        <v>20</v>
      </c>
      <c r="H72" s="83" t="s">
        <v>80</v>
      </c>
      <c r="I72" s="84" t="s">
        <v>20</v>
      </c>
      <c r="J72" s="84" t="s">
        <v>79</v>
      </c>
      <c r="K72" s="42" t="s">
        <v>79</v>
      </c>
      <c r="L72" s="42" t="s">
        <v>79</v>
      </c>
      <c r="M72" s="42" t="s">
        <v>79</v>
      </c>
      <c r="N72" s="42" t="s">
        <v>89</v>
      </c>
      <c r="O72" s="156" t="s">
        <v>82</v>
      </c>
      <c r="P72" s="157"/>
      <c r="Q72" s="42" t="s">
        <v>21</v>
      </c>
    </row>
    <row r="73" spans="2:17" x14ac:dyDescent="0.25">
      <c r="B73" s="81"/>
      <c r="C73" s="81"/>
      <c r="D73" s="82"/>
      <c r="E73" s="82"/>
      <c r="F73" s="83"/>
      <c r="G73" s="83"/>
      <c r="H73" s="83"/>
      <c r="I73" s="84"/>
      <c r="J73" s="84"/>
      <c r="K73" s="42"/>
      <c r="L73" s="42"/>
      <c r="M73" s="42"/>
      <c r="N73" s="42"/>
      <c r="O73" s="158"/>
      <c r="P73" s="159"/>
      <c r="Q73" s="42"/>
    </row>
    <row r="74" spans="2:17" x14ac:dyDescent="0.25">
      <c r="B74" s="42"/>
      <c r="C74" s="42"/>
      <c r="D74" s="42"/>
      <c r="E74" s="42"/>
      <c r="F74" s="42"/>
      <c r="G74" s="42"/>
      <c r="H74" s="42"/>
      <c r="I74" s="42"/>
      <c r="J74" s="42"/>
      <c r="K74" s="42"/>
      <c r="L74" s="42"/>
      <c r="M74" s="42"/>
      <c r="N74" s="42"/>
      <c r="O74" s="158"/>
      <c r="P74" s="159"/>
      <c r="Q74" s="42"/>
    </row>
    <row r="75" spans="2:17" x14ac:dyDescent="0.25">
      <c r="B75" s="1" t="s">
        <v>90</v>
      </c>
    </row>
    <row r="76" spans="2:17" x14ac:dyDescent="0.25">
      <c r="B76" s="1" t="s">
        <v>91</v>
      </c>
    </row>
    <row r="77" spans="2:17" x14ac:dyDescent="0.25">
      <c r="B77" s="1" t="s">
        <v>92</v>
      </c>
    </row>
    <row r="79" spans="2:17" ht="15.75" thickBot="1" x14ac:dyDescent="0.3"/>
    <row r="80" spans="2:17" ht="27" thickBot="1" x14ac:dyDescent="0.3">
      <c r="B80" s="150" t="s">
        <v>93</v>
      </c>
      <c r="C80" s="151"/>
      <c r="D80" s="151"/>
      <c r="E80" s="151"/>
      <c r="F80" s="151"/>
      <c r="G80" s="151"/>
      <c r="H80" s="151"/>
      <c r="I80" s="151"/>
      <c r="J80" s="151"/>
      <c r="K80" s="151"/>
      <c r="L80" s="151"/>
      <c r="M80" s="151"/>
      <c r="N80" s="152"/>
    </row>
    <row r="85" spans="2:17" ht="76.5" customHeight="1" x14ac:dyDescent="0.25">
      <c r="B85" s="78" t="s">
        <v>94</v>
      </c>
      <c r="C85" s="78" t="s">
        <v>95</v>
      </c>
      <c r="D85" s="78" t="s">
        <v>96</v>
      </c>
      <c r="E85" s="78" t="s">
        <v>97</v>
      </c>
      <c r="F85" s="78" t="s">
        <v>98</v>
      </c>
      <c r="G85" s="78" t="s">
        <v>99</v>
      </c>
      <c r="H85" s="78" t="s">
        <v>100</v>
      </c>
      <c r="I85" s="78" t="s">
        <v>101</v>
      </c>
      <c r="J85" s="153" t="s">
        <v>102</v>
      </c>
      <c r="K85" s="154"/>
      <c r="L85" s="155"/>
      <c r="M85" s="78" t="s">
        <v>103</v>
      </c>
      <c r="N85" s="78" t="s">
        <v>104</v>
      </c>
      <c r="O85" s="78" t="s">
        <v>105</v>
      </c>
      <c r="P85" s="153" t="s">
        <v>73</v>
      </c>
      <c r="Q85" s="155"/>
    </row>
    <row r="86" spans="2:17" ht="61.5" customHeight="1" x14ac:dyDescent="0.25">
      <c r="B86" s="120" t="s">
        <v>106</v>
      </c>
      <c r="C86" s="121">
        <f>500/3</f>
        <v>166.66666666666666</v>
      </c>
      <c r="D86" s="122" t="s">
        <v>107</v>
      </c>
      <c r="E86" s="123">
        <v>51685416</v>
      </c>
      <c r="F86" s="120" t="s">
        <v>108</v>
      </c>
      <c r="G86" s="120" t="s">
        <v>109</v>
      </c>
      <c r="H86" s="124" t="s">
        <v>110</v>
      </c>
      <c r="I86" s="125" t="s">
        <v>21</v>
      </c>
      <c r="J86" s="122" t="s">
        <v>111</v>
      </c>
      <c r="K86" s="120" t="s">
        <v>112</v>
      </c>
      <c r="L86" s="126" t="s">
        <v>20</v>
      </c>
      <c r="M86" s="126" t="s">
        <v>20</v>
      </c>
      <c r="N86" s="126" t="s">
        <v>20</v>
      </c>
      <c r="O86" s="126" t="s">
        <v>21</v>
      </c>
      <c r="P86" s="136" t="s">
        <v>258</v>
      </c>
      <c r="Q86" s="137"/>
    </row>
    <row r="87" spans="2:17" ht="79.5" customHeight="1" x14ac:dyDescent="0.25">
      <c r="B87" s="112" t="s">
        <v>106</v>
      </c>
      <c r="C87" s="113">
        <v>167</v>
      </c>
      <c r="D87" s="114" t="s">
        <v>216</v>
      </c>
      <c r="E87" s="115">
        <v>1089796265</v>
      </c>
      <c r="F87" s="112" t="s">
        <v>217</v>
      </c>
      <c r="G87" s="112" t="s">
        <v>218</v>
      </c>
      <c r="H87" s="116" t="s">
        <v>219</v>
      </c>
      <c r="I87" s="117" t="s">
        <v>220</v>
      </c>
      <c r="J87" s="114" t="s">
        <v>117</v>
      </c>
      <c r="K87" s="112" t="s">
        <v>221</v>
      </c>
      <c r="L87" s="118" t="s">
        <v>222</v>
      </c>
      <c r="M87" s="119" t="s">
        <v>20</v>
      </c>
      <c r="N87" s="119" t="s">
        <v>20</v>
      </c>
      <c r="O87" s="119" t="s">
        <v>20</v>
      </c>
      <c r="P87" s="134" t="s">
        <v>223</v>
      </c>
      <c r="Q87" s="135"/>
    </row>
    <row r="88" spans="2:17" ht="36.75" customHeight="1" x14ac:dyDescent="0.25">
      <c r="B88" s="86" t="s">
        <v>106</v>
      </c>
      <c r="C88" s="87">
        <f>500/3</f>
        <v>166.66666666666666</v>
      </c>
      <c r="D88" s="88" t="s">
        <v>113</v>
      </c>
      <c r="E88" s="89">
        <v>45542050</v>
      </c>
      <c r="F88" s="86" t="s">
        <v>114</v>
      </c>
      <c r="G88" s="81" t="s">
        <v>115</v>
      </c>
      <c r="H88" s="90" t="s">
        <v>116</v>
      </c>
      <c r="I88" s="82" t="s">
        <v>21</v>
      </c>
      <c r="J88" s="88" t="s">
        <v>117</v>
      </c>
      <c r="K88" s="85" t="s">
        <v>118</v>
      </c>
      <c r="L88" s="75" t="s">
        <v>20</v>
      </c>
      <c r="M88" s="42" t="s">
        <v>20</v>
      </c>
      <c r="N88" s="42" t="s">
        <v>20</v>
      </c>
      <c r="O88" s="42" t="s">
        <v>21</v>
      </c>
      <c r="P88" s="91"/>
      <c r="Q88" s="92"/>
    </row>
    <row r="89" spans="2:17" ht="88.5" customHeight="1" x14ac:dyDescent="0.25">
      <c r="B89" s="86" t="s">
        <v>106</v>
      </c>
      <c r="C89" s="87">
        <f>500/3</f>
        <v>166.66666666666666</v>
      </c>
      <c r="D89" s="88" t="s">
        <v>119</v>
      </c>
      <c r="E89" s="89">
        <v>1130622289</v>
      </c>
      <c r="F89" s="81" t="s">
        <v>120</v>
      </c>
      <c r="G89" s="81" t="s">
        <v>121</v>
      </c>
      <c r="H89" s="90" t="s">
        <v>122</v>
      </c>
      <c r="I89" s="82" t="s">
        <v>21</v>
      </c>
      <c r="J89" s="88" t="s">
        <v>123</v>
      </c>
      <c r="K89" s="85" t="s">
        <v>124</v>
      </c>
      <c r="L89" s="75" t="s">
        <v>20</v>
      </c>
      <c r="M89" s="42" t="s">
        <v>20</v>
      </c>
      <c r="N89" s="42" t="s">
        <v>20</v>
      </c>
      <c r="O89" s="42" t="s">
        <v>21</v>
      </c>
      <c r="P89" s="156" t="s">
        <v>125</v>
      </c>
      <c r="Q89" s="157"/>
    </row>
    <row r="90" spans="2:17" ht="102" customHeight="1" x14ac:dyDescent="0.25">
      <c r="B90" s="120" t="s">
        <v>106</v>
      </c>
      <c r="C90" s="121">
        <f t="shared" ref="C90:C93" si="1">742/3</f>
        <v>247.33333333333334</v>
      </c>
      <c r="D90" s="122" t="s">
        <v>126</v>
      </c>
      <c r="E90" s="123">
        <v>42142411</v>
      </c>
      <c r="F90" s="127" t="s">
        <v>127</v>
      </c>
      <c r="G90" s="120" t="s">
        <v>128</v>
      </c>
      <c r="H90" s="124" t="s">
        <v>129</v>
      </c>
      <c r="I90" s="125" t="s">
        <v>21</v>
      </c>
      <c r="J90" s="122" t="s">
        <v>130</v>
      </c>
      <c r="K90" s="120" t="s">
        <v>131</v>
      </c>
      <c r="L90" s="126" t="s">
        <v>20</v>
      </c>
      <c r="M90" s="126" t="s">
        <v>20</v>
      </c>
      <c r="N90" s="126" t="s">
        <v>20</v>
      </c>
      <c r="O90" s="126" t="s">
        <v>21</v>
      </c>
      <c r="P90" s="136" t="s">
        <v>260</v>
      </c>
      <c r="Q90" s="137"/>
    </row>
    <row r="91" spans="2:17" ht="102" customHeight="1" x14ac:dyDescent="0.25">
      <c r="B91" s="112" t="s">
        <v>106</v>
      </c>
      <c r="C91" s="113">
        <v>247</v>
      </c>
      <c r="D91" s="114" t="s">
        <v>224</v>
      </c>
      <c r="E91" s="115">
        <v>43274852</v>
      </c>
      <c r="F91" s="112" t="s">
        <v>225</v>
      </c>
      <c r="G91" s="112" t="s">
        <v>226</v>
      </c>
      <c r="H91" s="116" t="s">
        <v>227</v>
      </c>
      <c r="I91" s="117" t="s">
        <v>220</v>
      </c>
      <c r="J91" s="114" t="s">
        <v>228</v>
      </c>
      <c r="K91" s="112" t="s">
        <v>229</v>
      </c>
      <c r="L91" s="119" t="s">
        <v>20</v>
      </c>
      <c r="M91" s="119" t="s">
        <v>20</v>
      </c>
      <c r="N91" s="119" t="s">
        <v>20</v>
      </c>
      <c r="O91" s="119" t="s">
        <v>20</v>
      </c>
      <c r="P91" s="162" t="s">
        <v>230</v>
      </c>
      <c r="Q91" s="163"/>
    </row>
    <row r="92" spans="2:17" ht="88.5" customHeight="1" x14ac:dyDescent="0.25">
      <c r="B92" s="86" t="s">
        <v>106</v>
      </c>
      <c r="C92" s="87">
        <f t="shared" si="1"/>
        <v>247.33333333333334</v>
      </c>
      <c r="D92" s="88" t="s">
        <v>132</v>
      </c>
      <c r="E92" s="89">
        <v>349521</v>
      </c>
      <c r="F92" s="86" t="s">
        <v>133</v>
      </c>
      <c r="G92" s="86" t="s">
        <v>134</v>
      </c>
      <c r="H92" s="93" t="s">
        <v>135</v>
      </c>
      <c r="I92" s="82" t="s">
        <v>21</v>
      </c>
      <c r="J92" s="93" t="s">
        <v>136</v>
      </c>
      <c r="K92" s="85" t="s">
        <v>137</v>
      </c>
      <c r="L92" s="75" t="s">
        <v>20</v>
      </c>
      <c r="M92" s="42" t="s">
        <v>20</v>
      </c>
      <c r="N92" s="42" t="s">
        <v>20</v>
      </c>
      <c r="O92" s="42" t="s">
        <v>21</v>
      </c>
      <c r="P92" s="91"/>
      <c r="Q92" s="92"/>
    </row>
    <row r="93" spans="2:17" ht="60.75" customHeight="1" x14ac:dyDescent="0.25">
      <c r="B93" s="120" t="s">
        <v>106</v>
      </c>
      <c r="C93" s="121">
        <f t="shared" si="1"/>
        <v>247.33333333333334</v>
      </c>
      <c r="D93" s="122" t="s">
        <v>138</v>
      </c>
      <c r="E93" s="123">
        <v>31477899</v>
      </c>
      <c r="F93" s="120" t="s">
        <v>139</v>
      </c>
      <c r="G93" s="120" t="s">
        <v>134</v>
      </c>
      <c r="H93" s="124" t="s">
        <v>140</v>
      </c>
      <c r="I93" s="125" t="s">
        <v>21</v>
      </c>
      <c r="J93" s="122" t="s">
        <v>111</v>
      </c>
      <c r="K93" s="120" t="s">
        <v>141</v>
      </c>
      <c r="L93" s="126" t="s">
        <v>20</v>
      </c>
      <c r="M93" s="126" t="s">
        <v>20</v>
      </c>
      <c r="N93" s="126" t="s">
        <v>20</v>
      </c>
      <c r="O93" s="126" t="s">
        <v>21</v>
      </c>
      <c r="P93" s="136" t="s">
        <v>258</v>
      </c>
      <c r="Q93" s="137"/>
    </row>
    <row r="94" spans="2:17" ht="127.5" customHeight="1" x14ac:dyDescent="0.25">
      <c r="B94" s="112" t="s">
        <v>106</v>
      </c>
      <c r="C94" s="113">
        <v>247</v>
      </c>
      <c r="D94" s="114" t="s">
        <v>231</v>
      </c>
      <c r="E94" s="115">
        <v>1042999483</v>
      </c>
      <c r="F94" s="112" t="s">
        <v>232</v>
      </c>
      <c r="G94" s="112" t="s">
        <v>233</v>
      </c>
      <c r="H94" s="116" t="s">
        <v>234</v>
      </c>
      <c r="I94" s="117" t="s">
        <v>220</v>
      </c>
      <c r="J94" s="114" t="s">
        <v>235</v>
      </c>
      <c r="K94" s="112" t="s">
        <v>236</v>
      </c>
      <c r="L94" s="119" t="s">
        <v>237</v>
      </c>
      <c r="M94" s="119" t="s">
        <v>20</v>
      </c>
      <c r="N94" s="119" t="s">
        <v>20</v>
      </c>
      <c r="O94" s="119" t="s">
        <v>20</v>
      </c>
      <c r="P94" s="162" t="s">
        <v>238</v>
      </c>
      <c r="Q94" s="163"/>
    </row>
    <row r="95" spans="2:17" ht="60.75" customHeight="1" x14ac:dyDescent="0.25">
      <c r="B95" s="120" t="s">
        <v>142</v>
      </c>
      <c r="C95" s="121">
        <f>500/3</f>
        <v>166.66666666666666</v>
      </c>
      <c r="D95" s="122" t="s">
        <v>143</v>
      </c>
      <c r="E95" s="123">
        <v>67025916</v>
      </c>
      <c r="F95" s="120" t="s">
        <v>127</v>
      </c>
      <c r="G95" s="120" t="s">
        <v>134</v>
      </c>
      <c r="H95" s="124" t="s">
        <v>144</v>
      </c>
      <c r="I95" s="125">
        <v>141395</v>
      </c>
      <c r="J95" s="122" t="s">
        <v>145</v>
      </c>
      <c r="K95" s="120" t="s">
        <v>146</v>
      </c>
      <c r="L95" s="126" t="s">
        <v>20</v>
      </c>
      <c r="M95" s="126" t="s">
        <v>20</v>
      </c>
      <c r="N95" s="126" t="s">
        <v>20</v>
      </c>
      <c r="O95" s="126" t="s">
        <v>21</v>
      </c>
      <c r="P95" s="136" t="s">
        <v>259</v>
      </c>
      <c r="Q95" s="137"/>
    </row>
    <row r="96" spans="2:17" ht="60.75" customHeight="1" x14ac:dyDescent="0.25">
      <c r="B96" s="112" t="s">
        <v>142</v>
      </c>
      <c r="C96" s="113">
        <v>167</v>
      </c>
      <c r="D96" s="114" t="s">
        <v>239</v>
      </c>
      <c r="E96" s="115">
        <v>11062781</v>
      </c>
      <c r="F96" s="112" t="s">
        <v>240</v>
      </c>
      <c r="G96" s="112" t="s">
        <v>241</v>
      </c>
      <c r="H96" s="116" t="s">
        <v>242</v>
      </c>
      <c r="I96" s="117" t="s">
        <v>20</v>
      </c>
      <c r="J96" s="114" t="s">
        <v>243</v>
      </c>
      <c r="K96" s="112" t="s">
        <v>244</v>
      </c>
      <c r="L96" s="119" t="s">
        <v>20</v>
      </c>
      <c r="M96" s="119" t="s">
        <v>20</v>
      </c>
      <c r="N96" s="119" t="s">
        <v>20</v>
      </c>
      <c r="O96" s="119" t="s">
        <v>20</v>
      </c>
      <c r="P96" s="134" t="s">
        <v>245</v>
      </c>
      <c r="Q96" s="135"/>
    </row>
    <row r="97" spans="2:17" ht="60.75" customHeight="1" x14ac:dyDescent="0.25">
      <c r="B97" s="86" t="s">
        <v>142</v>
      </c>
      <c r="C97" s="87">
        <f>500/3</f>
        <v>166.66666666666666</v>
      </c>
      <c r="D97" s="88" t="s">
        <v>148</v>
      </c>
      <c r="E97" s="89">
        <v>49769791</v>
      </c>
      <c r="F97" s="86" t="s">
        <v>127</v>
      </c>
      <c r="G97" s="86" t="s">
        <v>149</v>
      </c>
      <c r="H97" s="90" t="s">
        <v>150</v>
      </c>
      <c r="I97" s="82" t="s">
        <v>20</v>
      </c>
      <c r="J97" s="88" t="s">
        <v>151</v>
      </c>
      <c r="K97" s="85" t="s">
        <v>152</v>
      </c>
      <c r="L97" s="75" t="s">
        <v>20</v>
      </c>
      <c r="M97" s="42" t="s">
        <v>20</v>
      </c>
      <c r="N97" s="42" t="s">
        <v>20</v>
      </c>
      <c r="O97" s="42" t="s">
        <v>20</v>
      </c>
      <c r="P97" s="91"/>
      <c r="Q97" s="92"/>
    </row>
    <row r="98" spans="2:17" ht="60.75" customHeight="1" x14ac:dyDescent="0.25">
      <c r="B98" s="128" t="s">
        <v>142</v>
      </c>
      <c r="C98" s="129">
        <f>500/3</f>
        <v>166.66666666666666</v>
      </c>
      <c r="D98" s="130" t="s">
        <v>153</v>
      </c>
      <c r="E98" s="131">
        <v>1087414831</v>
      </c>
      <c r="F98" s="128" t="s">
        <v>127</v>
      </c>
      <c r="G98" s="128" t="s">
        <v>154</v>
      </c>
      <c r="H98" s="132" t="s">
        <v>155</v>
      </c>
      <c r="I98" s="133" t="s">
        <v>20</v>
      </c>
      <c r="J98" s="130" t="s">
        <v>156</v>
      </c>
      <c r="K98" s="128" t="s">
        <v>157</v>
      </c>
      <c r="L98" s="111" t="s">
        <v>20</v>
      </c>
      <c r="M98" s="111" t="s">
        <v>20</v>
      </c>
      <c r="N98" s="111" t="s">
        <v>20</v>
      </c>
      <c r="O98" s="111" t="s">
        <v>21</v>
      </c>
      <c r="P98" s="138" t="s">
        <v>215</v>
      </c>
      <c r="Q98" s="139"/>
    </row>
    <row r="99" spans="2:17" ht="60.75" customHeight="1" x14ac:dyDescent="0.25">
      <c r="B99" s="86" t="s">
        <v>142</v>
      </c>
      <c r="C99" s="87">
        <f>742/5</f>
        <v>148.4</v>
      </c>
      <c r="D99" s="88" t="s">
        <v>158</v>
      </c>
      <c r="E99" s="89">
        <v>1024486337</v>
      </c>
      <c r="F99" s="86" t="s">
        <v>159</v>
      </c>
      <c r="G99" s="86" t="s">
        <v>160</v>
      </c>
      <c r="H99" s="90" t="s">
        <v>161</v>
      </c>
      <c r="I99" s="82" t="s">
        <v>20</v>
      </c>
      <c r="J99" s="88" t="s">
        <v>162</v>
      </c>
      <c r="K99" s="85" t="s">
        <v>163</v>
      </c>
      <c r="L99" s="75" t="s">
        <v>20</v>
      </c>
      <c r="M99" s="42" t="s">
        <v>20</v>
      </c>
      <c r="N99" s="42" t="s">
        <v>20</v>
      </c>
      <c r="O99" s="42" t="s">
        <v>20</v>
      </c>
      <c r="P99" s="156" t="s">
        <v>147</v>
      </c>
      <c r="Q99" s="157"/>
    </row>
    <row r="100" spans="2:17" ht="60.75" customHeight="1" x14ac:dyDescent="0.25">
      <c r="B100" s="120" t="s">
        <v>142</v>
      </c>
      <c r="C100" s="121">
        <f>742/5</f>
        <v>148.4</v>
      </c>
      <c r="D100" s="122" t="s">
        <v>164</v>
      </c>
      <c r="E100" s="123">
        <v>31585818</v>
      </c>
      <c r="F100" s="120" t="s">
        <v>165</v>
      </c>
      <c r="G100" s="120" t="s">
        <v>166</v>
      </c>
      <c r="H100" s="124" t="s">
        <v>167</v>
      </c>
      <c r="I100" s="125" t="s">
        <v>20</v>
      </c>
      <c r="J100" s="122" t="s">
        <v>168</v>
      </c>
      <c r="K100" s="120" t="s">
        <v>169</v>
      </c>
      <c r="L100" s="126" t="s">
        <v>20</v>
      </c>
      <c r="M100" s="126" t="s">
        <v>20</v>
      </c>
      <c r="N100" s="126" t="s">
        <v>20</v>
      </c>
      <c r="O100" s="126" t="s">
        <v>21</v>
      </c>
      <c r="P100" s="136" t="s">
        <v>258</v>
      </c>
      <c r="Q100" s="137"/>
    </row>
    <row r="101" spans="2:17" ht="144.75" customHeight="1" x14ac:dyDescent="0.25">
      <c r="B101" s="112" t="s">
        <v>142</v>
      </c>
      <c r="C101" s="113">
        <v>148</v>
      </c>
      <c r="D101" s="114" t="s">
        <v>246</v>
      </c>
      <c r="E101" s="115">
        <v>1116435256</v>
      </c>
      <c r="F101" s="112" t="s">
        <v>240</v>
      </c>
      <c r="G101" s="112" t="s">
        <v>121</v>
      </c>
      <c r="H101" s="116" t="s">
        <v>247</v>
      </c>
      <c r="I101" s="117" t="s">
        <v>20</v>
      </c>
      <c r="J101" s="114" t="s">
        <v>249</v>
      </c>
      <c r="K101" s="112" t="s">
        <v>250</v>
      </c>
      <c r="L101" s="118" t="s">
        <v>251</v>
      </c>
      <c r="M101" s="119" t="s">
        <v>20</v>
      </c>
      <c r="N101" s="119" t="s">
        <v>20</v>
      </c>
      <c r="O101" s="119" t="s">
        <v>20</v>
      </c>
      <c r="P101" s="134" t="s">
        <v>248</v>
      </c>
      <c r="Q101" s="135"/>
    </row>
    <row r="102" spans="2:17" ht="60.75" customHeight="1" x14ac:dyDescent="0.25">
      <c r="B102" s="120" t="s">
        <v>142</v>
      </c>
      <c r="C102" s="121">
        <f>742/5</f>
        <v>148.4</v>
      </c>
      <c r="D102" s="122" t="s">
        <v>170</v>
      </c>
      <c r="E102" s="123">
        <v>38670735</v>
      </c>
      <c r="F102" s="120" t="s">
        <v>165</v>
      </c>
      <c r="G102" s="120" t="s">
        <v>171</v>
      </c>
      <c r="H102" s="124" t="s">
        <v>172</v>
      </c>
      <c r="I102" s="125" t="s">
        <v>20</v>
      </c>
      <c r="J102" s="122" t="s">
        <v>173</v>
      </c>
      <c r="K102" s="120" t="s">
        <v>174</v>
      </c>
      <c r="L102" s="126" t="s">
        <v>20</v>
      </c>
      <c r="M102" s="126" t="s">
        <v>20</v>
      </c>
      <c r="N102" s="126" t="s">
        <v>20</v>
      </c>
      <c r="O102" s="126" t="s">
        <v>21</v>
      </c>
      <c r="P102" s="136" t="s">
        <v>258</v>
      </c>
      <c r="Q102" s="137"/>
    </row>
    <row r="103" spans="2:17" ht="134.25" customHeight="1" x14ac:dyDescent="0.25">
      <c r="B103" s="112" t="s">
        <v>142</v>
      </c>
      <c r="C103" s="113">
        <v>148</v>
      </c>
      <c r="D103" s="114" t="s">
        <v>252</v>
      </c>
      <c r="E103" s="115">
        <v>31961560</v>
      </c>
      <c r="F103" s="112" t="s">
        <v>127</v>
      </c>
      <c r="G103" s="112" t="s">
        <v>121</v>
      </c>
      <c r="H103" s="116" t="s">
        <v>253</v>
      </c>
      <c r="I103" s="117" t="s">
        <v>20</v>
      </c>
      <c r="J103" s="114" t="s">
        <v>254</v>
      </c>
      <c r="K103" s="112" t="s">
        <v>255</v>
      </c>
      <c r="L103" s="118" t="s">
        <v>256</v>
      </c>
      <c r="M103" s="119" t="s">
        <v>20</v>
      </c>
      <c r="N103" s="119" t="s">
        <v>20</v>
      </c>
      <c r="O103" s="119" t="s">
        <v>20</v>
      </c>
      <c r="P103" s="134" t="s">
        <v>257</v>
      </c>
      <c r="Q103" s="135"/>
    </row>
    <row r="104" spans="2:17" ht="60.75" customHeight="1" x14ac:dyDescent="0.25">
      <c r="B104" s="86" t="s">
        <v>142</v>
      </c>
      <c r="C104" s="87">
        <f>742/5</f>
        <v>148.4</v>
      </c>
      <c r="D104" s="88" t="s">
        <v>175</v>
      </c>
      <c r="E104" s="89">
        <v>1116232768</v>
      </c>
      <c r="F104" s="86" t="s">
        <v>176</v>
      </c>
      <c r="G104" s="86" t="s">
        <v>121</v>
      </c>
      <c r="H104" s="90" t="s">
        <v>177</v>
      </c>
      <c r="I104" s="82" t="s">
        <v>79</v>
      </c>
      <c r="J104" s="88" t="s">
        <v>178</v>
      </c>
      <c r="K104" s="85" t="s">
        <v>179</v>
      </c>
      <c r="L104" s="75" t="s">
        <v>20</v>
      </c>
      <c r="M104" s="42" t="s">
        <v>20</v>
      </c>
      <c r="N104" s="42" t="s">
        <v>20</v>
      </c>
      <c r="O104" s="42" t="s">
        <v>20</v>
      </c>
      <c r="P104" s="156" t="s">
        <v>180</v>
      </c>
      <c r="Q104" s="157"/>
    </row>
    <row r="105" spans="2:17" ht="33.6" customHeight="1" x14ac:dyDescent="0.25">
      <c r="B105" s="86" t="s">
        <v>142</v>
      </c>
      <c r="C105" s="87">
        <f>742/5</f>
        <v>148.4</v>
      </c>
      <c r="D105" s="88" t="s">
        <v>181</v>
      </c>
      <c r="E105" s="89">
        <v>10948989367</v>
      </c>
      <c r="F105" s="81" t="s">
        <v>176</v>
      </c>
      <c r="G105" s="81" t="s">
        <v>182</v>
      </c>
      <c r="H105" s="90" t="s">
        <v>183</v>
      </c>
      <c r="I105" s="82" t="s">
        <v>20</v>
      </c>
      <c r="J105" s="86" t="s">
        <v>184</v>
      </c>
      <c r="K105" s="85" t="s">
        <v>185</v>
      </c>
      <c r="L105" s="84" t="s">
        <v>20</v>
      </c>
      <c r="M105" s="42" t="s">
        <v>20</v>
      </c>
      <c r="N105" s="42" t="s">
        <v>20</v>
      </c>
      <c r="O105" s="42" t="s">
        <v>20</v>
      </c>
      <c r="P105" s="156"/>
      <c r="Q105" s="157"/>
    </row>
    <row r="107" spans="2:17" ht="15.75" thickBot="1" x14ac:dyDescent="0.3"/>
    <row r="108" spans="2:17" ht="27" thickBot="1" x14ac:dyDescent="0.3">
      <c r="B108" s="150" t="s">
        <v>186</v>
      </c>
      <c r="C108" s="151"/>
      <c r="D108" s="151"/>
      <c r="E108" s="151"/>
      <c r="F108" s="151"/>
      <c r="G108" s="151"/>
      <c r="H108" s="151"/>
      <c r="I108" s="151"/>
      <c r="J108" s="151"/>
      <c r="K108" s="151"/>
      <c r="L108" s="151"/>
      <c r="M108" s="151"/>
      <c r="N108" s="152"/>
    </row>
    <row r="111" spans="2:17" ht="46.15" customHeight="1" x14ac:dyDescent="0.25">
      <c r="B111" s="79" t="s">
        <v>19</v>
      </c>
      <c r="C111" s="79" t="s">
        <v>187</v>
      </c>
      <c r="D111" s="153" t="s">
        <v>73</v>
      </c>
      <c r="E111" s="155"/>
    </row>
    <row r="112" spans="2:17" ht="60" customHeight="1" x14ac:dyDescent="0.25">
      <c r="B112" s="94" t="s">
        <v>188</v>
      </c>
      <c r="C112" s="42" t="s">
        <v>20</v>
      </c>
      <c r="D112" s="156" t="s">
        <v>189</v>
      </c>
      <c r="E112" s="157"/>
    </row>
    <row r="115" spans="1:26" ht="26.25" x14ac:dyDescent="0.25">
      <c r="B115" s="160" t="s">
        <v>190</v>
      </c>
      <c r="C115" s="161"/>
      <c r="D115" s="161"/>
      <c r="E115" s="161"/>
      <c r="F115" s="161"/>
      <c r="G115" s="161"/>
      <c r="H115" s="161"/>
      <c r="I115" s="161"/>
      <c r="J115" s="161"/>
      <c r="K115" s="161"/>
      <c r="L115" s="161"/>
      <c r="M115" s="161"/>
      <c r="N115" s="161"/>
      <c r="O115" s="161"/>
      <c r="P115" s="161"/>
    </row>
    <row r="117" spans="1:26" ht="15.75" thickBot="1" x14ac:dyDescent="0.3"/>
    <row r="118" spans="1:26" ht="27" thickBot="1" x14ac:dyDescent="0.3">
      <c r="B118" s="150" t="s">
        <v>191</v>
      </c>
      <c r="C118" s="151"/>
      <c r="D118" s="151"/>
      <c r="E118" s="151"/>
      <c r="F118" s="151"/>
      <c r="G118" s="151"/>
      <c r="H118" s="151"/>
      <c r="I118" s="151"/>
      <c r="J118" s="151"/>
      <c r="K118" s="151"/>
      <c r="L118" s="151"/>
      <c r="M118" s="151"/>
      <c r="N118" s="152"/>
    </row>
    <row r="120" spans="1:26" ht="15.75" thickBot="1" x14ac:dyDescent="0.3">
      <c r="M120" s="47"/>
      <c r="N120" s="47"/>
    </row>
    <row r="121" spans="1:26" s="13" customFormat="1" ht="109.5" customHeight="1" x14ac:dyDescent="0.25">
      <c r="B121" s="48" t="s">
        <v>35</v>
      </c>
      <c r="C121" s="48" t="s">
        <v>36</v>
      </c>
      <c r="D121" s="48" t="s">
        <v>37</v>
      </c>
      <c r="E121" s="48" t="s">
        <v>38</v>
      </c>
      <c r="F121" s="48" t="s">
        <v>39</v>
      </c>
      <c r="G121" s="48" t="s">
        <v>40</v>
      </c>
      <c r="H121" s="48" t="s">
        <v>41</v>
      </c>
      <c r="I121" s="48" t="s">
        <v>42</v>
      </c>
      <c r="J121" s="48" t="s">
        <v>43</v>
      </c>
      <c r="K121" s="48" t="s">
        <v>44</v>
      </c>
      <c r="L121" s="48" t="s">
        <v>45</v>
      </c>
      <c r="M121" s="49" t="s">
        <v>46</v>
      </c>
      <c r="N121" s="48" t="s">
        <v>47</v>
      </c>
      <c r="O121" s="48" t="s">
        <v>48</v>
      </c>
      <c r="P121" s="50" t="s">
        <v>49</v>
      </c>
      <c r="Q121" s="50" t="s">
        <v>50</v>
      </c>
    </row>
    <row r="122" spans="1:26" s="62" customFormat="1" x14ac:dyDescent="0.25">
      <c r="A122" s="51">
        <v>1</v>
      </c>
      <c r="B122" s="52"/>
      <c r="C122" s="52"/>
      <c r="D122" s="52"/>
      <c r="E122" s="53"/>
      <c r="F122" s="54"/>
      <c r="G122" s="54"/>
      <c r="H122" s="56"/>
      <c r="I122" s="57"/>
      <c r="J122" s="57"/>
      <c r="K122" s="53"/>
      <c r="L122" s="57"/>
      <c r="M122" s="53"/>
      <c r="N122" s="58"/>
      <c r="O122" s="59"/>
      <c r="P122" s="59"/>
      <c r="Q122" s="60"/>
      <c r="R122" s="61"/>
      <c r="S122" s="61"/>
      <c r="T122" s="61"/>
      <c r="U122" s="61"/>
      <c r="V122" s="61"/>
      <c r="W122" s="61"/>
      <c r="X122" s="61"/>
      <c r="Y122" s="61"/>
      <c r="Z122" s="61"/>
    </row>
    <row r="123" spans="1:26" s="62" customFormat="1" x14ac:dyDescent="0.25">
      <c r="A123" s="51">
        <f>+A122+1</f>
        <v>2</v>
      </c>
      <c r="B123" s="52"/>
      <c r="C123" s="63"/>
      <c r="D123" s="52"/>
      <c r="E123" s="64"/>
      <c r="F123" s="54"/>
      <c r="G123" s="54"/>
      <c r="H123" s="54"/>
      <c r="I123" s="57"/>
      <c r="J123" s="57"/>
      <c r="K123" s="57"/>
      <c r="L123" s="57"/>
      <c r="M123" s="58"/>
      <c r="N123" s="58"/>
      <c r="O123" s="59"/>
      <c r="P123" s="59"/>
      <c r="Q123" s="60"/>
      <c r="R123" s="61"/>
      <c r="S123" s="61"/>
      <c r="T123" s="61"/>
      <c r="U123" s="61"/>
      <c r="V123" s="61"/>
      <c r="W123" s="61"/>
      <c r="X123" s="61"/>
      <c r="Y123" s="61"/>
      <c r="Z123" s="61"/>
    </row>
    <row r="124" spans="1:26" s="62" customFormat="1" x14ac:dyDescent="0.25">
      <c r="A124" s="51">
        <f t="shared" ref="A124:A129" si="2">+A123+1</f>
        <v>3</v>
      </c>
      <c r="B124" s="52"/>
      <c r="C124" s="63"/>
      <c r="D124" s="52"/>
      <c r="E124" s="64"/>
      <c r="F124" s="54"/>
      <c r="G124" s="54"/>
      <c r="H124" s="54"/>
      <c r="I124" s="57"/>
      <c r="J124" s="57"/>
      <c r="K124" s="57"/>
      <c r="L124" s="57"/>
      <c r="M124" s="58"/>
      <c r="N124" s="58"/>
      <c r="O124" s="59"/>
      <c r="P124" s="59"/>
      <c r="Q124" s="60"/>
      <c r="R124" s="61"/>
      <c r="S124" s="61"/>
      <c r="T124" s="61"/>
      <c r="U124" s="61"/>
      <c r="V124" s="61"/>
      <c r="W124" s="61"/>
      <c r="X124" s="61"/>
      <c r="Y124" s="61"/>
      <c r="Z124" s="61"/>
    </row>
    <row r="125" spans="1:26" s="62" customFormat="1" x14ac:dyDescent="0.25">
      <c r="A125" s="51">
        <f t="shared" si="2"/>
        <v>4</v>
      </c>
      <c r="B125" s="52"/>
      <c r="C125" s="63"/>
      <c r="D125" s="52"/>
      <c r="E125" s="64"/>
      <c r="F125" s="54"/>
      <c r="G125" s="54"/>
      <c r="H125" s="54"/>
      <c r="I125" s="57"/>
      <c r="J125" s="57"/>
      <c r="K125" s="57"/>
      <c r="L125" s="57"/>
      <c r="M125" s="58"/>
      <c r="N125" s="58"/>
      <c r="O125" s="59"/>
      <c r="P125" s="59"/>
      <c r="Q125" s="60"/>
      <c r="R125" s="61"/>
      <c r="S125" s="61"/>
      <c r="T125" s="61"/>
      <c r="U125" s="61"/>
      <c r="V125" s="61"/>
      <c r="W125" s="61"/>
      <c r="X125" s="61"/>
      <c r="Y125" s="61"/>
      <c r="Z125" s="61"/>
    </row>
    <row r="126" spans="1:26" s="62" customFormat="1" x14ac:dyDescent="0.25">
      <c r="A126" s="51">
        <f t="shared" si="2"/>
        <v>5</v>
      </c>
      <c r="B126" s="52"/>
      <c r="C126" s="63"/>
      <c r="D126" s="52"/>
      <c r="E126" s="64"/>
      <c r="F126" s="54"/>
      <c r="G126" s="54"/>
      <c r="H126" s="54"/>
      <c r="I126" s="57"/>
      <c r="J126" s="57"/>
      <c r="K126" s="57"/>
      <c r="L126" s="57"/>
      <c r="M126" s="58"/>
      <c r="N126" s="58"/>
      <c r="O126" s="59"/>
      <c r="P126" s="59"/>
      <c r="Q126" s="60"/>
      <c r="R126" s="61"/>
      <c r="S126" s="61"/>
      <c r="T126" s="61"/>
      <c r="U126" s="61"/>
      <c r="V126" s="61"/>
      <c r="W126" s="61"/>
      <c r="X126" s="61"/>
      <c r="Y126" s="61"/>
      <c r="Z126" s="61"/>
    </row>
    <row r="127" spans="1:26" s="62" customFormat="1" x14ac:dyDescent="0.25">
      <c r="A127" s="51">
        <f t="shared" si="2"/>
        <v>6</v>
      </c>
      <c r="B127" s="52"/>
      <c r="C127" s="63"/>
      <c r="D127" s="52"/>
      <c r="E127" s="64"/>
      <c r="F127" s="54"/>
      <c r="G127" s="54"/>
      <c r="H127" s="54"/>
      <c r="I127" s="57"/>
      <c r="J127" s="57"/>
      <c r="K127" s="57"/>
      <c r="L127" s="57"/>
      <c r="M127" s="58"/>
      <c r="N127" s="58"/>
      <c r="O127" s="59"/>
      <c r="P127" s="59"/>
      <c r="Q127" s="60"/>
      <c r="R127" s="61"/>
      <c r="S127" s="61"/>
      <c r="T127" s="61"/>
      <c r="U127" s="61"/>
      <c r="V127" s="61"/>
      <c r="W127" s="61"/>
      <c r="X127" s="61"/>
      <c r="Y127" s="61"/>
      <c r="Z127" s="61"/>
    </row>
    <row r="128" spans="1:26" s="62" customFormat="1" x14ac:dyDescent="0.25">
      <c r="A128" s="51">
        <f t="shared" si="2"/>
        <v>7</v>
      </c>
      <c r="B128" s="52"/>
      <c r="C128" s="63"/>
      <c r="D128" s="52"/>
      <c r="E128" s="64"/>
      <c r="F128" s="54"/>
      <c r="G128" s="54"/>
      <c r="H128" s="54"/>
      <c r="I128" s="57"/>
      <c r="J128" s="57"/>
      <c r="K128" s="57"/>
      <c r="L128" s="57"/>
      <c r="M128" s="58"/>
      <c r="N128" s="58"/>
      <c r="O128" s="59"/>
      <c r="P128" s="59"/>
      <c r="Q128" s="60"/>
      <c r="R128" s="61"/>
      <c r="S128" s="61"/>
      <c r="T128" s="61"/>
      <c r="U128" s="61"/>
      <c r="V128" s="61"/>
      <c r="W128" s="61"/>
      <c r="X128" s="61"/>
      <c r="Y128" s="61"/>
      <c r="Z128" s="61"/>
    </row>
    <row r="129" spans="1:26" s="62" customFormat="1" x14ac:dyDescent="0.25">
      <c r="A129" s="51">
        <f t="shared" si="2"/>
        <v>8</v>
      </c>
      <c r="B129" s="52"/>
      <c r="C129" s="63"/>
      <c r="D129" s="52"/>
      <c r="E129" s="64"/>
      <c r="F129" s="54"/>
      <c r="G129" s="54"/>
      <c r="H129" s="54"/>
      <c r="I129" s="57"/>
      <c r="J129" s="57"/>
      <c r="K129" s="57"/>
      <c r="L129" s="57"/>
      <c r="M129" s="58"/>
      <c r="N129" s="58"/>
      <c r="O129" s="59"/>
      <c r="P129" s="59"/>
      <c r="Q129" s="60"/>
      <c r="R129" s="61"/>
      <c r="S129" s="61"/>
      <c r="T129" s="61"/>
      <c r="U129" s="61"/>
      <c r="V129" s="61"/>
      <c r="W129" s="61"/>
      <c r="X129" s="61"/>
      <c r="Y129" s="61"/>
      <c r="Z129" s="61"/>
    </row>
    <row r="130" spans="1:26" s="62" customFormat="1" x14ac:dyDescent="0.25">
      <c r="A130" s="51"/>
      <c r="B130" s="65" t="s">
        <v>30</v>
      </c>
      <c r="C130" s="63"/>
      <c r="D130" s="52"/>
      <c r="E130" s="64"/>
      <c r="F130" s="54"/>
      <c r="G130" s="54"/>
      <c r="H130" s="54"/>
      <c r="I130" s="57"/>
      <c r="J130" s="57"/>
      <c r="K130" s="66"/>
      <c r="L130" s="66">
        <f t="shared" ref="L130:N130" si="3">SUM(L122:L129)</f>
        <v>0</v>
      </c>
      <c r="M130" s="67">
        <f t="shared" si="3"/>
        <v>0</v>
      </c>
      <c r="N130" s="66">
        <f t="shared" si="3"/>
        <v>0</v>
      </c>
      <c r="O130" s="59"/>
      <c r="P130" s="59"/>
      <c r="Q130" s="68"/>
    </row>
    <row r="131" spans="1:26" x14ac:dyDescent="0.25">
      <c r="B131" s="69"/>
      <c r="C131" s="69"/>
      <c r="D131" s="69"/>
      <c r="E131" s="70"/>
      <c r="F131" s="69"/>
      <c r="G131" s="69"/>
      <c r="H131" s="69"/>
      <c r="I131" s="69"/>
      <c r="J131" s="69"/>
      <c r="K131" s="69"/>
      <c r="L131" s="69"/>
      <c r="M131" s="69"/>
      <c r="N131" s="69"/>
      <c r="O131" s="69"/>
      <c r="P131" s="69"/>
    </row>
    <row r="132" spans="1:26" ht="18.75" x14ac:dyDescent="0.25">
      <c r="B132" s="73" t="s">
        <v>192</v>
      </c>
      <c r="C132" s="95"/>
      <c r="H132" s="76"/>
      <c r="I132" s="76"/>
      <c r="J132" s="76"/>
      <c r="K132" s="76"/>
      <c r="L132" s="76"/>
      <c r="M132" s="76"/>
      <c r="N132" s="69"/>
      <c r="O132" s="69"/>
      <c r="P132" s="69"/>
    </row>
    <row r="134" spans="1:26" ht="15.75" thickBot="1" x14ac:dyDescent="0.3"/>
    <row r="135" spans="1:26" ht="37.15" customHeight="1" thickBot="1" x14ac:dyDescent="0.3">
      <c r="B135" s="96" t="s">
        <v>193</v>
      </c>
      <c r="C135" s="97" t="s">
        <v>194</v>
      </c>
      <c r="D135" s="96" t="s">
        <v>29</v>
      </c>
      <c r="E135" s="97" t="s">
        <v>195</v>
      </c>
    </row>
    <row r="136" spans="1:26" ht="41.45" customHeight="1" x14ac:dyDescent="0.25">
      <c r="B136" s="98" t="s">
        <v>196</v>
      </c>
      <c r="C136" s="99">
        <v>0</v>
      </c>
      <c r="D136" s="99">
        <v>0</v>
      </c>
      <c r="E136" s="147">
        <v>0</v>
      </c>
    </row>
    <row r="137" spans="1:26" x14ac:dyDescent="0.25">
      <c r="B137" s="98" t="s">
        <v>197</v>
      </c>
      <c r="C137" s="100">
        <v>0</v>
      </c>
      <c r="D137" s="46">
        <v>0</v>
      </c>
      <c r="E137" s="148"/>
    </row>
    <row r="138" spans="1:26" ht="15.75" thickBot="1" x14ac:dyDescent="0.3">
      <c r="B138" s="98" t="s">
        <v>198</v>
      </c>
      <c r="C138" s="101">
        <v>0</v>
      </c>
      <c r="D138" s="101">
        <v>0</v>
      </c>
      <c r="E138" s="149"/>
    </row>
    <row r="140" spans="1:26" ht="15.75" thickBot="1" x14ac:dyDescent="0.3"/>
    <row r="141" spans="1:26" ht="27" thickBot="1" x14ac:dyDescent="0.3">
      <c r="B141" s="150" t="s">
        <v>199</v>
      </c>
      <c r="C141" s="151"/>
      <c r="D141" s="151"/>
      <c r="E141" s="151"/>
      <c r="F141" s="151"/>
      <c r="G141" s="151"/>
      <c r="H141" s="151"/>
      <c r="I141" s="151"/>
      <c r="J141" s="151"/>
      <c r="K141" s="151"/>
      <c r="L141" s="151"/>
      <c r="M141" s="151"/>
      <c r="N141" s="152"/>
    </row>
    <row r="143" spans="1:26" ht="76.5" customHeight="1" x14ac:dyDescent="0.25">
      <c r="B143" s="78" t="s">
        <v>94</v>
      </c>
      <c r="C143" s="78" t="s">
        <v>95</v>
      </c>
      <c r="D143" s="78" t="s">
        <v>96</v>
      </c>
      <c r="E143" s="78" t="s">
        <v>97</v>
      </c>
      <c r="F143" s="78" t="s">
        <v>98</v>
      </c>
      <c r="G143" s="78" t="s">
        <v>99</v>
      </c>
      <c r="H143" s="78" t="s">
        <v>100</v>
      </c>
      <c r="I143" s="78" t="s">
        <v>101</v>
      </c>
      <c r="J143" s="153" t="s">
        <v>102</v>
      </c>
      <c r="K143" s="154"/>
      <c r="L143" s="155"/>
      <c r="M143" s="78" t="s">
        <v>103</v>
      </c>
      <c r="N143" s="78" t="s">
        <v>104</v>
      </c>
      <c r="O143" s="78" t="s">
        <v>105</v>
      </c>
      <c r="P143" s="153" t="s">
        <v>73</v>
      </c>
      <c r="Q143" s="155"/>
    </row>
    <row r="144" spans="1:26" ht="85.5" customHeight="1" x14ac:dyDescent="0.25">
      <c r="B144" s="86" t="s">
        <v>200</v>
      </c>
      <c r="C144" s="94">
        <v>2164</v>
      </c>
      <c r="D144" s="94" t="s">
        <v>201</v>
      </c>
      <c r="E144" s="42">
        <v>46374610</v>
      </c>
      <c r="F144" s="94" t="s">
        <v>202</v>
      </c>
      <c r="G144" s="94" t="s">
        <v>203</v>
      </c>
      <c r="H144" s="42" t="s">
        <v>204</v>
      </c>
      <c r="I144" s="75"/>
      <c r="J144" s="94" t="s">
        <v>205</v>
      </c>
      <c r="K144" s="102" t="s">
        <v>206</v>
      </c>
      <c r="L144" s="103" t="s">
        <v>20</v>
      </c>
      <c r="M144" s="42" t="s">
        <v>20</v>
      </c>
      <c r="N144" s="42" t="s">
        <v>20</v>
      </c>
      <c r="O144" s="42" t="s">
        <v>21</v>
      </c>
      <c r="P144" s="156"/>
      <c r="Q144" s="157"/>
    </row>
    <row r="145" spans="2:17" ht="60.75" customHeight="1" x14ac:dyDescent="0.25">
      <c r="B145" s="86"/>
      <c r="C145" s="86"/>
      <c r="D145" s="81"/>
      <c r="E145" s="81"/>
      <c r="F145" s="81"/>
      <c r="G145" s="81"/>
      <c r="H145" s="81"/>
      <c r="I145" s="82"/>
      <c r="J145" s="104"/>
      <c r="K145" s="105"/>
      <c r="L145" s="106"/>
      <c r="M145" s="42"/>
      <c r="N145" s="42"/>
      <c r="O145" s="42"/>
      <c r="P145" s="158"/>
      <c r="Q145" s="159"/>
    </row>
    <row r="146" spans="2:17" ht="33.6" customHeight="1" x14ac:dyDescent="0.25">
      <c r="B146" s="86"/>
      <c r="C146" s="86"/>
      <c r="D146" s="81"/>
      <c r="E146" s="81"/>
      <c r="F146" s="81"/>
      <c r="G146" s="81"/>
      <c r="H146" s="81"/>
      <c r="I146" s="82"/>
      <c r="J146" s="104"/>
      <c r="K146" s="84"/>
      <c r="L146" s="84"/>
      <c r="M146" s="42"/>
      <c r="N146" s="42"/>
      <c r="O146" s="42"/>
      <c r="P146" s="140"/>
      <c r="Q146" s="140"/>
    </row>
    <row r="149" spans="2:17" ht="15.75" thickBot="1" x14ac:dyDescent="0.3"/>
    <row r="150" spans="2:17" ht="54" customHeight="1" x14ac:dyDescent="0.25">
      <c r="B150" s="43" t="s">
        <v>19</v>
      </c>
      <c r="C150" s="43" t="s">
        <v>193</v>
      </c>
      <c r="D150" s="78" t="s">
        <v>194</v>
      </c>
      <c r="E150" s="43" t="s">
        <v>29</v>
      </c>
      <c r="F150" s="97" t="s">
        <v>207</v>
      </c>
      <c r="G150" s="107"/>
    </row>
    <row r="151" spans="2:17" ht="120.75" customHeight="1" x14ac:dyDescent="0.2">
      <c r="B151" s="141" t="s">
        <v>208</v>
      </c>
      <c r="C151" s="108" t="s">
        <v>209</v>
      </c>
      <c r="D151" s="46">
        <v>25</v>
      </c>
      <c r="E151" s="46">
        <v>25</v>
      </c>
      <c r="F151" s="142">
        <f>+E151+E152+E153</f>
        <v>25</v>
      </c>
      <c r="G151" s="109"/>
    </row>
    <row r="152" spans="2:17" ht="76.150000000000006" customHeight="1" x14ac:dyDescent="0.2">
      <c r="B152" s="141"/>
      <c r="C152" s="108" t="s">
        <v>210</v>
      </c>
      <c r="D152" s="110">
        <v>25</v>
      </c>
      <c r="E152" s="46">
        <v>0</v>
      </c>
      <c r="F152" s="143"/>
      <c r="G152" s="109"/>
    </row>
    <row r="153" spans="2:17" ht="69" customHeight="1" x14ac:dyDescent="0.2">
      <c r="B153" s="141"/>
      <c r="C153" s="108" t="s">
        <v>211</v>
      </c>
      <c r="D153" s="46">
        <v>10</v>
      </c>
      <c r="E153" s="46">
        <v>0</v>
      </c>
      <c r="F153" s="144"/>
      <c r="G153" s="109"/>
    </row>
    <row r="154" spans="2:17" x14ac:dyDescent="0.25">
      <c r="C154"/>
    </row>
    <row r="157" spans="2:17" x14ac:dyDescent="0.25">
      <c r="B157" s="40" t="s">
        <v>212</v>
      </c>
    </row>
    <row r="160" spans="2:17" x14ac:dyDescent="0.25">
      <c r="B160" s="41" t="s">
        <v>19</v>
      </c>
      <c r="C160" s="41" t="s">
        <v>28</v>
      </c>
      <c r="D160" s="43" t="s">
        <v>29</v>
      </c>
      <c r="E160" s="43" t="s">
        <v>30</v>
      </c>
    </row>
    <row r="161" spans="2:5" ht="28.5" x14ac:dyDescent="0.25">
      <c r="B161" s="44" t="s">
        <v>213</v>
      </c>
      <c r="C161" s="45">
        <v>40</v>
      </c>
      <c r="D161" s="46">
        <f>+E136</f>
        <v>0</v>
      </c>
      <c r="E161" s="145">
        <v>25</v>
      </c>
    </row>
    <row r="162" spans="2:5" ht="42.75" x14ac:dyDescent="0.25">
      <c r="B162" s="44" t="s">
        <v>214</v>
      </c>
      <c r="C162" s="45">
        <v>60</v>
      </c>
      <c r="D162" s="46"/>
      <c r="E162" s="146"/>
    </row>
  </sheetData>
  <mergeCells count="59">
    <mergeCell ref="B58:B59"/>
    <mergeCell ref="C58:C59"/>
    <mergeCell ref="D58:E58"/>
    <mergeCell ref="B2:P2"/>
    <mergeCell ref="B4:P4"/>
    <mergeCell ref="C6:N6"/>
    <mergeCell ref="C7:N7"/>
    <mergeCell ref="C8:N8"/>
    <mergeCell ref="C9:N9"/>
    <mergeCell ref="C10:E10"/>
    <mergeCell ref="B14:C21"/>
    <mergeCell ref="B22:C22"/>
    <mergeCell ref="E40:E41"/>
    <mergeCell ref="M45:N45"/>
    <mergeCell ref="J85:L85"/>
    <mergeCell ref="P85:Q85"/>
    <mergeCell ref="C62:N62"/>
    <mergeCell ref="B64:N64"/>
    <mergeCell ref="O67:P67"/>
    <mergeCell ref="O68:P68"/>
    <mergeCell ref="O69:P69"/>
    <mergeCell ref="O70:P70"/>
    <mergeCell ref="O71:P71"/>
    <mergeCell ref="O72:P72"/>
    <mergeCell ref="O73:P73"/>
    <mergeCell ref="O74:P74"/>
    <mergeCell ref="B80:N80"/>
    <mergeCell ref="B118:N118"/>
    <mergeCell ref="P86:Q86"/>
    <mergeCell ref="P89:Q89"/>
    <mergeCell ref="P90:Q90"/>
    <mergeCell ref="P95:Q95"/>
    <mergeCell ref="P99:Q99"/>
    <mergeCell ref="P104:Q104"/>
    <mergeCell ref="P105:Q105"/>
    <mergeCell ref="B108:N108"/>
    <mergeCell ref="D111:E111"/>
    <mergeCell ref="D112:E112"/>
    <mergeCell ref="B115:P115"/>
    <mergeCell ref="P87:Q87"/>
    <mergeCell ref="P91:Q91"/>
    <mergeCell ref="P93:Q93"/>
    <mergeCell ref="P94:Q94"/>
    <mergeCell ref="P146:Q146"/>
    <mergeCell ref="B151:B153"/>
    <mergeCell ref="F151:F153"/>
    <mergeCell ref="E161:E162"/>
    <mergeCell ref="E136:E138"/>
    <mergeCell ref="B141:N141"/>
    <mergeCell ref="J143:L143"/>
    <mergeCell ref="P143:Q143"/>
    <mergeCell ref="P144:Q144"/>
    <mergeCell ref="P145:Q145"/>
    <mergeCell ref="P103:Q103"/>
    <mergeCell ref="P96:Q96"/>
    <mergeCell ref="P101:Q101"/>
    <mergeCell ref="P100:Q100"/>
    <mergeCell ref="P98:Q98"/>
    <mergeCell ref="P102:Q102"/>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0866141732283472" right="0.70866141732283472" top="0.74803149606299213" bottom="0.74803149606299213" header="0.31496062992125984" footer="0.31496062992125984"/>
  <pageSetup scale="7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EV_TEC_CER_G22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2014-12-04T15:48:20Z</dcterms:created>
  <dcterms:modified xsi:type="dcterms:W3CDTF">2014-12-11T22:02:22Z</dcterms:modified>
</cp:coreProperties>
</file>