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EV_TEC_CER_G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7" i="1" l="1"/>
  <c r="D158" i="1" s="1"/>
  <c r="E132" i="1"/>
  <c r="D157" i="1" s="1"/>
  <c r="N126" i="1"/>
  <c r="M126" i="1"/>
  <c r="L126" i="1"/>
  <c r="K126" i="1"/>
  <c r="C128" i="1" s="1"/>
  <c r="A119" i="1"/>
  <c r="A120" i="1" s="1"/>
  <c r="A121" i="1" s="1"/>
  <c r="A122" i="1" s="1"/>
  <c r="A123" i="1" s="1"/>
  <c r="A124" i="1" s="1"/>
  <c r="A125" i="1" s="1"/>
  <c r="C100" i="1"/>
  <c r="C99" i="1"/>
  <c r="C98" i="1"/>
  <c r="C97" i="1"/>
  <c r="C96" i="1"/>
  <c r="C92" i="1"/>
  <c r="C94" i="1"/>
  <c r="C91" i="1"/>
  <c r="C89" i="1"/>
  <c r="C88" i="1"/>
  <c r="C87" i="1"/>
  <c r="N57" i="1"/>
  <c r="M57" i="1"/>
  <c r="C62" i="1" s="1"/>
  <c r="L57" i="1"/>
  <c r="C61" i="1"/>
  <c r="A50" i="1"/>
  <c r="A51" i="1" s="1"/>
  <c r="A52" i="1" s="1"/>
  <c r="A53" i="1" s="1"/>
  <c r="A54" i="1" s="1"/>
  <c r="A55" i="1" s="1"/>
  <c r="A56" i="1" s="1"/>
  <c r="D41" i="1"/>
  <c r="E40" i="1" s="1"/>
  <c r="C24" i="1"/>
  <c r="F17" i="1"/>
  <c r="F22" i="1" s="1"/>
  <c r="E17" i="1"/>
  <c r="E22" i="1" s="1"/>
  <c r="E157" i="1" l="1"/>
</calcChain>
</file>

<file path=xl/sharedStrings.xml><?xml version="1.0" encoding="utf-8"?>
<sst xmlns="http://schemas.openxmlformats.org/spreadsheetml/2006/main" count="457" uniqueCount="239">
  <si>
    <t>1. CRITERIOS HABILITANTES</t>
  </si>
  <si>
    <t>Experiencia Específica - habilitante</t>
  </si>
  <si>
    <t>Nombre de Proponente:</t>
  </si>
  <si>
    <t xml:space="preserve"> COPORACION EDUCATIVA CER </t>
  </si>
  <si>
    <t>Nombre de Integrante No 1:</t>
  </si>
  <si>
    <t>Nombre de Integrante No 2:</t>
  </si>
  <si>
    <t>Nombre de Integrante No 3:</t>
  </si>
  <si>
    <t>grupo a la que se presenta</t>
  </si>
  <si>
    <t>1 CZ BUENAVENTURA</t>
  </si>
  <si>
    <t>Fecha de evaluación:</t>
  </si>
  <si>
    <t>30/11/1014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</si>
  <si>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</si>
  <si>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</si>
  <si>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</si>
  <si>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</si>
  <si>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</si>
  <si>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</si>
  <si>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</si>
  <si>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</si>
  <si>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</si>
  <si>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</si>
  <si>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</si>
  <si>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</si>
  <si>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</si>
  <si>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</si>
  <si>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</si>
  <si>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</si>
  <si>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</si>
  <si>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</si>
  <si>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</si>
  <si>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</si>
  <si>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</si>
  <si>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</si>
  <si>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</si>
  <si>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</si>
  <si>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</si>
  <si>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</si>
  <si>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</si>
  <si>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</si>
  <si>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</si>
  <si>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</si>
  <si>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</si>
  <si>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</si>
  <si>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</si>
  <si>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</si>
  <si>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</si>
  <si>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</si>
  <si>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</si>
  <si>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</si>
  <si>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</si>
  <si>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</si>
  <si>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EDUCATIVA CER</t>
  </si>
  <si>
    <t>FONADE</t>
  </si>
  <si>
    <t>?</t>
  </si>
  <si>
    <t>MUNICIPIO DE BUENAVENTURA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</si>
  <si>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</si>
  <si>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</si>
  <si>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</si>
  <si>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</si>
  <si>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</si>
  <si>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</si>
  <si>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</si>
  <si>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</si>
  <si>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</si>
  <si>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</si>
  <si>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</si>
  <si>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</si>
  <si>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</si>
  <si>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</si>
  <si>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</si>
  <si>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</si>
  <si>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</si>
  <si>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</si>
  <si>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</si>
  <si>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</si>
  <si>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</si>
  <si>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</si>
  <si>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</si>
  <si>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</si>
  <si>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CDI INSTITUCIONAL</t>
  </si>
  <si>
    <t>CIUDADELA NUEVA BUENAVENTURA B/GAMBOA</t>
  </si>
  <si>
    <t>BARRIO ORIENTE CRA 44 No. 10-01</t>
  </si>
  <si>
    <t>BARRIO OLIMPICO DETRÁS DEL ESTADIO</t>
  </si>
  <si>
    <t>CALE 2DA SUR No. 8-47 BARRIO PUEBLO NUEVO</t>
  </si>
  <si>
    <t>LAS PALMAS CALLE 2DA CRA 84 A BAJANDO LA PAVIMENTADA</t>
  </si>
  <si>
    <t>PUNTA DEL ESTE CRA 22 C</t>
  </si>
  <si>
    <t>LLERAS CRA 19 CALLE 1RA SUR MANZANA 227</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</si>
  <si>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</si>
  <si>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</si>
  <si>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</si>
  <si>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</si>
  <si>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</si>
  <si>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</si>
  <si>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</si>
  <si>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</si>
  <si>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</si>
  <si>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</si>
  <si>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</si>
  <si>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</si>
  <si>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</si>
  <si>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</si>
  <si>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</si>
  <si>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</si>
  <si>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</si>
  <si>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ROCIO RAMIREZ NUÑEZ</t>
  </si>
  <si>
    <t>TRABAJADORA SOCIAL</t>
  </si>
  <si>
    <t>UNIVERSIDAD DEL VALLE</t>
  </si>
  <si>
    <t>2 MAYO DE 2008</t>
  </si>
  <si>
    <t>FUNOF</t>
  </si>
  <si>
    <t>15 FEB 2012 A 31 JULIO DE 2014</t>
  </si>
  <si>
    <t>COGESTOR PROFESIONAL</t>
  </si>
  <si>
    <t>DAISY ALICIA ROCHA VALENCIA</t>
  </si>
  <si>
    <t>LICENCIADA EN PREESCOLAR</t>
  </si>
  <si>
    <t>UNIVERSIDAD DEL QUINDIO</t>
  </si>
  <si>
    <t>JULIO DE 1997</t>
  </si>
  <si>
    <t>NO APLICA</t>
  </si>
  <si>
    <t>DESDE 1994 HASTA LA FECHA</t>
  </si>
  <si>
    <t>DIRECTORA EJECUTIVA</t>
  </si>
  <si>
    <t>OSIRIS FERNANDEZ OSSA</t>
  </si>
  <si>
    <t>LICENCIADA EN HISTORIA</t>
  </si>
  <si>
    <t>16 ABRIL DE 2011</t>
  </si>
  <si>
    <t>FUNDACION MIXTA POLITECNICO UNIVERSIDAD DEL VALLE</t>
  </si>
  <si>
    <t>DESDE MARZO HASTA AGOSTO DE 2014</t>
  </si>
  <si>
    <t>INSTRUCTOR LIDER DE ARCHIVO</t>
  </si>
  <si>
    <t>MARLENE DEL CARMEN ROCHA</t>
  </si>
  <si>
    <t>LICENCIADA EN EDUCACIÓ N DE DOCENCIA COMERCIAL</t>
  </si>
  <si>
    <t>UNIVERSIDAD DE ANTIOQUIA</t>
  </si>
  <si>
    <t>27 DE JUNIO DE 1997</t>
  </si>
  <si>
    <t>NO SE PUEDE VERIFICAR</t>
  </si>
  <si>
    <t>NO SE PUDE VERIFICAR EN LOS ADJUNTOS</t>
  </si>
  <si>
    <t>LOS DOCUMENTOS QUE VERIFICAN LA EXPERIENCIA SE ENCUENTRAN ILEGIBLES</t>
  </si>
  <si>
    <t>NILTON MOSQUERA</t>
  </si>
  <si>
    <t>ADMINISTRADOR DE EMPRESAS</t>
  </si>
  <si>
    <t>UNIVERSIDAD TECNOLOGICA DEL CHOCO</t>
  </si>
  <si>
    <t>TP 42766</t>
  </si>
  <si>
    <t>CORFUTURO</t>
  </si>
  <si>
    <t>DESDE 20 DE JUNIO DE 2013 HASTA 6 DE MAYO DE 2014</t>
  </si>
  <si>
    <t>APOYORDINACIÓN Y COORDINADOR FINANCIERO</t>
  </si>
  <si>
    <t xml:space="preserve"> FRANCY LISETH CARDENAS</t>
  </si>
  <si>
    <t>LICENCIADA EN EDUCACIÓN PREESCOLAR</t>
  </si>
  <si>
    <t>UNIVERSIDAD SAN BUENAVENTURA</t>
  </si>
  <si>
    <t>4 JULIO DE 2013</t>
  </si>
  <si>
    <t>CORPORACION INFANCIA Y DESARROLLO</t>
  </si>
  <si>
    <t>DESDE EL 20 DE ENERO AL 15 DE DICIEMBRE DE 2013</t>
  </si>
  <si>
    <t>PROFESIONAL CAPACITADOR</t>
  </si>
  <si>
    <t>PROFESIONAL DE APOYO PSICOSOCIAL</t>
  </si>
  <si>
    <t>DERLY GIOVANNA RODRIGUEZ SANCHEZ</t>
  </si>
  <si>
    <t>UNIVERSIDAD DEL VALLE SEDE PACIFICO</t>
  </si>
  <si>
    <t>13 DE NOV DE 2009</t>
  </si>
  <si>
    <t>NO APORTA</t>
  </si>
  <si>
    <t>15 DE FEBRERO DE 2010 HASTA JULIO 31 DE 2014</t>
  </si>
  <si>
    <t>COGESTORA PROFESIONAL</t>
  </si>
  <si>
    <t>LUIS CARLOS TORRES BONILLA</t>
  </si>
  <si>
    <t>SOCIOLOGO</t>
  </si>
  <si>
    <t>UNIVERSIDAD DEL PACÍFICO</t>
  </si>
  <si>
    <t>25 JUNIO DE 2010</t>
  </si>
  <si>
    <t>WENDY JOHANA CERRERO CHAPARRO</t>
  </si>
  <si>
    <t>UNIMINUTO</t>
  </si>
  <si>
    <t>28DE SEPT DE 2013</t>
  </si>
  <si>
    <t>240521023-1</t>
  </si>
  <si>
    <t>CORPOSCAL</t>
  </si>
  <si>
    <t>DURANTE EL 2012</t>
  </si>
  <si>
    <t xml:space="preserve"> GRUPO DE TALLERES A PERSONAS MAYORES Y GRUPOS DE PRIMERA INFANCIA</t>
  </si>
  <si>
    <t>MARGARITA ROJAS SINISTERRA</t>
  </si>
  <si>
    <t>PSICOLOGA</t>
  </si>
  <si>
    <t>24 DE JUNIO DE 2006</t>
  </si>
  <si>
    <t>APORTE ILEGIBLE</t>
  </si>
  <si>
    <t>CORPORACION DIA DE LA NIÑEZ Y CONFUTURO</t>
  </si>
  <si>
    <t>9 DE NOV DE 2013 AL 28 DE FEB DE 2014 Y DEL 6 DE FEBRERO DE 2012 HASTA EL 31 DE DIC DE 2012</t>
  </si>
  <si>
    <t>CAROL DANGELLY GARCIA PALACIOS</t>
  </si>
  <si>
    <t>FUNDACION UNIVERSITARIA DE POPAYAN</t>
  </si>
  <si>
    <t>14 DE JUNIO DE 2002</t>
  </si>
  <si>
    <t>FUNDACION INSTITUTO PARA FORMACION ESPECIAL INFES</t>
  </si>
  <si>
    <t>29 DE OCT DE 2008 A 29 DE ABRIL DE 2010</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</si>
  <si>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</si>
  <si>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</si>
  <si>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</si>
  <si>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 xml:space="preserve"> TRES PROFESIONALES NO CUMPLEN CON EL PERFIL</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</si>
  <si>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</si>
  <si>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</si>
  <si>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</si>
  <si>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</si>
  <si>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</si>
  <si>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</si>
  <si>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</si>
  <si>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</si>
  <si>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</si>
  <si>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</si>
  <si>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</si>
  <si>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</si>
  <si>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</si>
  <si>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</si>
  <si>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</si>
  <si>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</si>
  <si>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</si>
  <si>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</si>
  <si>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</si>
  <si>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</si>
  <si>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</si>
  <si>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</si>
  <si>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</si>
  <si>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</si>
  <si>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TARJETA PROFESIONAL Y NO APORTA FORMATO 8. SE LE SOLICITO A TRAVES DE CORREO Y APORTA LO SOLICITADO</t>
  </si>
  <si>
    <t>LA HOJA DE VIDA LA PRESENTAN  EN OTRA REGIONAL. CAMBIAR HOJA DE VIDA NO CUENTA CON LA EXPERIENCIA PARA EL CARGO DE COORDINADOR</t>
  </si>
  <si>
    <t>ANDRES FELIPE RODRIGUEZ RAYO</t>
  </si>
  <si>
    <t>UNIVERSIDAD DEL PACIFICO</t>
  </si>
  <si>
    <t>25 DE ABRIL DE 2004</t>
  </si>
  <si>
    <t>FUNDACION PARA EL DESARROLLO DE LA MUJER DE BUENAVENTURA       
DIOCESIS DE BUENAVENTURA</t>
  </si>
  <si>
    <t>FEBRERO A DICEIMBRE DE 2011
5 DE FEBRERO DEL 2010 A 5 DE NOVIEMBRE DE 2010</t>
  </si>
  <si>
    <t>SOCIOLOGO
COORDINADOR DE PROYECTO SOCIAL</t>
  </si>
  <si>
    <t>GLORIA EDITH BOTIN</t>
  </si>
  <si>
    <t>UNIVERSIDAD SANTIAGO DE CALI</t>
  </si>
  <si>
    <t>28 DE JULIO DE 2004</t>
  </si>
  <si>
    <t>ASOHIVA
LICEO TACURI ASPAEN</t>
  </si>
  <si>
    <t xml:space="preserve">OCTURE DE 2013 HASTA 31 DE JULIO DE 2014
25 DE ABRIL DE 2005 HASTA 16 DE AGOSTO DE 2005
</t>
  </si>
  <si>
    <t xml:space="preserve">COORDINADORA GENERAL
ASISTENTE ADMIISTRATIVO
</t>
  </si>
  <si>
    <t>NATALIA IVON CORTEZ MUÑOZ</t>
  </si>
  <si>
    <t>LICENCIADA EN FILOSOFIA</t>
  </si>
  <si>
    <t>7 DE NOVIEMBRE DE 2009</t>
  </si>
  <si>
    <t>FUNDACION CLUB CAMPESTRE DE CALI</t>
  </si>
  <si>
    <t>6 DE AGOSTO DE 2011 A 30 DE JUNIO DE 2014</t>
  </si>
  <si>
    <t>ORIENTADORA ACADEMICA</t>
  </si>
  <si>
    <t>NO SE ESPECIFICA EL NUMERO DE CUPOS DE PRIMERA INFANCIAATENDIDOS, LA EXPERIENCIA DEBE SER EMITIDA POR EL AREA RESPONSABLE DE LA ENTIDAD, SE SOLICITO A TRAVES DE CORREOS Y APORTARON EL DOCUMENTO</t>
  </si>
  <si>
    <t xml:space="preserve">
SE RECIBIO ESTA HOJA DE VIDA POR QUE LA DE LA SEÑORA OSIRIS FERNANDEZ OSSA  PRESENTADA ANTERIORMENTE SE CRUZA CON OTROS OPERADORES 
</t>
  </si>
  <si>
    <t xml:space="preserve">ESTA HOJA DE VIDA SE PRESENTA EN REEMPLAZO DE LA  SEÑOR FRANCY LISETH CARDENAS </t>
  </si>
  <si>
    <t>LA EXPERIENCIA QUE APORTA NO CUMPLE CON LO EXIGIDO EN EL PLIEGO. APORTA CERTIFICACION LABORAL DE CENTRO DOCENTE LA VICTORIA DESDE 1 DE DICIEMBRE DE 2013 A 1 DE DICIEMBRE DE 2014, ESTA PERSONA REEMPLAZA A MARLENE DEL CARMEN ROCHA</t>
  </si>
  <si>
    <t>ENVIO ESTA HOJA DE VIDA A TRAVES DE CORREO EL DIA 8 DE DICIEMBRE DE 2014- ENTRA A REEMPLAZAR A NATALY IVON CORTEZ , QUIEN ENTRO A CARGO DE COORDINADORA REEMPLAZANDO A OSIRIS</t>
  </si>
  <si>
    <t>RED UNIDOS
COLEGIO MIXTO PEDRO MORALES PINO</t>
  </si>
  <si>
    <t>DESDE 15 DE FEBRERO 2010 HASTA DE 30 01 DE 2011
JUNIO 1 DE 2012 A JULIO 15 DE 2014</t>
  </si>
  <si>
    <t>TECNICO SOCIAL
INVESTIGADOR SOCIAL</t>
  </si>
  <si>
    <t>SE HABILITA EL PERFIL DEL SOCIOLOGO TENIENDO EN CUENTA QUE LA OFERTA ES PARA CDI QUE ATIENDE GRUPOS ETNICOS, Y QUE APORTAN LA EXPERIENCIA EN  TIEMPO SUFICIENTE</t>
  </si>
  <si>
    <t>AMPLIAR FECHAS DE INGRESO Y EGRESO EN LA EXPERIENCIA PROFESIONAL.  SE RECIBIO DOCUMENTO SOLICITADO DONDE SE CERTIFICA EXPERIENCIA LABORAL EN EL CENTRO EDUCATIVO TORRE FUERTE, DEL 1 DE OCTUBRE DE 2013 HASTA EL 30 DE OCTUBRE DE 2014</t>
  </si>
  <si>
    <t>LA EXPERIENCIA DEBE SER EMITIDA POR EL AREA RESPONSABLE DE LA ENTIDAD, SE SOLICITO POR CORREO EL DOCUMENTO Y LO ENVIARON, CERTIFICANDO 1050 CUPOS</t>
  </si>
  <si>
    <t>10 meses</t>
  </si>
  <si>
    <t>x</t>
  </si>
  <si>
    <t>NO SE ESPECIFICA EL NUMERO DE CUPOS ATENDIDOS, SE SOLICITO POR CORREO Y ADJUNTO DOCUMENTO CON EL NUMERO DE CUPOS.</t>
  </si>
  <si>
    <t>NO SE ESPECIFICA EL NUMERO DE CUPOS ATENDIDOS, LA EXPERIENCIA DEBE SER EMITIDA POR EL AREA RESPONSABLE DE LA ENTIDAD. EN LOS CONTRATOS APORTADOS NO CUMPLEN CON LA LEGALIDAD, POR CUANTO ESTA INCOMPLETO Y NO APORTA FIRMAS.</t>
  </si>
  <si>
    <t>3 meses y 20 dias</t>
  </si>
  <si>
    <t>25 Y 20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</si>
</sst>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 #,##0.00_-;_-* &quot;-&quot;??_-;_-@_-"/>
    <numFmt numFmtId="165" formatCode="[$$-2C0A]\ #,##0"/>
    <numFmt numFmtId="166" formatCode="_-* #,##0_-;\-* #,##0_-;_-* &quot;-&quot;??_-;_-@_-"/>
    <numFmt numFmtId="167" formatCode="[$$-240A]\ #,##0.00"/>
    <numFmt numFmtId="168" formatCode="&quot;$&quot;\ #,##0_);[Red]\(&quot;$&quot;\ #,##0\)"/>
    <numFmt numFmtId="169" formatCode="[$$-240A]\ #,##0"/>
    <numFmt numFmtId="170" formatCode="_-* #,##0\ _€_-;\-* #,##0\ _€_-;_-* &quot;-&quot;??\ _€_-;_-@_-"/>
    <numFmt numFmtId="171"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bgColor indexed="64"/>
      </patternFill>
    </fill>
    <fill>
      <patternFill patternType="solid">
        <fgColor rgb="FF92D05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0">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166" fontId="0" fillId="3" borderId="6" xfId="1" applyNumberFormat="1" applyFont="1" applyFill="1" applyBorder="1" applyAlignment="1">
      <alignment horizontal="right" vertical="center"/>
    </xf>
    <xf numFmtId="165"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8"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165" fontId="0" fillId="0" borderId="0" xfId="0" applyNumberFormat="1"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70"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 fontId="0" fillId="0" borderId="6" xfId="0" applyNumberFormat="1" applyBorder="1" applyAlignment="1">
      <alignment wrapText="1"/>
    </xf>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15" fontId="0" fillId="0" borderId="6" xfId="0" applyNumberFormat="1" applyBorder="1" applyAlignment="1"/>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4" borderId="6" xfId="0" applyFill="1" applyBorder="1" applyAlignment="1">
      <alignment wrapText="1"/>
    </xf>
    <xf numFmtId="1" fontId="0" fillId="4" borderId="6" xfId="0" applyNumberFormat="1" applyFill="1" applyBorder="1" applyAlignment="1">
      <alignment wrapText="1"/>
    </xf>
    <xf numFmtId="0" fontId="0" fillId="4" borderId="6" xfId="0" applyFill="1" applyBorder="1" applyAlignment="1"/>
    <xf numFmtId="0" fontId="0" fillId="4" borderId="6" xfId="0" applyFill="1" applyBorder="1"/>
    <xf numFmtId="0" fontId="0" fillId="4" borderId="6" xfId="0" applyFill="1" applyBorder="1" applyAlignment="1">
      <alignment vertical="center"/>
    </xf>
    <xf numFmtId="0" fontId="0" fillId="4" borderId="6" xfId="0" applyFill="1" applyBorder="1" applyAlignment="1">
      <alignment vertical="center" wrapText="1"/>
    </xf>
    <xf numFmtId="0" fontId="0" fillId="5" borderId="6" xfId="0" applyFill="1" applyBorder="1" applyAlignment="1">
      <alignment wrapText="1"/>
    </xf>
    <xf numFmtId="1" fontId="0" fillId="5" borderId="6" xfId="0" applyNumberFormat="1" applyFill="1" applyBorder="1" applyAlignment="1">
      <alignment wrapText="1"/>
    </xf>
    <xf numFmtId="0" fontId="0" fillId="5" borderId="6" xfId="0" applyFill="1" applyBorder="1" applyAlignment="1"/>
    <xf numFmtId="0" fontId="0" fillId="5" borderId="6" xfId="0" applyFill="1" applyBorder="1"/>
    <xf numFmtId="0" fontId="0" fillId="5" borderId="6" xfId="0" applyFill="1" applyBorder="1" applyAlignment="1">
      <alignment vertical="center"/>
    </xf>
    <xf numFmtId="0" fontId="0" fillId="5" borderId="6" xfId="0" applyFill="1" applyBorder="1" applyAlignment="1">
      <alignment vertical="center" wrapText="1"/>
    </xf>
    <xf numFmtId="0" fontId="0" fillId="6" borderId="6" xfId="0" applyFill="1" applyBorder="1" applyAlignment="1">
      <alignment vertical="center"/>
    </xf>
    <xf numFmtId="0" fontId="0" fillId="6" borderId="6" xfId="0" applyFill="1" applyBorder="1" applyAlignment="1">
      <alignment vertical="center" wrapText="1"/>
    </xf>
    <xf numFmtId="0" fontId="0" fillId="6" borderId="6" xfId="0" applyFill="1" applyBorder="1" applyAlignment="1">
      <alignment wrapText="1"/>
    </xf>
    <xf numFmtId="1" fontId="13" fillId="6" borderId="6" xfId="0" applyNumberFormat="1" applyFont="1" applyFill="1" applyBorder="1" applyAlignment="1">
      <alignment wrapText="1"/>
    </xf>
    <xf numFmtId="0" fontId="13" fillId="6" borderId="6" xfId="0" applyFont="1" applyFill="1" applyBorder="1" applyAlignment="1">
      <alignment wrapText="1"/>
    </xf>
    <xf numFmtId="0" fontId="13" fillId="6" borderId="6" xfId="0" applyFont="1" applyFill="1" applyBorder="1" applyAlignment="1"/>
    <xf numFmtId="0" fontId="13" fillId="6" borderId="6" xfId="0" applyFont="1" applyFill="1" applyBorder="1"/>
    <xf numFmtId="0" fontId="13" fillId="6" borderId="6" xfId="0" applyFont="1" applyFill="1" applyBorder="1" applyAlignment="1">
      <alignment vertical="center"/>
    </xf>
    <xf numFmtId="2" fontId="14" fillId="4" borderId="6" xfId="0" applyNumberFormat="1" applyFont="1" applyFill="1" applyBorder="1" applyAlignment="1" applyProtection="1">
      <alignment horizontal="center" vertical="center" wrapText="1"/>
      <protection locked="0"/>
    </xf>
    <xf numFmtId="0" fontId="9" fillId="4" borderId="6" xfId="0" applyFont="1" applyFill="1" applyBorder="1" applyAlignment="1">
      <alignment horizontal="left" vertical="center" wrapText="1"/>
    </xf>
    <xf numFmtId="1" fontId="14" fillId="4" borderId="6" xfId="0" applyNumberFormat="1" applyFont="1" applyFill="1" applyBorder="1" applyAlignment="1" applyProtection="1">
      <alignment horizontal="center" vertical="center" wrapText="1"/>
      <protection locked="0"/>
    </xf>
    <xf numFmtId="170" fontId="14" fillId="4" borderId="6" xfId="1" applyNumberFormat="1" applyFont="1" applyFill="1" applyBorder="1" applyAlignment="1">
      <alignment horizontal="right"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0" fillId="6" borderId="6" xfId="0" applyFill="1" applyBorder="1" applyAlignment="1">
      <alignment horizontal="center" vertical="center" wrapText="1"/>
    </xf>
    <xf numFmtId="0" fontId="0" fillId="5" borderId="6" xfId="0" applyFill="1"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A16" zoomScale="80" zoomScaleNormal="80" workbookViewId="0">
      <selection activeCell="C30" sqref="C3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9" t="s">
        <v>0</v>
      </c>
      <c r="C2" s="130"/>
      <c r="D2" s="130"/>
      <c r="E2" s="130"/>
      <c r="F2" s="130"/>
      <c r="G2" s="130"/>
      <c r="H2" s="130"/>
      <c r="I2" s="130"/>
      <c r="J2" s="130"/>
      <c r="K2" s="130"/>
      <c r="L2" s="130"/>
      <c r="M2" s="130"/>
      <c r="N2" s="130"/>
      <c r="O2" s="130"/>
      <c r="P2" s="130"/>
    </row>
    <row r="4" spans="2:16" ht="26.25" x14ac:dyDescent="0.25">
      <c r="B4" s="129" t="s">
        <v>1</v>
      </c>
      <c r="C4" s="130"/>
      <c r="D4" s="130"/>
      <c r="E4" s="130"/>
      <c r="F4" s="130"/>
      <c r="G4" s="130"/>
      <c r="H4" s="130"/>
      <c r="I4" s="130"/>
      <c r="J4" s="130"/>
      <c r="K4" s="130"/>
      <c r="L4" s="130"/>
      <c r="M4" s="130"/>
      <c r="N4" s="130"/>
      <c r="O4" s="130"/>
      <c r="P4" s="130"/>
    </row>
    <row r="5" spans="2:16" ht="15.75" thickBot="1" x14ac:dyDescent="0.3"/>
    <row r="6" spans="2:16" ht="21.75" thickBot="1" x14ac:dyDescent="0.3">
      <c r="B6" s="2" t="s">
        <v>2</v>
      </c>
      <c r="C6" s="131" t="s">
        <v>3</v>
      </c>
      <c r="D6" s="132"/>
      <c r="E6" s="132"/>
      <c r="F6" s="132"/>
      <c r="G6" s="132"/>
      <c r="H6" s="132"/>
      <c r="I6" s="132"/>
      <c r="J6" s="132"/>
      <c r="K6" s="132"/>
      <c r="L6" s="132"/>
      <c r="M6" s="132"/>
      <c r="N6" s="133"/>
    </row>
    <row r="7" spans="2:16" ht="16.5" thickBot="1" x14ac:dyDescent="0.3">
      <c r="B7" s="3" t="s">
        <v>4</v>
      </c>
      <c r="C7" s="132"/>
      <c r="D7" s="132"/>
      <c r="E7" s="132"/>
      <c r="F7" s="132"/>
      <c r="G7" s="132"/>
      <c r="H7" s="132"/>
      <c r="I7" s="132"/>
      <c r="J7" s="132"/>
      <c r="K7" s="132"/>
      <c r="L7" s="132"/>
      <c r="M7" s="132"/>
      <c r="N7" s="133"/>
    </row>
    <row r="8" spans="2:16" ht="16.5" thickBot="1" x14ac:dyDescent="0.3">
      <c r="B8" s="3" t="s">
        <v>5</v>
      </c>
      <c r="C8" s="132"/>
      <c r="D8" s="132"/>
      <c r="E8" s="132"/>
      <c r="F8" s="132"/>
      <c r="G8" s="132"/>
      <c r="H8" s="132"/>
      <c r="I8" s="132"/>
      <c r="J8" s="132"/>
      <c r="K8" s="132"/>
      <c r="L8" s="132"/>
      <c r="M8" s="132"/>
      <c r="N8" s="133"/>
    </row>
    <row r="9" spans="2:16" ht="16.5" thickBot="1" x14ac:dyDescent="0.3">
      <c r="B9" s="3" t="s">
        <v>6</v>
      </c>
      <c r="C9" s="132"/>
      <c r="D9" s="132"/>
      <c r="E9" s="132"/>
      <c r="F9" s="132"/>
      <c r="G9" s="132"/>
      <c r="H9" s="132"/>
      <c r="I9" s="132"/>
      <c r="J9" s="132"/>
      <c r="K9" s="132"/>
      <c r="L9" s="132"/>
      <c r="M9" s="132"/>
      <c r="N9" s="133"/>
    </row>
    <row r="10" spans="2:16" ht="16.5" thickBot="1" x14ac:dyDescent="0.3">
      <c r="B10" s="3" t="s">
        <v>7</v>
      </c>
      <c r="C10" s="134" t="s">
        <v>8</v>
      </c>
      <c r="D10" s="134"/>
      <c r="E10" s="135"/>
      <c r="F10" s="4"/>
      <c r="G10" s="4"/>
      <c r="H10" s="4"/>
      <c r="I10" s="4"/>
      <c r="J10" s="4"/>
      <c r="K10" s="4"/>
      <c r="L10" s="4"/>
      <c r="M10" s="4"/>
      <c r="N10" s="5"/>
    </row>
    <row r="11" spans="2:16" ht="16.5" thickBot="1" x14ac:dyDescent="0.3">
      <c r="B11" s="6" t="s">
        <v>9</v>
      </c>
      <c r="C11" s="7" t="s">
        <v>10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6" t="s">
        <v>11</v>
      </c>
      <c r="C14" s="136"/>
      <c r="D14" s="15" t="s">
        <v>12</v>
      </c>
      <c r="E14" s="15" t="s">
        <v>13</v>
      </c>
      <c r="F14" s="15" t="s">
        <v>14</v>
      </c>
      <c r="G14" s="16"/>
      <c r="I14" s="17"/>
      <c r="J14" s="17"/>
      <c r="K14" s="17"/>
      <c r="L14" s="17"/>
      <c r="M14" s="17"/>
      <c r="N14" s="14"/>
    </row>
    <row r="15" spans="2:16" x14ac:dyDescent="0.25">
      <c r="B15" s="136"/>
      <c r="C15" s="136"/>
      <c r="D15" s="15">
        <v>1</v>
      </c>
      <c r="E15" s="18">
        <v>3259444124</v>
      </c>
      <c r="F15" s="19">
        <v>1198</v>
      </c>
      <c r="G15" s="20"/>
      <c r="I15" s="21"/>
      <c r="J15" s="21"/>
      <c r="K15" s="21"/>
      <c r="L15" s="21"/>
      <c r="M15" s="21"/>
      <c r="N15" s="14"/>
    </row>
    <row r="16" spans="2:16" x14ac:dyDescent="0.25">
      <c r="B16" s="136"/>
      <c r="C16" s="136"/>
      <c r="D16" s="15">
        <v>16</v>
      </c>
      <c r="E16" s="18">
        <v>2026028600</v>
      </c>
      <c r="F16" s="22">
        <v>850</v>
      </c>
      <c r="G16" s="20"/>
      <c r="I16" s="21"/>
      <c r="J16" s="21"/>
      <c r="K16" s="21"/>
      <c r="L16" s="21"/>
      <c r="M16" s="21"/>
      <c r="N16" s="14"/>
    </row>
    <row r="17" spans="1:14" x14ac:dyDescent="0.25">
      <c r="B17" s="136"/>
      <c r="C17" s="136"/>
      <c r="D17" s="15">
        <v>22</v>
      </c>
      <c r="E17" s="18">
        <f>296535902+2809230736</f>
        <v>3105766638</v>
      </c>
      <c r="F17" s="18">
        <f>572+742</f>
        <v>1314</v>
      </c>
      <c r="G17" s="20"/>
      <c r="I17" s="21"/>
      <c r="J17" s="21"/>
      <c r="K17" s="21"/>
      <c r="L17" s="21"/>
      <c r="M17" s="21"/>
      <c r="N17" s="14"/>
    </row>
    <row r="18" spans="1:14" x14ac:dyDescent="0.25">
      <c r="B18" s="136"/>
      <c r="C18" s="136"/>
      <c r="D18" s="15"/>
      <c r="E18" s="23"/>
      <c r="F18" s="18"/>
      <c r="G18" s="20"/>
      <c r="H18" s="24"/>
      <c r="I18" s="21"/>
      <c r="J18" s="21"/>
      <c r="K18" s="21"/>
      <c r="L18" s="21"/>
      <c r="M18" s="21"/>
      <c r="N18" s="25"/>
    </row>
    <row r="19" spans="1:14" x14ac:dyDescent="0.25">
      <c r="B19" s="136"/>
      <c r="C19" s="136"/>
      <c r="D19" s="15"/>
      <c r="E19" s="23"/>
      <c r="F19" s="18"/>
      <c r="G19" s="20"/>
      <c r="H19" s="24"/>
      <c r="I19" s="26"/>
      <c r="J19" s="26"/>
      <c r="K19" s="26"/>
      <c r="L19" s="26"/>
      <c r="M19" s="26"/>
      <c r="N19" s="25"/>
    </row>
    <row r="20" spans="1:14" x14ac:dyDescent="0.25">
      <c r="B20" s="136"/>
      <c r="C20" s="136"/>
      <c r="D20" s="15"/>
      <c r="E20" s="23"/>
      <c r="F20" s="18"/>
      <c r="G20" s="20"/>
      <c r="H20" s="24"/>
      <c r="I20" s="13"/>
      <c r="J20" s="13"/>
      <c r="K20" s="13"/>
      <c r="L20" s="13"/>
      <c r="M20" s="13"/>
      <c r="N20" s="25"/>
    </row>
    <row r="21" spans="1:14" x14ac:dyDescent="0.25">
      <c r="B21" s="136"/>
      <c r="C21" s="136"/>
      <c r="D21" s="15"/>
      <c r="E21" s="23"/>
      <c r="F21" s="18"/>
      <c r="G21" s="20"/>
      <c r="H21" s="24"/>
      <c r="I21" s="13"/>
      <c r="J21" s="13"/>
      <c r="K21" s="13"/>
      <c r="L21" s="13"/>
      <c r="M21" s="13"/>
      <c r="N21" s="25"/>
    </row>
    <row r="22" spans="1:14" ht="15.75" thickBot="1" x14ac:dyDescent="0.3">
      <c r="B22" s="137" t="s">
        <v>15</v>
      </c>
      <c r="C22" s="138"/>
      <c r="D22" s="15"/>
      <c r="E22" s="18">
        <f>SUM(E15:E21)</f>
        <v>8391239362</v>
      </c>
      <c r="F22" s="19">
        <f>SUM(F15:F21)</f>
        <v>3362</v>
      </c>
      <c r="G22" s="20"/>
      <c r="H22" s="24"/>
      <c r="I22" s="13"/>
      <c r="J22" s="13"/>
      <c r="K22" s="13"/>
      <c r="L22" s="13"/>
      <c r="M22" s="13"/>
      <c r="N22" s="25"/>
    </row>
    <row r="23" spans="1:14" ht="45.75" thickBot="1" x14ac:dyDescent="0.3">
      <c r="A23" s="27"/>
      <c r="B23" s="28" t="s">
        <v>16</v>
      </c>
      <c r="C23" s="28" t="s">
        <v>17</v>
      </c>
      <c r="E23" s="29"/>
      <c r="F23" s="17"/>
      <c r="G23" s="17"/>
      <c r="H23" s="17"/>
      <c r="I23" s="30"/>
      <c r="J23" s="30"/>
      <c r="K23" s="30"/>
      <c r="L23" s="30"/>
      <c r="M23" s="30"/>
    </row>
    <row r="24" spans="1:14" ht="15.75" thickBot="1" x14ac:dyDescent="0.3">
      <c r="A24" s="31">
        <v>1</v>
      </c>
      <c r="C24" s="32">
        <f>F15*80%</f>
        <v>958.40000000000009</v>
      </c>
      <c r="D24" s="33"/>
      <c r="E24" s="18">
        <v>3259444124</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t="s">
        <v>23</v>
      </c>
      <c r="D30" s="41"/>
      <c r="E30"/>
      <c r="F30"/>
      <c r="G30"/>
      <c r="H30"/>
      <c r="I30" s="13"/>
      <c r="J30" s="13"/>
      <c r="K30" s="13"/>
      <c r="L30" s="13"/>
      <c r="M30" s="13"/>
      <c r="N30" s="14"/>
    </row>
    <row r="31" spans="1:14" x14ac:dyDescent="0.25">
      <c r="A31" s="36"/>
      <c r="B31" s="41" t="s">
        <v>24</v>
      </c>
      <c r="C31" s="41" t="s">
        <v>23</v>
      </c>
      <c r="D31" s="41"/>
      <c r="E31"/>
      <c r="F31"/>
      <c r="G31"/>
      <c r="H31"/>
      <c r="I31" s="13"/>
      <c r="J31" s="13"/>
      <c r="K31" s="13"/>
      <c r="L31" s="13"/>
      <c r="M31" s="13"/>
      <c r="N31" s="14"/>
    </row>
    <row r="32" spans="1:14" x14ac:dyDescent="0.25">
      <c r="A32" s="36"/>
      <c r="B32" s="41" t="s">
        <v>25</v>
      </c>
      <c r="C32" s="41" t="s">
        <v>23</v>
      </c>
      <c r="D32" s="41"/>
      <c r="E32"/>
      <c r="F32"/>
      <c r="G32"/>
      <c r="H32"/>
      <c r="I32" s="13"/>
      <c r="J32" s="13"/>
      <c r="K32" s="13"/>
      <c r="L32" s="13"/>
      <c r="M32" s="13"/>
      <c r="N32" s="14"/>
    </row>
    <row r="33" spans="1:17" x14ac:dyDescent="0.25">
      <c r="A33" s="36"/>
      <c r="B33" s="41" t="s">
        <v>26</v>
      </c>
      <c r="C33" s="41" t="s">
        <v>23</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95">
        <v>0</v>
      </c>
      <c r="E40" s="139">
        <f>+D40+D41</f>
        <v>0</v>
      </c>
      <c r="F40"/>
      <c r="G40"/>
      <c r="H40"/>
      <c r="I40" s="13"/>
      <c r="J40" s="13"/>
      <c r="K40" s="13"/>
      <c r="L40" s="13"/>
      <c r="M40" s="13"/>
      <c r="N40" s="14"/>
    </row>
    <row r="41" spans="1:17" ht="42.75" x14ac:dyDescent="0.25">
      <c r="A41" s="36"/>
      <c r="B41" s="43" t="s">
        <v>32</v>
      </c>
      <c r="C41" s="44">
        <v>60</v>
      </c>
      <c r="D41" s="95">
        <f>+F157</f>
        <v>0</v>
      </c>
      <c r="E41" s="140"/>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41" t="s">
        <v>33</v>
      </c>
      <c r="N45" s="141"/>
    </row>
    <row r="46" spans="1:17" x14ac:dyDescent="0.25">
      <c r="B46" s="39" t="s">
        <v>34</v>
      </c>
      <c r="M46" s="45"/>
      <c r="N46" s="45"/>
    </row>
    <row r="47" spans="1:17" ht="15.75" thickBot="1" x14ac:dyDescent="0.3">
      <c r="M47" s="45"/>
      <c r="N47" s="45"/>
    </row>
    <row r="48" spans="1:17" s="13" customFormat="1" ht="60" x14ac:dyDescent="0.25">
      <c r="B48" s="46" t="s">
        <v>35</v>
      </c>
      <c r="C48" s="46" t="s">
        <v>36</v>
      </c>
      <c r="D48" s="46" t="s">
        <v>37</v>
      </c>
      <c r="E48" s="46" t="s">
        <v>38</v>
      </c>
      <c r="F48" s="46" t="s">
        <v>39</v>
      </c>
      <c r="G48" s="46" t="s">
        <v>40</v>
      </c>
      <c r="H48" s="46" t="s">
        <v>41</v>
      </c>
      <c r="I48" s="46" t="s">
        <v>42</v>
      </c>
      <c r="J48" s="46" t="s">
        <v>43</v>
      </c>
      <c r="K48" s="46" t="s">
        <v>44</v>
      </c>
      <c r="L48" s="46" t="s">
        <v>45</v>
      </c>
      <c r="M48" s="47" t="s">
        <v>46</v>
      </c>
      <c r="N48" s="46" t="s">
        <v>47</v>
      </c>
      <c r="O48" s="46" t="s">
        <v>48</v>
      </c>
      <c r="P48" s="48" t="s">
        <v>49</v>
      </c>
      <c r="Q48" s="48" t="s">
        <v>50</v>
      </c>
    </row>
    <row r="49" spans="1:26" s="62" customFormat="1" ht="227.25" customHeight="1" x14ac:dyDescent="0.25">
      <c r="A49" s="49">
        <v>1</v>
      </c>
      <c r="B49" s="50" t="s">
        <v>51</v>
      </c>
      <c r="C49" s="51" t="s">
        <v>51</v>
      </c>
      <c r="D49" s="50" t="s">
        <v>52</v>
      </c>
      <c r="E49" s="52">
        <v>2121302</v>
      </c>
      <c r="F49" s="53" t="s">
        <v>23</v>
      </c>
      <c r="G49" s="54"/>
      <c r="H49" s="55">
        <v>41039</v>
      </c>
      <c r="I49" s="56">
        <v>41151</v>
      </c>
      <c r="J49" s="56" t="s">
        <v>21</v>
      </c>
      <c r="K49" s="57" t="s">
        <v>237</v>
      </c>
      <c r="L49" s="56"/>
      <c r="M49" s="122">
        <v>90</v>
      </c>
      <c r="N49" s="58"/>
      <c r="O49" s="58">
        <v>115994981</v>
      </c>
      <c r="P49" s="59">
        <v>56</v>
      </c>
      <c r="Q49" s="123" t="s">
        <v>235</v>
      </c>
      <c r="R49" s="61"/>
      <c r="S49" s="61"/>
      <c r="T49" s="61"/>
      <c r="U49" s="61"/>
      <c r="V49" s="61"/>
      <c r="W49" s="61"/>
      <c r="X49" s="61"/>
      <c r="Y49" s="61"/>
      <c r="Z49" s="61"/>
    </row>
    <row r="50" spans="1:26" s="62" customFormat="1" ht="345" x14ac:dyDescent="0.25">
      <c r="A50" s="49">
        <f>+A49+1</f>
        <v>2</v>
      </c>
      <c r="B50" s="50" t="s">
        <v>51</v>
      </c>
      <c r="C50" s="51" t="s">
        <v>51</v>
      </c>
      <c r="D50" s="50" t="s">
        <v>52</v>
      </c>
      <c r="E50" s="52">
        <v>2122513</v>
      </c>
      <c r="F50" s="53" t="s">
        <v>23</v>
      </c>
      <c r="G50" s="53"/>
      <c r="H50" s="55">
        <v>41199</v>
      </c>
      <c r="I50" s="56">
        <v>41258</v>
      </c>
      <c r="J50" s="56" t="s">
        <v>21</v>
      </c>
      <c r="K50" s="57">
        <v>2</v>
      </c>
      <c r="L50" s="56"/>
      <c r="M50" s="58" t="s">
        <v>53</v>
      </c>
      <c r="N50" s="58"/>
      <c r="O50" s="59">
        <v>38380692</v>
      </c>
      <c r="P50" s="59">
        <v>55</v>
      </c>
      <c r="Q50" s="60" t="s">
        <v>236</v>
      </c>
      <c r="R50" s="61"/>
      <c r="S50" s="61"/>
      <c r="T50" s="61"/>
      <c r="U50" s="61"/>
      <c r="V50" s="61"/>
      <c r="W50" s="61"/>
      <c r="X50" s="61"/>
      <c r="Y50" s="61"/>
      <c r="Z50" s="61"/>
    </row>
    <row r="51" spans="1:26" s="62" customFormat="1" ht="300" x14ac:dyDescent="0.25">
      <c r="A51" s="49">
        <f t="shared" ref="A51:A56" si="0">+A50+1</f>
        <v>3</v>
      </c>
      <c r="B51" s="50" t="s">
        <v>51</v>
      </c>
      <c r="C51" s="51" t="s">
        <v>51</v>
      </c>
      <c r="D51" s="50" t="s">
        <v>54</v>
      </c>
      <c r="E51" s="52">
        <v>130035</v>
      </c>
      <c r="F51" s="53" t="s">
        <v>23</v>
      </c>
      <c r="G51" s="53"/>
      <c r="H51" s="55">
        <v>41334</v>
      </c>
      <c r="I51" s="56">
        <v>41639</v>
      </c>
      <c r="J51" s="56" t="s">
        <v>21</v>
      </c>
      <c r="K51" s="57" t="s">
        <v>233</v>
      </c>
      <c r="L51" s="56"/>
      <c r="M51" s="124">
        <v>75</v>
      </c>
      <c r="N51" s="58"/>
      <c r="O51" s="59">
        <v>225000000</v>
      </c>
      <c r="P51" s="59">
        <v>53</v>
      </c>
      <c r="Q51" s="123" t="s">
        <v>222</v>
      </c>
      <c r="R51" s="61"/>
      <c r="S51" s="61"/>
      <c r="T51" s="61"/>
      <c r="U51" s="61"/>
      <c r="V51" s="61"/>
      <c r="W51" s="61"/>
      <c r="X51" s="61"/>
      <c r="Y51" s="61"/>
      <c r="Z51" s="61"/>
    </row>
    <row r="52" spans="1:26" s="62" customFormat="1" ht="117.75" customHeight="1" x14ac:dyDescent="0.25">
      <c r="A52" s="49">
        <f t="shared" si="0"/>
        <v>4</v>
      </c>
      <c r="B52" s="50" t="s">
        <v>51</v>
      </c>
      <c r="C52" s="51" t="s">
        <v>51</v>
      </c>
      <c r="D52" s="50" t="s">
        <v>54</v>
      </c>
      <c r="E52" s="52">
        <v>110101</v>
      </c>
      <c r="F52" s="53" t="s">
        <v>23</v>
      </c>
      <c r="G52" s="53"/>
      <c r="H52" s="55">
        <v>40602</v>
      </c>
      <c r="I52" s="56">
        <v>40905</v>
      </c>
      <c r="J52" s="56" t="s">
        <v>21</v>
      </c>
      <c r="K52" s="57">
        <v>10</v>
      </c>
      <c r="L52" s="56"/>
      <c r="M52" s="124">
        <v>1050</v>
      </c>
      <c r="N52" s="58"/>
      <c r="O52" s="125">
        <v>1125000000</v>
      </c>
      <c r="P52" s="59">
        <v>54</v>
      </c>
      <c r="Q52" s="60" t="s">
        <v>232</v>
      </c>
      <c r="R52" s="61"/>
      <c r="S52" s="61"/>
      <c r="T52" s="61"/>
      <c r="U52" s="61"/>
      <c r="V52" s="61"/>
      <c r="W52" s="61"/>
      <c r="X52" s="61"/>
      <c r="Y52" s="61"/>
      <c r="Z52" s="61"/>
    </row>
    <row r="53" spans="1:26" s="62" customFormat="1" x14ac:dyDescent="0.25">
      <c r="A53" s="49">
        <f t="shared" si="0"/>
        <v>5</v>
      </c>
      <c r="B53" s="50"/>
      <c r="C53" s="51"/>
      <c r="D53" s="50"/>
      <c r="E53" s="63"/>
      <c r="F53" s="53"/>
      <c r="G53" s="53"/>
      <c r="H53" s="53"/>
      <c r="I53" s="56"/>
      <c r="J53" s="56"/>
      <c r="K53" s="57"/>
      <c r="L53" s="56"/>
      <c r="M53" s="58"/>
      <c r="N53" s="58"/>
      <c r="O53" s="59"/>
      <c r="P53" s="59"/>
      <c r="Q53" s="60"/>
      <c r="R53" s="61"/>
      <c r="S53" s="61"/>
      <c r="T53" s="61"/>
      <c r="U53" s="61"/>
      <c r="V53" s="61"/>
      <c r="W53" s="61"/>
      <c r="X53" s="61"/>
      <c r="Y53" s="61"/>
      <c r="Z53" s="61"/>
    </row>
    <row r="54" spans="1:26" s="62" customFormat="1" x14ac:dyDescent="0.25">
      <c r="A54" s="49">
        <f t="shared" si="0"/>
        <v>6</v>
      </c>
      <c r="B54" s="50"/>
      <c r="C54" s="51"/>
      <c r="D54" s="50"/>
      <c r="E54" s="63"/>
      <c r="F54" s="53"/>
      <c r="G54" s="53"/>
      <c r="H54" s="53"/>
      <c r="I54" s="56"/>
      <c r="J54" s="56"/>
      <c r="K54" s="57"/>
      <c r="L54" s="56"/>
      <c r="M54" s="58"/>
      <c r="N54" s="58"/>
      <c r="O54" s="59"/>
      <c r="P54" s="59"/>
      <c r="Q54" s="60"/>
      <c r="R54" s="61"/>
      <c r="S54" s="61"/>
      <c r="T54" s="61"/>
      <c r="U54" s="61"/>
      <c r="V54" s="61"/>
      <c r="W54" s="61"/>
      <c r="X54" s="61"/>
      <c r="Y54" s="61"/>
      <c r="Z54" s="61"/>
    </row>
    <row r="55" spans="1:26" s="62" customFormat="1" x14ac:dyDescent="0.25">
      <c r="A55" s="49">
        <f t="shared" si="0"/>
        <v>7</v>
      </c>
      <c r="B55" s="50"/>
      <c r="C55" s="51"/>
      <c r="D55" s="50"/>
      <c r="E55" s="63"/>
      <c r="F55" s="53"/>
      <c r="G55" s="53"/>
      <c r="H55" s="53"/>
      <c r="I55" s="56"/>
      <c r="J55" s="56"/>
      <c r="K55" s="56"/>
      <c r="L55" s="56"/>
      <c r="M55" s="58"/>
      <c r="N55" s="58"/>
      <c r="O55" s="59"/>
      <c r="P55" s="59"/>
      <c r="Q55" s="60"/>
      <c r="R55" s="61"/>
      <c r="S55" s="61"/>
      <c r="T55" s="61"/>
      <c r="U55" s="61"/>
      <c r="V55" s="61"/>
      <c r="W55" s="61"/>
      <c r="X55" s="61"/>
      <c r="Y55" s="61"/>
      <c r="Z55" s="61"/>
    </row>
    <row r="56" spans="1:26" s="62" customFormat="1" x14ac:dyDescent="0.25">
      <c r="A56" s="49">
        <f t="shared" si="0"/>
        <v>8</v>
      </c>
      <c r="B56" s="50"/>
      <c r="C56" s="51"/>
      <c r="D56" s="50"/>
      <c r="E56" s="63"/>
      <c r="F56" s="53"/>
      <c r="G56" s="53"/>
      <c r="H56" s="53"/>
      <c r="I56" s="56"/>
      <c r="J56" s="56"/>
      <c r="K56" s="56"/>
      <c r="L56" s="56"/>
      <c r="M56" s="58"/>
      <c r="N56" s="58"/>
      <c r="O56" s="59"/>
      <c r="P56" s="59"/>
      <c r="Q56" s="60"/>
      <c r="R56" s="61"/>
      <c r="S56" s="61"/>
      <c r="T56" s="61"/>
      <c r="U56" s="61"/>
      <c r="V56" s="61"/>
      <c r="W56" s="61"/>
      <c r="X56" s="61"/>
      <c r="Y56" s="61"/>
      <c r="Z56" s="61"/>
    </row>
    <row r="57" spans="1:26" s="62" customFormat="1" ht="29.25" customHeight="1" x14ac:dyDescent="0.25">
      <c r="A57" s="49"/>
      <c r="B57" s="64" t="s">
        <v>30</v>
      </c>
      <c r="C57" s="51"/>
      <c r="D57" s="50"/>
      <c r="E57" s="63"/>
      <c r="F57" s="53"/>
      <c r="G57" s="53"/>
      <c r="H57" s="53"/>
      <c r="I57" s="56"/>
      <c r="J57" s="56"/>
      <c r="K57" s="65" t="s">
        <v>238</v>
      </c>
      <c r="L57" s="65">
        <f t="shared" ref="L57:N57" si="1">SUM(L49:L56)</f>
        <v>0</v>
      </c>
      <c r="M57" s="66">
        <f t="shared" si="1"/>
        <v>1215</v>
      </c>
      <c r="N57" s="65">
        <f t="shared" si="1"/>
        <v>0</v>
      </c>
      <c r="O57" s="59"/>
      <c r="P57" s="59"/>
      <c r="Q57" s="67"/>
    </row>
    <row r="58" spans="1:26" s="68" customFormat="1" x14ac:dyDescent="0.25">
      <c r="E58" s="69"/>
    </row>
    <row r="59" spans="1:26" s="68" customFormat="1" x14ac:dyDescent="0.25">
      <c r="B59" s="126" t="s">
        <v>55</v>
      </c>
      <c r="C59" s="126" t="s">
        <v>56</v>
      </c>
      <c r="D59" s="128" t="s">
        <v>57</v>
      </c>
      <c r="E59" s="128"/>
    </row>
    <row r="60" spans="1:26" s="68" customFormat="1" x14ac:dyDescent="0.25">
      <c r="B60" s="127"/>
      <c r="C60" s="127"/>
      <c r="D60" s="70" t="s">
        <v>58</v>
      </c>
      <c r="E60" s="71" t="s">
        <v>59</v>
      </c>
    </row>
    <row r="61" spans="1:26" s="68" customFormat="1" ht="18.75" x14ac:dyDescent="0.25">
      <c r="B61" s="72" t="s">
        <v>60</v>
      </c>
      <c r="C61" s="73" t="str">
        <f>+K57</f>
        <v>25 Y 20 DIAS</v>
      </c>
      <c r="D61" s="74" t="s">
        <v>23</v>
      </c>
      <c r="E61" s="74"/>
      <c r="F61" s="75"/>
      <c r="G61" s="75"/>
      <c r="H61" s="75"/>
      <c r="I61" s="75"/>
      <c r="J61" s="75"/>
      <c r="K61" s="75"/>
      <c r="L61" s="75"/>
      <c r="M61" s="75"/>
    </row>
    <row r="62" spans="1:26" s="68" customFormat="1" x14ac:dyDescent="0.25">
      <c r="B62" s="72" t="s">
        <v>61</v>
      </c>
      <c r="C62" s="73">
        <f>+M57</f>
        <v>1215</v>
      </c>
      <c r="D62" s="74" t="s">
        <v>234</v>
      </c>
      <c r="E62" s="74"/>
    </row>
    <row r="63" spans="1:26" s="68" customFormat="1" x14ac:dyDescent="0.25">
      <c r="B63" s="76"/>
      <c r="C63" s="145"/>
      <c r="D63" s="145"/>
      <c r="E63" s="145"/>
      <c r="F63" s="145"/>
      <c r="G63" s="145"/>
      <c r="H63" s="145"/>
      <c r="I63" s="145"/>
      <c r="J63" s="145"/>
      <c r="K63" s="145"/>
      <c r="L63" s="145"/>
      <c r="M63" s="145"/>
      <c r="N63" s="145"/>
    </row>
    <row r="64" spans="1:26" ht="15.75" thickBot="1" x14ac:dyDescent="0.3"/>
    <row r="65" spans="2:17" ht="27" thickBot="1" x14ac:dyDescent="0.3">
      <c r="B65" s="146" t="s">
        <v>62</v>
      </c>
      <c r="C65" s="146"/>
      <c r="D65" s="146"/>
      <c r="E65" s="146"/>
      <c r="F65" s="146"/>
      <c r="G65" s="146"/>
      <c r="H65" s="146"/>
      <c r="I65" s="146"/>
      <c r="J65" s="146"/>
      <c r="K65" s="146"/>
      <c r="L65" s="146"/>
      <c r="M65" s="146"/>
      <c r="N65" s="146"/>
    </row>
    <row r="68" spans="2:17" ht="105" x14ac:dyDescent="0.25">
      <c r="B68" s="77" t="s">
        <v>63</v>
      </c>
      <c r="C68" s="78" t="s">
        <v>64</v>
      </c>
      <c r="D68" s="78" t="s">
        <v>65</v>
      </c>
      <c r="E68" s="78" t="s">
        <v>66</v>
      </c>
      <c r="F68" s="78" t="s">
        <v>67</v>
      </c>
      <c r="G68" s="78" t="s">
        <v>68</v>
      </c>
      <c r="H68" s="78" t="s">
        <v>69</v>
      </c>
      <c r="I68" s="78" t="s">
        <v>70</v>
      </c>
      <c r="J68" s="78" t="s">
        <v>71</v>
      </c>
      <c r="K68" s="78" t="s">
        <v>72</v>
      </c>
      <c r="L68" s="78" t="s">
        <v>73</v>
      </c>
      <c r="M68" s="79" t="s">
        <v>74</v>
      </c>
      <c r="N68" s="79" t="s">
        <v>75</v>
      </c>
      <c r="O68" s="142" t="s">
        <v>76</v>
      </c>
      <c r="P68" s="144"/>
      <c r="Q68" s="78" t="s">
        <v>77</v>
      </c>
    </row>
    <row r="69" spans="2:17" x14ac:dyDescent="0.25">
      <c r="B69" s="80" t="s">
        <v>78</v>
      </c>
      <c r="C69" s="80" t="s">
        <v>79</v>
      </c>
      <c r="D69" s="81" t="s">
        <v>80</v>
      </c>
      <c r="E69" s="81">
        <v>360</v>
      </c>
      <c r="F69" s="82" t="s">
        <v>21</v>
      </c>
      <c r="G69" s="82" t="s">
        <v>21</v>
      </c>
      <c r="H69" s="82" t="s">
        <v>20</v>
      </c>
      <c r="I69" s="83" t="s">
        <v>21</v>
      </c>
      <c r="J69" s="83" t="s">
        <v>20</v>
      </c>
      <c r="K69" s="41" t="s">
        <v>20</v>
      </c>
      <c r="L69" s="41" t="s">
        <v>20</v>
      </c>
      <c r="M69" s="41" t="s">
        <v>20</v>
      </c>
      <c r="N69" s="41" t="s">
        <v>20</v>
      </c>
      <c r="O69" s="147"/>
      <c r="P69" s="148"/>
      <c r="Q69" s="41" t="s">
        <v>20</v>
      </c>
    </row>
    <row r="70" spans="2:17" x14ac:dyDescent="0.25">
      <c r="B70" s="80" t="s">
        <v>78</v>
      </c>
      <c r="C70" s="80" t="s">
        <v>79</v>
      </c>
      <c r="D70" s="81" t="s">
        <v>81</v>
      </c>
      <c r="E70" s="81">
        <v>120</v>
      </c>
      <c r="F70" s="82" t="s">
        <v>21</v>
      </c>
      <c r="G70" s="82" t="s">
        <v>21</v>
      </c>
      <c r="H70" s="82" t="s">
        <v>20</v>
      </c>
      <c r="I70" s="83" t="s">
        <v>21</v>
      </c>
      <c r="J70" s="83" t="s">
        <v>20</v>
      </c>
      <c r="K70" s="41" t="s">
        <v>20</v>
      </c>
      <c r="L70" s="41" t="s">
        <v>20</v>
      </c>
      <c r="M70" s="41" t="s">
        <v>20</v>
      </c>
      <c r="N70" s="41" t="s">
        <v>20</v>
      </c>
      <c r="O70" s="147"/>
      <c r="P70" s="148"/>
      <c r="Q70" s="41" t="s">
        <v>20</v>
      </c>
    </row>
    <row r="71" spans="2:17" x14ac:dyDescent="0.25">
      <c r="B71" s="80" t="s">
        <v>78</v>
      </c>
      <c r="C71" s="80" t="s">
        <v>79</v>
      </c>
      <c r="D71" s="81" t="s">
        <v>82</v>
      </c>
      <c r="E71" s="81">
        <v>120</v>
      </c>
      <c r="F71" s="82" t="s">
        <v>21</v>
      </c>
      <c r="G71" s="82" t="s">
        <v>21</v>
      </c>
      <c r="H71" s="82" t="s">
        <v>20</v>
      </c>
      <c r="I71" s="83" t="s">
        <v>21</v>
      </c>
      <c r="J71" s="83" t="s">
        <v>20</v>
      </c>
      <c r="K71" s="41" t="s">
        <v>20</v>
      </c>
      <c r="L71" s="41" t="s">
        <v>20</v>
      </c>
      <c r="M71" s="41" t="s">
        <v>20</v>
      </c>
      <c r="N71" s="41" t="s">
        <v>20</v>
      </c>
      <c r="O71" s="147"/>
      <c r="P71" s="148"/>
      <c r="Q71" s="41" t="s">
        <v>20</v>
      </c>
    </row>
    <row r="72" spans="2:17" x14ac:dyDescent="0.25">
      <c r="B72" s="80" t="s">
        <v>78</v>
      </c>
      <c r="C72" s="80" t="s">
        <v>79</v>
      </c>
      <c r="D72" s="81" t="s">
        <v>83</v>
      </c>
      <c r="E72" s="81">
        <v>180</v>
      </c>
      <c r="F72" s="82" t="s">
        <v>21</v>
      </c>
      <c r="G72" s="82" t="s">
        <v>21</v>
      </c>
      <c r="H72" s="82" t="s">
        <v>20</v>
      </c>
      <c r="I72" s="83" t="s">
        <v>21</v>
      </c>
      <c r="J72" s="83" t="s">
        <v>20</v>
      </c>
      <c r="K72" s="41" t="s">
        <v>20</v>
      </c>
      <c r="L72" s="41" t="s">
        <v>20</v>
      </c>
      <c r="M72" s="41" t="s">
        <v>20</v>
      </c>
      <c r="N72" s="41" t="s">
        <v>20</v>
      </c>
      <c r="O72" s="147"/>
      <c r="P72" s="148"/>
      <c r="Q72" s="41" t="s">
        <v>20</v>
      </c>
    </row>
    <row r="73" spans="2:17" x14ac:dyDescent="0.25">
      <c r="B73" s="80" t="s">
        <v>78</v>
      </c>
      <c r="C73" s="80" t="s">
        <v>79</v>
      </c>
      <c r="D73" s="81" t="s">
        <v>84</v>
      </c>
      <c r="E73" s="81">
        <v>145</v>
      </c>
      <c r="F73" s="82" t="s">
        <v>21</v>
      </c>
      <c r="G73" s="82" t="s">
        <v>21</v>
      </c>
      <c r="H73" s="82" t="s">
        <v>20</v>
      </c>
      <c r="I73" s="83" t="s">
        <v>21</v>
      </c>
      <c r="J73" s="83" t="s">
        <v>20</v>
      </c>
      <c r="K73" s="41" t="s">
        <v>20</v>
      </c>
      <c r="L73" s="41" t="s">
        <v>20</v>
      </c>
      <c r="M73" s="41" t="s">
        <v>20</v>
      </c>
      <c r="N73" s="41" t="s">
        <v>20</v>
      </c>
      <c r="O73" s="147"/>
      <c r="P73" s="148"/>
      <c r="Q73" s="41"/>
    </row>
    <row r="74" spans="2:17" x14ac:dyDescent="0.25">
      <c r="B74" s="80" t="s">
        <v>78</v>
      </c>
      <c r="C74" s="80" t="s">
        <v>79</v>
      </c>
      <c r="D74" s="81" t="s">
        <v>85</v>
      </c>
      <c r="E74" s="81">
        <v>145</v>
      </c>
      <c r="F74" s="82" t="s">
        <v>21</v>
      </c>
      <c r="G74" s="82" t="s">
        <v>21</v>
      </c>
      <c r="H74" s="82" t="s">
        <v>20</v>
      </c>
      <c r="I74" s="83" t="s">
        <v>21</v>
      </c>
      <c r="J74" s="83" t="s">
        <v>20</v>
      </c>
      <c r="K74" s="41" t="s">
        <v>20</v>
      </c>
      <c r="L74" s="41" t="s">
        <v>20</v>
      </c>
      <c r="M74" s="41" t="s">
        <v>20</v>
      </c>
      <c r="N74" s="41" t="s">
        <v>20</v>
      </c>
      <c r="O74" s="147"/>
      <c r="P74" s="148"/>
      <c r="Q74" s="41"/>
    </row>
    <row r="75" spans="2:17" x14ac:dyDescent="0.25">
      <c r="B75" s="80" t="s">
        <v>78</v>
      </c>
      <c r="C75" s="80" t="s">
        <v>79</v>
      </c>
      <c r="D75" s="41" t="s">
        <v>86</v>
      </c>
      <c r="E75" s="41">
        <v>128</v>
      </c>
      <c r="F75" s="82" t="s">
        <v>21</v>
      </c>
      <c r="G75" s="82" t="s">
        <v>21</v>
      </c>
      <c r="H75" s="82" t="s">
        <v>20</v>
      </c>
      <c r="I75" s="83" t="s">
        <v>21</v>
      </c>
      <c r="J75" s="83" t="s">
        <v>20</v>
      </c>
      <c r="K75" s="41" t="s">
        <v>20</v>
      </c>
      <c r="L75" s="41" t="s">
        <v>20</v>
      </c>
      <c r="M75" s="41" t="s">
        <v>20</v>
      </c>
      <c r="N75" s="41" t="s">
        <v>20</v>
      </c>
      <c r="O75" s="147"/>
      <c r="P75" s="148"/>
      <c r="Q75" s="41"/>
    </row>
    <row r="76" spans="2:17" x14ac:dyDescent="0.25">
      <c r="B76" s="1" t="s">
        <v>87</v>
      </c>
    </row>
    <row r="77" spans="2:17" x14ac:dyDescent="0.25">
      <c r="B77" s="1" t="s">
        <v>88</v>
      </c>
    </row>
    <row r="78" spans="2:17" x14ac:dyDescent="0.25">
      <c r="B78" s="1" t="s">
        <v>89</v>
      </c>
    </row>
    <row r="80" spans="2:17" ht="15.75" thickBot="1" x14ac:dyDescent="0.3"/>
    <row r="81" spans="2:17" ht="27" thickBot="1" x14ac:dyDescent="0.3">
      <c r="B81" s="149" t="s">
        <v>90</v>
      </c>
      <c r="C81" s="150"/>
      <c r="D81" s="150"/>
      <c r="E81" s="150"/>
      <c r="F81" s="150"/>
      <c r="G81" s="150"/>
      <c r="H81" s="150"/>
      <c r="I81" s="150"/>
      <c r="J81" s="150"/>
      <c r="K81" s="150"/>
      <c r="L81" s="150"/>
      <c r="M81" s="150"/>
      <c r="N81" s="151"/>
    </row>
    <row r="86" spans="2:17" ht="75" x14ac:dyDescent="0.25">
      <c r="B86" s="77" t="s">
        <v>91</v>
      </c>
      <c r="C86" s="77" t="s">
        <v>92</v>
      </c>
      <c r="D86" s="77" t="s">
        <v>93</v>
      </c>
      <c r="E86" s="77" t="s">
        <v>94</v>
      </c>
      <c r="F86" s="77" t="s">
        <v>95</v>
      </c>
      <c r="G86" s="77" t="s">
        <v>96</v>
      </c>
      <c r="H86" s="77" t="s">
        <v>97</v>
      </c>
      <c r="I86" s="77" t="s">
        <v>98</v>
      </c>
      <c r="J86" s="142" t="s">
        <v>99</v>
      </c>
      <c r="K86" s="143"/>
      <c r="L86" s="144"/>
      <c r="M86" s="77" t="s">
        <v>100</v>
      </c>
      <c r="N86" s="77" t="s">
        <v>101</v>
      </c>
      <c r="O86" s="77" t="s">
        <v>102</v>
      </c>
      <c r="P86" s="142" t="s">
        <v>76</v>
      </c>
      <c r="Q86" s="144"/>
    </row>
    <row r="87" spans="2:17" ht="45" x14ac:dyDescent="0.25">
      <c r="B87" s="84" t="s">
        <v>103</v>
      </c>
      <c r="C87" s="85">
        <f>1198/6</f>
        <v>199.66666666666666</v>
      </c>
      <c r="D87" s="84" t="s">
        <v>104</v>
      </c>
      <c r="E87" s="80">
        <v>31602117</v>
      </c>
      <c r="F87" s="80" t="s">
        <v>105</v>
      </c>
      <c r="G87" s="80" t="s">
        <v>106</v>
      </c>
      <c r="H87" s="80" t="s">
        <v>107</v>
      </c>
      <c r="I87" s="81">
        <v>31602117</v>
      </c>
      <c r="J87" s="86" t="s">
        <v>108</v>
      </c>
      <c r="K87" s="87" t="s">
        <v>109</v>
      </c>
      <c r="L87" s="87" t="s">
        <v>110</v>
      </c>
      <c r="M87" s="41" t="s">
        <v>20</v>
      </c>
      <c r="N87" s="41" t="s">
        <v>20</v>
      </c>
      <c r="O87" s="41" t="s">
        <v>20</v>
      </c>
      <c r="P87" s="154"/>
      <c r="Q87" s="154"/>
    </row>
    <row r="88" spans="2:17" ht="45" x14ac:dyDescent="0.25">
      <c r="B88" s="84" t="s">
        <v>103</v>
      </c>
      <c r="C88" s="85">
        <f t="shared" ref="C88:C94" si="2">1198/6</f>
        <v>199.66666666666666</v>
      </c>
      <c r="D88" s="84" t="s">
        <v>111</v>
      </c>
      <c r="E88" s="80">
        <v>26343930</v>
      </c>
      <c r="F88" s="80" t="s">
        <v>112</v>
      </c>
      <c r="G88" s="80" t="s">
        <v>113</v>
      </c>
      <c r="H88" s="80" t="s">
        <v>114</v>
      </c>
      <c r="I88" s="81" t="s">
        <v>115</v>
      </c>
      <c r="J88" s="84" t="s">
        <v>51</v>
      </c>
      <c r="K88" s="87" t="s">
        <v>116</v>
      </c>
      <c r="L88" s="87" t="s">
        <v>117</v>
      </c>
      <c r="M88" s="41" t="s">
        <v>20</v>
      </c>
      <c r="N88" s="41" t="s">
        <v>20</v>
      </c>
      <c r="O88" s="41" t="s">
        <v>20</v>
      </c>
      <c r="P88" s="147"/>
      <c r="Q88" s="148"/>
    </row>
    <row r="89" spans="2:17" ht="78.75" customHeight="1" x14ac:dyDescent="0.25">
      <c r="B89" s="102" t="s">
        <v>103</v>
      </c>
      <c r="C89" s="103">
        <f t="shared" si="2"/>
        <v>199.66666666666666</v>
      </c>
      <c r="D89" s="102" t="s">
        <v>118</v>
      </c>
      <c r="E89" s="104">
        <v>16919385</v>
      </c>
      <c r="F89" s="104" t="s">
        <v>119</v>
      </c>
      <c r="G89" s="104" t="s">
        <v>106</v>
      </c>
      <c r="H89" s="104" t="s">
        <v>120</v>
      </c>
      <c r="I89" s="105" t="s">
        <v>115</v>
      </c>
      <c r="J89" s="102" t="s">
        <v>121</v>
      </c>
      <c r="K89" s="102" t="s">
        <v>122</v>
      </c>
      <c r="L89" s="102" t="s">
        <v>123</v>
      </c>
      <c r="M89" s="106" t="s">
        <v>20</v>
      </c>
      <c r="N89" s="106" t="s">
        <v>21</v>
      </c>
      <c r="O89" s="106" t="s">
        <v>20</v>
      </c>
      <c r="P89" s="155" t="s">
        <v>203</v>
      </c>
      <c r="Q89" s="156"/>
    </row>
    <row r="90" spans="2:17" s="68" customFormat="1" ht="95.25" customHeight="1" x14ac:dyDescent="0.25">
      <c r="B90" s="108" t="s">
        <v>103</v>
      </c>
      <c r="C90" s="109">
        <v>200</v>
      </c>
      <c r="D90" s="108" t="s">
        <v>216</v>
      </c>
      <c r="E90" s="110">
        <v>42152949</v>
      </c>
      <c r="F90" s="108" t="s">
        <v>217</v>
      </c>
      <c r="G90" s="110" t="s">
        <v>106</v>
      </c>
      <c r="H90" s="110" t="s">
        <v>218</v>
      </c>
      <c r="I90" s="111" t="s">
        <v>115</v>
      </c>
      <c r="J90" s="108" t="s">
        <v>219</v>
      </c>
      <c r="K90" s="108" t="s">
        <v>220</v>
      </c>
      <c r="L90" s="108" t="s">
        <v>221</v>
      </c>
      <c r="M90" s="112" t="s">
        <v>20</v>
      </c>
      <c r="N90" s="113" t="s">
        <v>20</v>
      </c>
      <c r="O90" s="112" t="s">
        <v>20</v>
      </c>
      <c r="P90" s="162" t="s">
        <v>223</v>
      </c>
      <c r="Q90" s="162"/>
    </row>
    <row r="91" spans="2:17" ht="56.25" customHeight="1" x14ac:dyDescent="0.25">
      <c r="B91" s="102" t="s">
        <v>103</v>
      </c>
      <c r="C91" s="103">
        <f t="shared" si="2"/>
        <v>199.66666666666666</v>
      </c>
      <c r="D91" s="102" t="s">
        <v>124</v>
      </c>
      <c r="E91" s="104">
        <v>26258871</v>
      </c>
      <c r="F91" s="102" t="s">
        <v>125</v>
      </c>
      <c r="G91" s="104" t="s">
        <v>126</v>
      </c>
      <c r="H91" s="104" t="s">
        <v>127</v>
      </c>
      <c r="I91" s="105" t="s">
        <v>115</v>
      </c>
      <c r="J91" s="102" t="s">
        <v>128</v>
      </c>
      <c r="K91" s="102"/>
      <c r="L91" s="104"/>
      <c r="M91" s="106" t="s">
        <v>20</v>
      </c>
      <c r="N91" s="107" t="s">
        <v>129</v>
      </c>
      <c r="O91" s="106" t="s">
        <v>20</v>
      </c>
      <c r="P91" s="155" t="s">
        <v>130</v>
      </c>
      <c r="Q91" s="156"/>
    </row>
    <row r="92" spans="2:17" ht="127.5" customHeight="1" x14ac:dyDescent="0.25">
      <c r="B92" s="102" t="s">
        <v>103</v>
      </c>
      <c r="C92" s="103">
        <f t="shared" si="2"/>
        <v>199.66666666666666</v>
      </c>
      <c r="D92" s="102" t="s">
        <v>138</v>
      </c>
      <c r="E92" s="104">
        <v>52841335</v>
      </c>
      <c r="F92" s="102" t="s">
        <v>139</v>
      </c>
      <c r="G92" s="102" t="s">
        <v>140</v>
      </c>
      <c r="H92" s="104" t="s">
        <v>141</v>
      </c>
      <c r="I92" s="105" t="s">
        <v>115</v>
      </c>
      <c r="J92" s="102" t="s">
        <v>142</v>
      </c>
      <c r="K92" s="102" t="s">
        <v>143</v>
      </c>
      <c r="L92" s="102" t="s">
        <v>144</v>
      </c>
      <c r="M92" s="106" t="s">
        <v>20</v>
      </c>
      <c r="N92" s="106" t="s">
        <v>20</v>
      </c>
      <c r="O92" s="106" t="s">
        <v>20</v>
      </c>
      <c r="P92" s="157" t="s">
        <v>225</v>
      </c>
      <c r="Q92" s="158"/>
    </row>
    <row r="93" spans="2:17" ht="182.25" customHeight="1" x14ac:dyDescent="0.25">
      <c r="B93" s="114" t="s">
        <v>103</v>
      </c>
      <c r="C93" s="114">
        <v>200</v>
      </c>
      <c r="D93" s="114" t="s">
        <v>210</v>
      </c>
      <c r="E93" s="114">
        <v>66988628</v>
      </c>
      <c r="F93" s="114" t="s">
        <v>132</v>
      </c>
      <c r="G93" s="115" t="s">
        <v>211</v>
      </c>
      <c r="H93" s="114" t="s">
        <v>212</v>
      </c>
      <c r="I93" s="114" t="s">
        <v>115</v>
      </c>
      <c r="J93" s="115" t="s">
        <v>213</v>
      </c>
      <c r="K93" s="115" t="s">
        <v>214</v>
      </c>
      <c r="L93" s="115" t="s">
        <v>215</v>
      </c>
      <c r="M93" s="114" t="s">
        <v>20</v>
      </c>
      <c r="N93" s="114" t="s">
        <v>20</v>
      </c>
      <c r="O93" s="114" t="s">
        <v>20</v>
      </c>
      <c r="P93" s="161" t="s">
        <v>224</v>
      </c>
      <c r="Q93" s="161"/>
    </row>
    <row r="94" spans="2:17" ht="60" x14ac:dyDescent="0.25">
      <c r="B94" s="84" t="s">
        <v>103</v>
      </c>
      <c r="C94" s="85">
        <f t="shared" si="2"/>
        <v>199.66666666666666</v>
      </c>
      <c r="D94" s="84" t="s">
        <v>131</v>
      </c>
      <c r="E94" s="80">
        <v>1077422937</v>
      </c>
      <c r="F94" s="80" t="s">
        <v>132</v>
      </c>
      <c r="G94" s="84" t="s">
        <v>133</v>
      </c>
      <c r="H94" s="89">
        <v>40169</v>
      </c>
      <c r="I94" s="81" t="s">
        <v>134</v>
      </c>
      <c r="J94" s="86" t="s">
        <v>135</v>
      </c>
      <c r="K94" s="87" t="s">
        <v>136</v>
      </c>
      <c r="L94" s="87" t="s">
        <v>137</v>
      </c>
      <c r="M94" s="41" t="s">
        <v>20</v>
      </c>
      <c r="N94" s="41" t="s">
        <v>20</v>
      </c>
      <c r="O94" s="41" t="s">
        <v>20</v>
      </c>
      <c r="P94" s="147"/>
      <c r="Q94" s="148"/>
    </row>
    <row r="95" spans="2:17" ht="148.5" customHeight="1" x14ac:dyDescent="0.25">
      <c r="B95" s="116" t="s">
        <v>145</v>
      </c>
      <c r="C95" s="117">
        <v>200</v>
      </c>
      <c r="D95" s="118" t="s">
        <v>204</v>
      </c>
      <c r="E95" s="119">
        <v>1113785892</v>
      </c>
      <c r="F95" s="119" t="s">
        <v>153</v>
      </c>
      <c r="G95" s="119" t="s">
        <v>205</v>
      </c>
      <c r="H95" s="119" t="s">
        <v>206</v>
      </c>
      <c r="I95" s="120" t="s">
        <v>115</v>
      </c>
      <c r="J95" s="118" t="s">
        <v>207</v>
      </c>
      <c r="K95" s="118" t="s">
        <v>208</v>
      </c>
      <c r="L95" s="118" t="s">
        <v>209</v>
      </c>
      <c r="M95" s="121" t="s">
        <v>20</v>
      </c>
      <c r="N95" s="121" t="s">
        <v>20</v>
      </c>
      <c r="O95" s="121" t="s">
        <v>20</v>
      </c>
      <c r="P95" s="159" t="s">
        <v>226</v>
      </c>
      <c r="Q95" s="160"/>
    </row>
    <row r="96" spans="2:17" ht="60" x14ac:dyDescent="0.25">
      <c r="B96" s="84" t="s">
        <v>145</v>
      </c>
      <c r="C96" s="85">
        <f t="shared" ref="C96:C100" si="3">1198/6</f>
        <v>199.66666666666666</v>
      </c>
      <c r="D96" s="84" t="s">
        <v>146</v>
      </c>
      <c r="E96" s="80">
        <v>29233190</v>
      </c>
      <c r="F96" s="80" t="s">
        <v>105</v>
      </c>
      <c r="G96" s="80" t="s">
        <v>147</v>
      </c>
      <c r="H96" s="80" t="s">
        <v>148</v>
      </c>
      <c r="I96" s="81" t="s">
        <v>149</v>
      </c>
      <c r="J96" s="86" t="s">
        <v>108</v>
      </c>
      <c r="K96" s="87" t="s">
        <v>150</v>
      </c>
      <c r="L96" s="87" t="s">
        <v>151</v>
      </c>
      <c r="M96" s="41" t="s">
        <v>20</v>
      </c>
      <c r="N96" s="41" t="s">
        <v>20</v>
      </c>
      <c r="O96" s="41" t="s">
        <v>20</v>
      </c>
      <c r="P96" s="147"/>
      <c r="Q96" s="148"/>
    </row>
    <row r="97" spans="2:17" ht="120" x14ac:dyDescent="0.25">
      <c r="B97" s="84" t="s">
        <v>145</v>
      </c>
      <c r="C97" s="85">
        <f t="shared" si="3"/>
        <v>199.66666666666666</v>
      </c>
      <c r="D97" s="84" t="s">
        <v>152</v>
      </c>
      <c r="E97" s="80">
        <v>6163845</v>
      </c>
      <c r="F97" s="80" t="s">
        <v>153</v>
      </c>
      <c r="G97" s="80" t="s">
        <v>154</v>
      </c>
      <c r="H97" s="80" t="s">
        <v>155</v>
      </c>
      <c r="I97" s="81" t="s">
        <v>149</v>
      </c>
      <c r="J97" s="84" t="s">
        <v>227</v>
      </c>
      <c r="K97" s="87" t="s">
        <v>228</v>
      </c>
      <c r="L97" s="87" t="s">
        <v>229</v>
      </c>
      <c r="M97" s="41" t="s">
        <v>20</v>
      </c>
      <c r="N97" s="41" t="s">
        <v>20</v>
      </c>
      <c r="O97" s="41" t="s">
        <v>20</v>
      </c>
      <c r="P97" s="152" t="s">
        <v>230</v>
      </c>
      <c r="Q97" s="153"/>
    </row>
    <row r="98" spans="2:17" ht="128.25" customHeight="1" x14ac:dyDescent="0.25">
      <c r="B98" s="84" t="s">
        <v>145</v>
      </c>
      <c r="C98" s="85">
        <f t="shared" si="3"/>
        <v>199.66666666666666</v>
      </c>
      <c r="D98" s="84" t="s">
        <v>156</v>
      </c>
      <c r="E98" s="80">
        <v>1019072890</v>
      </c>
      <c r="F98" s="80" t="s">
        <v>105</v>
      </c>
      <c r="G98" s="80" t="s">
        <v>157</v>
      </c>
      <c r="H98" s="80" t="s">
        <v>158</v>
      </c>
      <c r="I98" s="81" t="s">
        <v>159</v>
      </c>
      <c r="J98" s="86" t="s">
        <v>160</v>
      </c>
      <c r="K98" s="87" t="s">
        <v>161</v>
      </c>
      <c r="L98" s="87" t="s">
        <v>162</v>
      </c>
      <c r="M98" s="41" t="s">
        <v>20</v>
      </c>
      <c r="N98" s="41" t="s">
        <v>20</v>
      </c>
      <c r="O98" s="41" t="s">
        <v>20</v>
      </c>
      <c r="P98" s="152" t="s">
        <v>231</v>
      </c>
      <c r="Q98" s="153"/>
    </row>
    <row r="99" spans="2:17" ht="120" x14ac:dyDescent="0.25">
      <c r="B99" s="84" t="s">
        <v>145</v>
      </c>
      <c r="C99" s="85">
        <f t="shared" si="3"/>
        <v>199.66666666666666</v>
      </c>
      <c r="D99" s="84" t="s">
        <v>163</v>
      </c>
      <c r="E99" s="80">
        <v>38473983</v>
      </c>
      <c r="F99" s="80" t="s">
        <v>164</v>
      </c>
      <c r="G99" s="84" t="s">
        <v>140</v>
      </c>
      <c r="H99" s="80" t="s">
        <v>165</v>
      </c>
      <c r="I99" s="81" t="s">
        <v>166</v>
      </c>
      <c r="J99" s="84" t="s">
        <v>167</v>
      </c>
      <c r="K99" s="87" t="s">
        <v>168</v>
      </c>
      <c r="L99" s="83" t="s">
        <v>164</v>
      </c>
      <c r="M99" s="41" t="s">
        <v>20</v>
      </c>
      <c r="N99" s="41" t="s">
        <v>20</v>
      </c>
      <c r="O99" s="41" t="s">
        <v>20</v>
      </c>
      <c r="P99" s="147"/>
      <c r="Q99" s="148"/>
    </row>
    <row r="100" spans="2:17" ht="75" customHeight="1" x14ac:dyDescent="0.25">
      <c r="B100" s="84" t="s">
        <v>145</v>
      </c>
      <c r="C100" s="85">
        <f t="shared" si="3"/>
        <v>199.66666666666666</v>
      </c>
      <c r="D100" s="84" t="s">
        <v>169</v>
      </c>
      <c r="E100" s="80">
        <v>25273962</v>
      </c>
      <c r="F100" s="80" t="s">
        <v>164</v>
      </c>
      <c r="G100" s="84" t="s">
        <v>170</v>
      </c>
      <c r="H100" s="80" t="s">
        <v>171</v>
      </c>
      <c r="I100" s="81" t="s">
        <v>149</v>
      </c>
      <c r="J100" s="84" t="s">
        <v>172</v>
      </c>
      <c r="K100" s="87" t="s">
        <v>173</v>
      </c>
      <c r="L100" s="83" t="s">
        <v>164</v>
      </c>
      <c r="M100" s="41" t="s">
        <v>21</v>
      </c>
      <c r="N100" s="41" t="s">
        <v>20</v>
      </c>
      <c r="O100" s="41" t="s">
        <v>20</v>
      </c>
      <c r="P100" s="152" t="s">
        <v>202</v>
      </c>
      <c r="Q100" s="153"/>
    </row>
    <row r="101" spans="2:17" x14ac:dyDescent="0.25">
      <c r="B101" s="84"/>
      <c r="C101" s="84"/>
      <c r="D101" s="80"/>
      <c r="E101" s="80"/>
      <c r="F101" s="80"/>
      <c r="G101" s="80"/>
      <c r="H101" s="80"/>
      <c r="I101" s="81"/>
      <c r="J101" s="86"/>
      <c r="K101" s="83"/>
      <c r="L101" s="83"/>
      <c r="M101" s="41"/>
      <c r="N101" s="41"/>
      <c r="O101" s="41"/>
      <c r="P101" s="154"/>
      <c r="Q101" s="154"/>
    </row>
    <row r="103" spans="2:17" ht="15.75" thickBot="1" x14ac:dyDescent="0.3"/>
    <row r="104" spans="2:17" ht="27" thickBot="1" x14ac:dyDescent="0.3">
      <c r="B104" s="149" t="s">
        <v>174</v>
      </c>
      <c r="C104" s="150"/>
      <c r="D104" s="150"/>
      <c r="E104" s="150"/>
      <c r="F104" s="150"/>
      <c r="G104" s="150"/>
      <c r="H104" s="150"/>
      <c r="I104" s="150"/>
      <c r="J104" s="150"/>
      <c r="K104" s="150"/>
      <c r="L104" s="150"/>
      <c r="M104" s="150"/>
      <c r="N104" s="151"/>
    </row>
    <row r="107" spans="2:17" ht="30" x14ac:dyDescent="0.25">
      <c r="B107" s="78" t="s">
        <v>19</v>
      </c>
      <c r="C107" s="78" t="s">
        <v>175</v>
      </c>
      <c r="D107" s="142" t="s">
        <v>76</v>
      </c>
      <c r="E107" s="144"/>
    </row>
    <row r="108" spans="2:17" ht="51.75" customHeight="1" x14ac:dyDescent="0.25">
      <c r="B108" s="88" t="s">
        <v>176</v>
      </c>
      <c r="C108" s="41" t="s">
        <v>20</v>
      </c>
      <c r="D108" s="152" t="s">
        <v>177</v>
      </c>
      <c r="E108" s="153"/>
    </row>
    <row r="111" spans="2:17" ht="26.25" x14ac:dyDescent="0.25">
      <c r="B111" s="129" t="s">
        <v>178</v>
      </c>
      <c r="C111" s="130"/>
      <c r="D111" s="130"/>
      <c r="E111" s="130"/>
      <c r="F111" s="130"/>
      <c r="G111" s="130"/>
      <c r="H111" s="130"/>
      <c r="I111" s="130"/>
      <c r="J111" s="130"/>
      <c r="K111" s="130"/>
      <c r="L111" s="130"/>
      <c r="M111" s="130"/>
      <c r="N111" s="130"/>
      <c r="O111" s="130"/>
      <c r="P111" s="130"/>
    </row>
    <row r="113" spans="1:26" ht="15.75" thickBot="1" x14ac:dyDescent="0.3"/>
    <row r="114" spans="1:26" ht="27" thickBot="1" x14ac:dyDescent="0.3">
      <c r="B114" s="149" t="s">
        <v>179</v>
      </c>
      <c r="C114" s="150"/>
      <c r="D114" s="150"/>
      <c r="E114" s="150"/>
      <c r="F114" s="150"/>
      <c r="G114" s="150"/>
      <c r="H114" s="150"/>
      <c r="I114" s="150"/>
      <c r="J114" s="150"/>
      <c r="K114" s="150"/>
      <c r="L114" s="150"/>
      <c r="M114" s="150"/>
      <c r="N114" s="151"/>
    </row>
    <row r="116" spans="1:26" ht="15.75" thickBot="1" x14ac:dyDescent="0.3">
      <c r="M116" s="45"/>
      <c r="N116" s="45"/>
    </row>
    <row r="117" spans="1:26" s="13" customFormat="1" ht="60" x14ac:dyDescent="0.25">
      <c r="B117" s="46" t="s">
        <v>35</v>
      </c>
      <c r="C117" s="46" t="s">
        <v>36</v>
      </c>
      <c r="D117" s="46" t="s">
        <v>37</v>
      </c>
      <c r="E117" s="46" t="s">
        <v>38</v>
      </c>
      <c r="F117" s="46" t="s">
        <v>39</v>
      </c>
      <c r="G117" s="46" t="s">
        <v>40</v>
      </c>
      <c r="H117" s="46" t="s">
        <v>41</v>
      </c>
      <c r="I117" s="46" t="s">
        <v>42</v>
      </c>
      <c r="J117" s="46" t="s">
        <v>43</v>
      </c>
      <c r="K117" s="46" t="s">
        <v>44</v>
      </c>
      <c r="L117" s="46" t="s">
        <v>45</v>
      </c>
      <c r="M117" s="47" t="s">
        <v>46</v>
      </c>
      <c r="N117" s="46" t="s">
        <v>47</v>
      </c>
      <c r="O117" s="46" t="s">
        <v>48</v>
      </c>
      <c r="P117" s="48" t="s">
        <v>49</v>
      </c>
      <c r="Q117" s="48" t="s">
        <v>50</v>
      </c>
    </row>
    <row r="118" spans="1:26" s="62" customFormat="1" x14ac:dyDescent="0.25">
      <c r="A118" s="49"/>
      <c r="B118" s="50"/>
      <c r="C118" s="51"/>
      <c r="D118" s="50"/>
      <c r="E118" s="52"/>
      <c r="F118" s="53"/>
      <c r="G118" s="54"/>
      <c r="H118" s="55"/>
      <c r="I118" s="56"/>
      <c r="J118" s="56"/>
      <c r="K118" s="57"/>
      <c r="L118" s="56"/>
      <c r="M118" s="58"/>
      <c r="N118" s="58"/>
      <c r="O118" s="58"/>
      <c r="P118" s="59"/>
      <c r="Q118" s="60"/>
      <c r="R118" s="61"/>
      <c r="S118" s="61"/>
      <c r="T118" s="61"/>
      <c r="U118" s="61"/>
      <c r="V118" s="61"/>
      <c r="W118" s="61"/>
      <c r="X118" s="61"/>
      <c r="Y118" s="61"/>
      <c r="Z118" s="61"/>
    </row>
    <row r="119" spans="1:26" s="62" customFormat="1" x14ac:dyDescent="0.25">
      <c r="A119" s="49">
        <f>+A118+1</f>
        <v>1</v>
      </c>
      <c r="B119" s="50"/>
      <c r="C119" s="51"/>
      <c r="D119" s="50"/>
      <c r="E119" s="63"/>
      <c r="F119" s="53"/>
      <c r="G119" s="53"/>
      <c r="H119" s="53"/>
      <c r="I119" s="56"/>
      <c r="J119" s="56"/>
      <c r="K119" s="56"/>
      <c r="L119" s="56"/>
      <c r="M119" s="58"/>
      <c r="N119" s="58"/>
      <c r="O119" s="59"/>
      <c r="P119" s="59"/>
      <c r="Q119" s="60"/>
      <c r="R119" s="61"/>
      <c r="S119" s="61"/>
      <c r="T119" s="61"/>
      <c r="U119" s="61"/>
      <c r="V119" s="61"/>
      <c r="W119" s="61"/>
      <c r="X119" s="61"/>
      <c r="Y119" s="61"/>
      <c r="Z119" s="61"/>
    </row>
    <row r="120" spans="1:26" s="62" customFormat="1" x14ac:dyDescent="0.25">
      <c r="A120" s="49">
        <f t="shared" ref="A120:A125" si="4">+A119+1</f>
        <v>2</v>
      </c>
      <c r="B120" s="50"/>
      <c r="C120" s="51"/>
      <c r="D120" s="50"/>
      <c r="E120" s="63"/>
      <c r="F120" s="53"/>
      <c r="G120" s="53"/>
      <c r="H120" s="53"/>
      <c r="I120" s="56"/>
      <c r="J120" s="56"/>
      <c r="K120" s="56"/>
      <c r="L120" s="56"/>
      <c r="M120" s="58"/>
      <c r="N120" s="58"/>
      <c r="O120" s="59"/>
      <c r="P120" s="59"/>
      <c r="Q120" s="60"/>
      <c r="R120" s="61"/>
      <c r="S120" s="61"/>
      <c r="T120" s="61"/>
      <c r="U120" s="61"/>
      <c r="V120" s="61"/>
      <c r="W120" s="61"/>
      <c r="X120" s="61"/>
      <c r="Y120" s="61"/>
      <c r="Z120" s="61"/>
    </row>
    <row r="121" spans="1:26" s="62" customFormat="1" x14ac:dyDescent="0.25">
      <c r="A121" s="49">
        <f t="shared" si="4"/>
        <v>3</v>
      </c>
      <c r="B121" s="50"/>
      <c r="C121" s="51"/>
      <c r="D121" s="50"/>
      <c r="E121" s="63"/>
      <c r="F121" s="53"/>
      <c r="G121" s="53"/>
      <c r="H121" s="53"/>
      <c r="I121" s="56"/>
      <c r="J121" s="56"/>
      <c r="K121" s="56"/>
      <c r="L121" s="56"/>
      <c r="M121" s="58"/>
      <c r="N121" s="58"/>
      <c r="O121" s="59"/>
      <c r="P121" s="59"/>
      <c r="Q121" s="60"/>
      <c r="R121" s="61"/>
      <c r="S121" s="61"/>
      <c r="T121" s="61"/>
      <c r="U121" s="61"/>
      <c r="V121" s="61"/>
      <c r="W121" s="61"/>
      <c r="X121" s="61"/>
      <c r="Y121" s="61"/>
      <c r="Z121" s="61"/>
    </row>
    <row r="122" spans="1:26" s="62" customFormat="1" x14ac:dyDescent="0.25">
      <c r="A122" s="49">
        <f t="shared" si="4"/>
        <v>4</v>
      </c>
      <c r="B122" s="50"/>
      <c r="C122" s="51"/>
      <c r="D122" s="50"/>
      <c r="E122" s="63"/>
      <c r="F122" s="53"/>
      <c r="G122" s="53"/>
      <c r="H122" s="53"/>
      <c r="I122" s="56"/>
      <c r="J122" s="56"/>
      <c r="K122" s="56"/>
      <c r="L122" s="56"/>
      <c r="M122" s="58"/>
      <c r="N122" s="58"/>
      <c r="O122" s="59"/>
      <c r="P122" s="59"/>
      <c r="Q122" s="60"/>
      <c r="R122" s="61"/>
      <c r="S122" s="61"/>
      <c r="T122" s="61"/>
      <c r="U122" s="61"/>
      <c r="V122" s="61"/>
      <c r="W122" s="61"/>
      <c r="X122" s="61"/>
      <c r="Y122" s="61"/>
      <c r="Z122" s="61"/>
    </row>
    <row r="123" spans="1:26" s="62" customFormat="1" x14ac:dyDescent="0.25">
      <c r="A123" s="49">
        <f t="shared" si="4"/>
        <v>5</v>
      </c>
      <c r="B123" s="50"/>
      <c r="C123" s="51"/>
      <c r="D123" s="50"/>
      <c r="E123" s="63"/>
      <c r="F123" s="53"/>
      <c r="G123" s="53"/>
      <c r="H123" s="53"/>
      <c r="I123" s="56"/>
      <c r="J123" s="56"/>
      <c r="K123" s="56"/>
      <c r="L123" s="56"/>
      <c r="M123" s="58"/>
      <c r="N123" s="58"/>
      <c r="O123" s="59"/>
      <c r="P123" s="59"/>
      <c r="Q123" s="60"/>
      <c r="R123" s="61"/>
      <c r="S123" s="61"/>
      <c r="T123" s="61"/>
      <c r="U123" s="61"/>
      <c r="V123" s="61"/>
      <c r="W123" s="61"/>
      <c r="X123" s="61"/>
      <c r="Y123" s="61"/>
      <c r="Z123" s="61"/>
    </row>
    <row r="124" spans="1:26" s="62" customFormat="1" x14ac:dyDescent="0.25">
      <c r="A124" s="49">
        <f t="shared" si="4"/>
        <v>6</v>
      </c>
      <c r="B124" s="50"/>
      <c r="C124" s="51"/>
      <c r="D124" s="50"/>
      <c r="E124" s="63"/>
      <c r="F124" s="53"/>
      <c r="G124" s="53"/>
      <c r="H124" s="53"/>
      <c r="I124" s="56"/>
      <c r="J124" s="56"/>
      <c r="K124" s="56"/>
      <c r="L124" s="56"/>
      <c r="M124" s="58"/>
      <c r="N124" s="58"/>
      <c r="O124" s="59"/>
      <c r="P124" s="59"/>
      <c r="Q124" s="60"/>
      <c r="R124" s="61"/>
      <c r="S124" s="61"/>
      <c r="T124" s="61"/>
      <c r="U124" s="61"/>
      <c r="V124" s="61"/>
      <c r="W124" s="61"/>
      <c r="X124" s="61"/>
      <c r="Y124" s="61"/>
      <c r="Z124" s="61"/>
    </row>
    <row r="125" spans="1:26" s="62" customFormat="1" x14ac:dyDescent="0.25">
      <c r="A125" s="49">
        <f t="shared" si="4"/>
        <v>7</v>
      </c>
      <c r="B125" s="50"/>
      <c r="C125" s="51"/>
      <c r="D125" s="50"/>
      <c r="E125" s="63"/>
      <c r="F125" s="53"/>
      <c r="G125" s="53"/>
      <c r="H125" s="53"/>
      <c r="I125" s="56"/>
      <c r="J125" s="56"/>
      <c r="K125" s="56"/>
      <c r="L125" s="56"/>
      <c r="M125" s="58"/>
      <c r="N125" s="58"/>
      <c r="O125" s="59"/>
      <c r="P125" s="59"/>
      <c r="Q125" s="60"/>
      <c r="R125" s="61"/>
      <c r="S125" s="61"/>
      <c r="T125" s="61"/>
      <c r="U125" s="61"/>
      <c r="V125" s="61"/>
      <c r="W125" s="61"/>
      <c r="X125" s="61"/>
      <c r="Y125" s="61"/>
      <c r="Z125" s="61"/>
    </row>
    <row r="126" spans="1:26" s="62" customFormat="1" x14ac:dyDescent="0.25">
      <c r="A126" s="49"/>
      <c r="B126" s="64" t="s">
        <v>30</v>
      </c>
      <c r="C126" s="51"/>
      <c r="D126" s="50"/>
      <c r="E126" s="63"/>
      <c r="F126" s="53"/>
      <c r="G126" s="53"/>
      <c r="H126" s="53"/>
      <c r="I126" s="56"/>
      <c r="J126" s="56"/>
      <c r="K126" s="65">
        <f t="shared" ref="K126:N126" si="5">SUM(K118:K125)</f>
        <v>0</v>
      </c>
      <c r="L126" s="65">
        <f t="shared" si="5"/>
        <v>0</v>
      </c>
      <c r="M126" s="66">
        <f t="shared" si="5"/>
        <v>0</v>
      </c>
      <c r="N126" s="65">
        <f t="shared" si="5"/>
        <v>0</v>
      </c>
      <c r="O126" s="59"/>
      <c r="P126" s="59"/>
      <c r="Q126" s="67"/>
    </row>
    <row r="127" spans="1:26" x14ac:dyDescent="0.25">
      <c r="B127" s="68"/>
      <c r="C127" s="68"/>
      <c r="D127" s="68"/>
      <c r="E127" s="69"/>
      <c r="F127" s="68"/>
      <c r="G127" s="68"/>
      <c r="H127" s="68"/>
      <c r="I127" s="68"/>
      <c r="J127" s="68"/>
      <c r="K127" s="68"/>
      <c r="L127" s="68"/>
      <c r="M127" s="68"/>
      <c r="N127" s="68"/>
      <c r="O127" s="68"/>
      <c r="P127" s="68"/>
    </row>
    <row r="128" spans="1:26" ht="18.75" x14ac:dyDescent="0.25">
      <c r="B128" s="72" t="s">
        <v>180</v>
      </c>
      <c r="C128" s="90">
        <f>+K126</f>
        <v>0</v>
      </c>
      <c r="H128" s="75"/>
      <c r="I128" s="75"/>
      <c r="J128" s="75"/>
      <c r="K128" s="75"/>
      <c r="L128" s="75"/>
      <c r="M128" s="75"/>
      <c r="N128" s="68"/>
      <c r="O128" s="68"/>
      <c r="P128" s="68"/>
    </row>
    <row r="130" spans="2:17" ht="15.75" thickBot="1" x14ac:dyDescent="0.3"/>
    <row r="131" spans="2:17" ht="30.75" thickBot="1" x14ac:dyDescent="0.3">
      <c r="B131" s="91" t="s">
        <v>181</v>
      </c>
      <c r="C131" s="92" t="s">
        <v>182</v>
      </c>
      <c r="D131" s="91" t="s">
        <v>29</v>
      </c>
      <c r="E131" s="92" t="s">
        <v>183</v>
      </c>
    </row>
    <row r="132" spans="2:17" x14ac:dyDescent="0.25">
      <c r="B132" s="93" t="s">
        <v>184</v>
      </c>
      <c r="C132" s="94">
        <v>20</v>
      </c>
      <c r="D132" s="94"/>
      <c r="E132" s="167">
        <f>+D132+D133+D134</f>
        <v>0</v>
      </c>
    </row>
    <row r="133" spans="2:17" x14ac:dyDescent="0.25">
      <c r="B133" s="93" t="s">
        <v>185</v>
      </c>
      <c r="C133" s="95">
        <v>30</v>
      </c>
      <c r="D133" s="96">
        <v>0</v>
      </c>
      <c r="E133" s="168"/>
    </row>
    <row r="134" spans="2:17" ht="15.75" thickBot="1" x14ac:dyDescent="0.3">
      <c r="B134" s="93" t="s">
        <v>186</v>
      </c>
      <c r="C134" s="97">
        <v>40</v>
      </c>
      <c r="D134" s="97">
        <v>0</v>
      </c>
      <c r="E134" s="169"/>
    </row>
    <row r="136" spans="2:17" ht="15.75" thickBot="1" x14ac:dyDescent="0.3"/>
    <row r="137" spans="2:17" ht="27" thickBot="1" x14ac:dyDescent="0.3">
      <c r="B137" s="149" t="s">
        <v>187</v>
      </c>
      <c r="C137" s="150"/>
      <c r="D137" s="150"/>
      <c r="E137" s="150"/>
      <c r="F137" s="150"/>
      <c r="G137" s="150"/>
      <c r="H137" s="150"/>
      <c r="I137" s="150"/>
      <c r="J137" s="150"/>
      <c r="K137" s="150"/>
      <c r="L137" s="150"/>
      <c r="M137" s="150"/>
      <c r="N137" s="151"/>
    </row>
    <row r="139" spans="2:17" ht="75" x14ac:dyDescent="0.25">
      <c r="B139" s="77" t="s">
        <v>91</v>
      </c>
      <c r="C139" s="77" t="s">
        <v>92</v>
      </c>
      <c r="D139" s="77" t="s">
        <v>93</v>
      </c>
      <c r="E139" s="77" t="s">
        <v>94</v>
      </c>
      <c r="F139" s="77" t="s">
        <v>95</v>
      </c>
      <c r="G139" s="77" t="s">
        <v>96</v>
      </c>
      <c r="H139" s="77" t="s">
        <v>97</v>
      </c>
      <c r="I139" s="77" t="s">
        <v>98</v>
      </c>
      <c r="J139" s="142" t="s">
        <v>99</v>
      </c>
      <c r="K139" s="143"/>
      <c r="L139" s="144"/>
      <c r="M139" s="77" t="s">
        <v>100</v>
      </c>
      <c r="N139" s="77" t="s">
        <v>101</v>
      </c>
      <c r="O139" s="77" t="s">
        <v>102</v>
      </c>
      <c r="P139" s="142" t="s">
        <v>76</v>
      </c>
      <c r="Q139" s="144"/>
    </row>
    <row r="140" spans="2:17" ht="45" x14ac:dyDescent="0.25">
      <c r="B140" s="84" t="s">
        <v>188</v>
      </c>
      <c r="C140" s="84"/>
      <c r="D140" s="80"/>
      <c r="E140" s="80"/>
      <c r="F140" s="80"/>
      <c r="G140" s="80"/>
      <c r="H140" s="80"/>
      <c r="I140" s="81"/>
      <c r="J140" s="86" t="s">
        <v>189</v>
      </c>
      <c r="K140" s="87" t="s">
        <v>190</v>
      </c>
      <c r="L140" s="83" t="s">
        <v>191</v>
      </c>
      <c r="M140" s="41"/>
      <c r="N140" s="41"/>
      <c r="O140" s="41"/>
      <c r="P140" s="154"/>
      <c r="Q140" s="154"/>
    </row>
    <row r="141" spans="2:17" x14ac:dyDescent="0.25">
      <c r="B141" s="84" t="s">
        <v>192</v>
      </c>
      <c r="C141" s="84"/>
      <c r="D141" s="80"/>
      <c r="E141" s="80"/>
      <c r="F141" s="80"/>
      <c r="G141" s="80"/>
      <c r="H141" s="80"/>
      <c r="I141" s="81"/>
      <c r="J141" s="86"/>
      <c r="K141" s="87"/>
      <c r="L141" s="83"/>
      <c r="M141" s="41"/>
      <c r="N141" s="41"/>
      <c r="O141" s="41"/>
      <c r="P141" s="96"/>
      <c r="Q141" s="96"/>
    </row>
    <row r="142" spans="2:17" x14ac:dyDescent="0.25">
      <c r="B142" s="84" t="s">
        <v>193</v>
      </c>
      <c r="C142" s="84"/>
      <c r="D142" s="80"/>
      <c r="E142" s="80"/>
      <c r="F142" s="80"/>
      <c r="G142" s="80"/>
      <c r="H142" s="80"/>
      <c r="I142" s="81"/>
      <c r="J142" s="86"/>
      <c r="K142" s="83"/>
      <c r="L142" s="83"/>
      <c r="M142" s="41"/>
      <c r="N142" s="41"/>
      <c r="O142" s="41"/>
      <c r="P142" s="154"/>
      <c r="Q142" s="154"/>
    </row>
    <row r="145" spans="2:7" ht="15.75" thickBot="1" x14ac:dyDescent="0.3"/>
    <row r="146" spans="2:7" ht="30" x14ac:dyDescent="0.25">
      <c r="B146" s="42" t="s">
        <v>19</v>
      </c>
      <c r="C146" s="42" t="s">
        <v>181</v>
      </c>
      <c r="D146" s="77" t="s">
        <v>182</v>
      </c>
      <c r="E146" s="42" t="s">
        <v>29</v>
      </c>
      <c r="F146" s="92" t="s">
        <v>194</v>
      </c>
      <c r="G146" s="98"/>
    </row>
    <row r="147" spans="2:7" ht="108" x14ac:dyDescent="0.2">
      <c r="B147" s="163" t="s">
        <v>195</v>
      </c>
      <c r="C147" s="99" t="s">
        <v>196</v>
      </c>
      <c r="D147" s="96">
        <v>25</v>
      </c>
      <c r="E147" s="96"/>
      <c r="F147" s="164">
        <f>+E147+E148+E149</f>
        <v>0</v>
      </c>
      <c r="G147" s="100"/>
    </row>
    <row r="148" spans="2:7" ht="96" x14ac:dyDescent="0.2">
      <c r="B148" s="163"/>
      <c r="C148" s="99" t="s">
        <v>197</v>
      </c>
      <c r="D148" s="101">
        <v>25</v>
      </c>
      <c r="E148" s="96"/>
      <c r="F148" s="165"/>
      <c r="G148" s="100"/>
    </row>
    <row r="149" spans="2:7" ht="60" x14ac:dyDescent="0.2">
      <c r="B149" s="163"/>
      <c r="C149" s="99" t="s">
        <v>198</v>
      </c>
      <c r="D149" s="96">
        <v>10</v>
      </c>
      <c r="E149" s="96"/>
      <c r="F149" s="166"/>
      <c r="G149" s="100"/>
    </row>
    <row r="150" spans="2:7" x14ac:dyDescent="0.25">
      <c r="C150"/>
    </row>
    <row r="153" spans="2:7" x14ac:dyDescent="0.25">
      <c r="B153" s="39" t="s">
        <v>199</v>
      </c>
    </row>
    <row r="156" spans="2:7" x14ac:dyDescent="0.25">
      <c r="B156" s="40" t="s">
        <v>19</v>
      </c>
      <c r="C156" s="40" t="s">
        <v>28</v>
      </c>
      <c r="D156" s="42" t="s">
        <v>29</v>
      </c>
      <c r="E156" s="42" t="s">
        <v>30</v>
      </c>
    </row>
    <row r="157" spans="2:7" ht="28.5" x14ac:dyDescent="0.25">
      <c r="B157" s="43" t="s">
        <v>200</v>
      </c>
      <c r="C157" s="44">
        <v>40</v>
      </c>
      <c r="D157" s="96">
        <f>+E132</f>
        <v>0</v>
      </c>
      <c r="E157" s="139">
        <f>+D157+D158</f>
        <v>0</v>
      </c>
    </row>
    <row r="158" spans="2:7" ht="42.75" x14ac:dyDescent="0.25">
      <c r="B158" s="43" t="s">
        <v>201</v>
      </c>
      <c r="C158" s="44">
        <v>60</v>
      </c>
      <c r="D158" s="96">
        <f>+F147</f>
        <v>0</v>
      </c>
      <c r="E158" s="140"/>
    </row>
  </sheetData>
  <mergeCells count="56">
    <mergeCell ref="B147:B149"/>
    <mergeCell ref="F147:F149"/>
    <mergeCell ref="E157:E158"/>
    <mergeCell ref="E132:E134"/>
    <mergeCell ref="B137:N137"/>
    <mergeCell ref="J139:L139"/>
    <mergeCell ref="P139:Q139"/>
    <mergeCell ref="P140:Q140"/>
    <mergeCell ref="P142:Q142"/>
    <mergeCell ref="P101:Q101"/>
    <mergeCell ref="B104:N104"/>
    <mergeCell ref="D107:E107"/>
    <mergeCell ref="D108:E108"/>
    <mergeCell ref="B111:P111"/>
    <mergeCell ref="B114:N114"/>
    <mergeCell ref="P100:Q100"/>
    <mergeCell ref="P87:Q87"/>
    <mergeCell ref="P88:Q88"/>
    <mergeCell ref="P89:Q89"/>
    <mergeCell ref="P91:Q91"/>
    <mergeCell ref="P94:Q94"/>
    <mergeCell ref="P92:Q92"/>
    <mergeCell ref="P95:Q95"/>
    <mergeCell ref="P96:Q96"/>
    <mergeCell ref="P97:Q97"/>
    <mergeCell ref="P98:Q98"/>
    <mergeCell ref="P99:Q99"/>
    <mergeCell ref="P93:Q93"/>
    <mergeCell ref="P90:Q90"/>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EV_TEC_CER_G1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2014-12-04T15:46:18Z</dcterms:created>
  <dcterms:modified xsi:type="dcterms:W3CDTF">2014-12-11T22:21:07Z</dcterms:modified>
</cp:coreProperties>
</file>