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6  CLUB KIWANIS\"/>
    </mc:Choice>
  </mc:AlternateContent>
  <bookViews>
    <workbookView xWindow="0" yWindow="0" windowWidth="11970" windowHeight="4110" tabRatio="598" activeTab="2"/>
  </bookViews>
  <sheets>
    <sheet name="FINANCIERA" sheetId="10" r:id="rId1"/>
    <sheet name="JURIDICA" sheetId="9" r:id="rId2"/>
    <sheet name="TECNICA-GRUPO 14" sheetId="8" r:id="rId3"/>
  </sheets>
  <calcPr calcId="152511"/>
</workbook>
</file>

<file path=xl/calcChain.xml><?xml version="1.0" encoding="utf-8"?>
<calcChain xmlns="http://schemas.openxmlformats.org/spreadsheetml/2006/main">
  <c r="C23" i="10" l="1"/>
  <c r="C22" i="10"/>
  <c r="C12" i="10"/>
  <c r="C13" i="10" s="1"/>
  <c r="C47" i="8" l="1"/>
  <c r="C48" i="8" s="1"/>
  <c r="E22" i="8"/>
  <c r="C22" i="8"/>
  <c r="M99" i="8" l="1"/>
  <c r="L99" i="8"/>
  <c r="K99" i="8"/>
  <c r="A92" i="8"/>
  <c r="A93" i="8" s="1"/>
  <c r="A94" i="8" s="1"/>
  <c r="A95" i="8" s="1"/>
  <c r="A96" i="8" s="1"/>
  <c r="A97" i="8" s="1"/>
  <c r="A98" i="8" s="1"/>
  <c r="N91" i="8"/>
  <c r="N99" i="8" s="1"/>
  <c r="N49" i="8"/>
  <c r="D39" i="8"/>
  <c r="E38" i="8" s="1"/>
  <c r="E105" i="8" l="1"/>
  <c r="D130" i="8" s="1"/>
  <c r="F120" i="8"/>
  <c r="D131" i="8" s="1"/>
  <c r="E130" i="8" l="1"/>
  <c r="C101" i="8" l="1"/>
  <c r="M49" i="8"/>
  <c r="C55" i="8" s="1"/>
  <c r="L49" i="8"/>
  <c r="K49" i="8"/>
  <c r="C54" i="8" s="1"/>
  <c r="A48" i="8"/>
</calcChain>
</file>

<file path=xl/sharedStrings.xml><?xml version="1.0" encoding="utf-8"?>
<sst xmlns="http://schemas.openxmlformats.org/spreadsheetml/2006/main" count="286" uniqueCount="198">
  <si>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</si>
  <si>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</si>
  <si>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</si>
  <si>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</si>
  <si>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</si>
  <si>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</si>
  <si>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</si>
  <si>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</si>
  <si>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</si>
  <si>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</si>
  <si>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</si>
  <si>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</si>
  <si>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</si>
  <si>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</si>
  <si>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</si>
  <si>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</si>
  <si>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</si>
  <si>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</si>
  <si>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</si>
  <si>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</si>
  <si>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</si>
  <si>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</si>
  <si>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</si>
  <si>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</si>
  <si>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</si>
  <si>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</si>
  <si>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</si>
  <si>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</si>
  <si>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</si>
  <si>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</si>
  <si>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</si>
  <si>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</si>
  <si>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</si>
  <si>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</si>
  <si>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</si>
  <si>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</si>
  <si>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</si>
  <si>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</si>
  <si>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</si>
  <si>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</si>
  <si>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</si>
  <si>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</si>
  <si>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</si>
  <si>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</si>
  <si>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</si>
  <si>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</si>
  <si>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</si>
  <si>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</si>
  <si>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</si>
  <si>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</si>
  <si>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</si>
  <si>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</si>
  <si>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</si>
  <si>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</si>
  <si>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</si>
  <si>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</si>
  <si>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</si>
  <si>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</si>
  <si>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</si>
  <si>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</si>
  <si>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</si>
  <si>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</si>
  <si>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</si>
  <si>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</si>
  <si>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</si>
  <si>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</si>
  <si>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</si>
  <si>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</si>
  <si>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</si>
  <si>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</si>
  <si>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</si>
  <si>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</si>
  <si>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</si>
  <si>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</si>
  <si>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</si>
  <si>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</si>
  <si>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</si>
  <si>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</si>
  <si>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</si>
  <si>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</si>
  <si>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</si>
  <si>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</si>
  <si>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</si>
  <si>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</si>
  <si>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</si>
  <si>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</si>
  <si>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</si>
  <si>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</si>
  <si>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</si>
  <si>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</si>
  <si>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</si>
  <si>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</si>
  <si>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</si>
  <si>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</si>
  <si>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</si>
  <si>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</si>
  <si>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</si>
  <si>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</si>
  <si>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</si>
  <si>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</si>
  <si>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</si>
  <si>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</si>
  <si>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</si>
  <si>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</si>
  <si>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</si>
  <si>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</si>
  <si>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</si>
  <si>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</si>
  <si>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</si>
  <si>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</si>
  <si>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</si>
  <si>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</si>
  <si>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</si>
  <si>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</si>
  <si>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</si>
  <si>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</si>
  <si>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</si>
  <si>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</si>
  <si>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</si>
  <si>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</si>
  <si>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</si>
  <si>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</si>
  <si>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</si>
  <si>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</si>
  <si>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</si>
  <si>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</si>
  <si>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</si>
  <si>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</si>
  <si>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</si>
  <si>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</si>
  <si>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</si>
  <si>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</si>
  <si>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</si>
  <si>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</si>
  <si>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</si>
  <si>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</si>
  <si>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</si>
  <si>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</si>
  <si>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</si>
  <si>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</si>
  <si>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</si>
  <si>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</si>
  <si>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</si>
  <si>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</si>
  <si>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</si>
  <si>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</si>
  <si>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</si>
  <si>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</si>
  <si>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</si>
  <si>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CLUB KIWANIS ZONA 5 GRANADA META</t>
  </si>
  <si>
    <t>CLUB KIWANIS ZONA 5 -GRANADA META</t>
  </si>
  <si>
    <t>ICBF</t>
  </si>
  <si>
    <t>ENERO 20 DEL 2014</t>
  </si>
  <si>
    <t>DICIEMBRE 31 DEL 2014</t>
  </si>
  <si>
    <t>X</t>
  </si>
  <si>
    <t>FAMILIAR</t>
  </si>
  <si>
    <t>1092</t>
  </si>
  <si>
    <t>NO ANEXA</t>
  </si>
  <si>
    <t>NO SE ANEXO CARTA DE COMPROMISO DE GESTION DE LOS SITIOS PARA LAS ACTIVIDADES</t>
  </si>
  <si>
    <t>N0</t>
  </si>
  <si>
    <t>NO PRESENTA PROPUESTA</t>
  </si>
  <si>
    <t>0</t>
  </si>
  <si>
    <t>NO SE PRESENTO EQUIPO ADICIONAL</t>
  </si>
  <si>
    <t>PROPONENTE: ASOCIACION CLUB KIWANIS ZONA 5</t>
  </si>
  <si>
    <t>NUMERO DE NIT 822.000.592 - 0</t>
  </si>
  <si>
    <t xml:space="preserve">No DEL GRUPO AL QUE SE PRESENTA </t>
  </si>
  <si>
    <t>AL  11</t>
  </si>
  <si>
    <t>AL 14</t>
  </si>
  <si>
    <t>EL PROPONENTE CUMPLE _____ NO CUMPLE ____X___</t>
  </si>
  <si>
    <t>NOTA: La Asociacion no presenta estados financieros de acuerdo a la norma vigente, ni notas, certificacion y dictamen, por lo anterior no cumple con el pliego de condiciones de la convocatoria del numeral 3.16, paragrafo 3, Item 3,4 y 5</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</si>
  <si>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</si>
  <si>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</si>
  <si>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CERTIFICADO DE CUMPLIMIENTO DE PAGO DE APORTES DE SEGURIDAD SOCIAL Y PARAFISCALES. FORMATO 2</t>
  </si>
  <si>
    <t>NA</t>
  </si>
  <si>
    <t>GARANTIA DE SERIEDAD DE LA PROPUESTA GRUPO 14</t>
  </si>
  <si>
    <t xml:space="preserve">1 a 3 </t>
  </si>
  <si>
    <t>22 a 23</t>
  </si>
  <si>
    <t xml:space="preserve">PROPONENTE No. 6. ASOCIACIÓN CLUB KIWANIS </t>
  </si>
  <si>
    <t xml:space="preserve">A PESAR DE QUE EL OFERENTE ALLEGA LA CARTA DE PRESENTACION, NO IDENTIFICO CLARAMENTE LOS GRUPOS A LOS CUALES SE PRESENTO </t>
  </si>
  <si>
    <t xml:space="preserve">NO ALLEGO LA GARANTIA DE SERIEDAD DE LA OFERTA </t>
  </si>
  <si>
    <t>30 a 34</t>
  </si>
  <si>
    <t>NO ALLEGO LA AUTORIZACION REQUERIDA PARA PODER COMPROMETER LOS INTERESES DE LA ASOCIACION</t>
  </si>
  <si>
    <t>40 a42</t>
  </si>
  <si>
    <t>38 a 39</t>
  </si>
  <si>
    <t xml:space="preserve">NO ALLEGO LA RESOLUCION MEDIANTE LA CUAL EL ICBF OTORGA PERSONERIA JURIDICA </t>
  </si>
  <si>
    <t>24-25</t>
  </si>
  <si>
    <t>LA PROPUESTA SOLO SE ACREDITARA RESPECTO DEL GRUPO 14</t>
  </si>
  <si>
    <t>NO  CUMPLE</t>
  </si>
  <si>
    <t>Se procede a evalua la propuesta presentada por el siguiente oferente:</t>
  </si>
  <si>
    <t>VERIFICADO POR EL ICBF</t>
  </si>
  <si>
    <t>MODALIDAD FAMILIAR</t>
  </si>
  <si>
    <t>MUNICIPIOS DE FUENTEDEORO
PTO LLERAS
EL CASTILLO
MESETAS
VISTAHERMOSA
 SAN JUAN DE ARAMA
CENTRO ZONAL 3 GRANADA</t>
  </si>
  <si>
    <t>NO PRESENTO</t>
  </si>
  <si>
    <t xml:space="preserve">098 </t>
  </si>
  <si>
    <t xml:space="preserve">101 </t>
  </si>
  <si>
    <t>COORDINADOR GENERAL DEL PROYECTO POR CADA MIL CUPOS OFERTADOS O FRACIÓN INFERIOR</t>
  </si>
  <si>
    <t>1/1000</t>
  </si>
  <si>
    <t>1/5000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</si>
</sst>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quot;$&quot;* #,##0_-;\-&quot;$&quot;* #,##0_-;_-&quot;$&quot;* &quot;-&quot;??_-;_-@_-"/>
    <numFmt numFmtId="171" formatCode="dd/mm/yyyy;@"/>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24" fillId="7" borderId="19"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0" borderId="22" xfId="0" applyFont="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7" fillId="8" borderId="0" xfId="0" applyFont="1" applyFill="1" applyAlignment="1">
      <alignment horizontal="center" vertical="center"/>
    </xf>
    <xf numFmtId="0" fontId="27" fillId="8" borderId="35" xfId="0" applyFont="1" applyFill="1" applyBorder="1" applyAlignment="1">
      <alignment horizontal="center"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8"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7" borderId="33" xfId="0" applyFont="1" applyFill="1" applyBorder="1" applyAlignment="1">
      <alignment vertical="center"/>
    </xf>
    <xf numFmtId="0" fontId="30" fillId="7" borderId="33" xfId="0" applyFont="1" applyFill="1" applyBorder="1" applyAlignment="1">
      <alignment horizontal="center" vertical="center"/>
    </xf>
    <xf numFmtId="0" fontId="30" fillId="7" borderId="33" xfId="0" applyFont="1" applyFill="1" applyBorder="1" applyAlignment="1">
      <alignment vertical="center" wrapText="1"/>
    </xf>
    <xf numFmtId="0" fontId="0" fillId="0" borderId="1" xfId="0" applyBorder="1" applyAlignment="1">
      <alignment horizontal="center"/>
    </xf>
    <xf numFmtId="0" fontId="0" fillId="0" borderId="1" xfId="0" applyBorder="1" applyAlignment="1">
      <alignment horizontal="center" vertical="center"/>
    </xf>
    <xf numFmtId="49" fontId="0" fillId="3" borderId="1" xfId="0" applyNumberFormat="1" applyFill="1" applyBorder="1" applyAlignment="1">
      <alignment horizontal="right" vertical="center"/>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vertical="center" wrapText="1"/>
    </xf>
    <xf numFmtId="0" fontId="11" fillId="0" borderId="1" xfId="0" applyFont="1" applyFill="1" applyBorder="1" applyAlignment="1">
      <alignment horizontal="justify" vertical="center" wrapText="1"/>
    </xf>
    <xf numFmtId="3" fontId="13" fillId="0" borderId="1" xfId="1" applyNumberFormat="1" applyFont="1" applyFill="1" applyBorder="1" applyAlignment="1">
      <alignment horizontal="center" vertical="center" wrapText="1"/>
    </xf>
    <xf numFmtId="0" fontId="0" fillId="0" borderId="0" xfId="0" applyAlignment="1">
      <alignment horizontal="left" vertical="center"/>
    </xf>
    <xf numFmtId="0" fontId="0" fillId="0" borderId="1" xfId="0" applyBorder="1" applyAlignment="1">
      <alignment horizontal="center" wrapText="1"/>
    </xf>
    <xf numFmtId="0" fontId="26" fillId="7" borderId="33" xfId="0" applyFont="1" applyFill="1" applyBorder="1" applyAlignment="1">
      <alignment vertical="center"/>
    </xf>
    <xf numFmtId="0" fontId="0" fillId="0" borderId="1" xfId="0" applyBorder="1" applyAlignment="1">
      <alignment horizontal="center" vertical="center"/>
    </xf>
    <xf numFmtId="171" fontId="0" fillId="0" borderId="7" xfId="0" applyNumberFormat="1" applyFont="1" applyFill="1" applyBorder="1" applyAlignment="1" applyProtection="1">
      <alignment horizontal="left" vertical="center"/>
      <protection locked="0"/>
    </xf>
    <xf numFmtId="0" fontId="11" fillId="2"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4" fillId="0" borderId="1" xfId="0" applyFont="1" applyBorder="1" applyAlignment="1">
      <alignment horizontal="center" vertical="center"/>
    </xf>
    <xf numFmtId="0" fontId="24" fillId="0" borderId="1" xfId="0" applyFont="1" applyBorder="1"/>
    <xf numFmtId="0" fontId="24" fillId="0" borderId="1" xfId="0" applyFont="1" applyBorder="1" applyAlignment="1">
      <alignment horizontal="center" vertical="center" wrapText="1"/>
    </xf>
    <xf numFmtId="0" fontId="24" fillId="0" borderId="22" xfId="0" applyFont="1" applyFill="1" applyBorder="1" applyAlignment="1">
      <alignment horizontal="center" vertical="center" wrapText="1"/>
    </xf>
    <xf numFmtId="0" fontId="24" fillId="0" borderId="1" xfId="0" applyFont="1"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24" fillId="7" borderId="47" xfId="0" applyFont="1" applyFill="1" applyBorder="1" applyAlignment="1">
      <alignment horizontal="center" vertical="center" wrapText="1"/>
    </xf>
    <xf numFmtId="0" fontId="24" fillId="0" borderId="13" xfId="0" applyFont="1" applyBorder="1" applyAlignment="1">
      <alignment horizontal="center" vertical="center" wrapText="1"/>
    </xf>
    <xf numFmtId="0" fontId="24" fillId="0" borderId="13" xfId="0" applyFont="1" applyBorder="1" applyAlignment="1">
      <alignment horizontal="center" vertical="center"/>
    </xf>
    <xf numFmtId="0" fontId="26" fillId="7" borderId="26" xfId="0" applyFont="1" applyFill="1" applyBorder="1" applyAlignment="1">
      <alignment horizontal="center" vertical="center"/>
    </xf>
    <xf numFmtId="0" fontId="26" fillId="7" borderId="27" xfId="0" applyFont="1" applyFill="1" applyBorder="1" applyAlignment="1">
      <alignment horizontal="center" vertical="center"/>
    </xf>
    <xf numFmtId="0" fontId="26" fillId="7" borderId="35" xfId="0" applyFont="1" applyFill="1" applyBorder="1" applyAlignment="1">
      <alignment horizontal="center" vertical="center"/>
    </xf>
    <xf numFmtId="0" fontId="0" fillId="0" borderId="1" xfId="0" applyBorder="1" applyAlignment="1">
      <alignment horizontal="center" vertical="center"/>
    </xf>
    <xf numFmtId="0" fontId="24" fillId="10" borderId="1" xfId="0" applyFont="1" applyFill="1" applyBorder="1" applyAlignment="1">
      <alignment horizontal="center" vertical="center"/>
    </xf>
    <xf numFmtId="0" fontId="24" fillId="10" borderId="1" xfId="0" applyFont="1" applyFill="1" applyBorder="1" applyAlignment="1">
      <alignment horizontal="center"/>
    </xf>
    <xf numFmtId="3" fontId="11" fillId="4" borderId="1" xfId="0" applyNumberFormat="1" applyFont="1" applyFill="1" applyBorder="1" applyAlignment="1">
      <alignment horizontal="center" vertical="center" wrapText="1"/>
    </xf>
    <xf numFmtId="0" fontId="9" fillId="10" borderId="0" xfId="0" applyFont="1" applyFill="1" applyBorder="1" applyAlignment="1">
      <alignment horizontal="center" vertical="center" wrapText="1"/>
    </xf>
    <xf numFmtId="166" fontId="0" fillId="10" borderId="0" xfId="0" applyNumberFormat="1" applyFill="1" applyBorder="1" applyAlignment="1">
      <alignment horizontal="right" vertical="center"/>
    </xf>
    <xf numFmtId="0" fontId="0" fillId="0" borderId="1" xfId="0" applyFill="1" applyBorder="1" applyAlignment="1">
      <alignment horizontal="justify" vertical="center" wrapText="1"/>
    </xf>
    <xf numFmtId="0" fontId="14" fillId="0" borderId="0" xfId="0" applyFont="1" applyFill="1" applyBorder="1" applyAlignment="1">
      <alignment horizontal="center" vertical="center" wrapText="1"/>
    </xf>
    <xf numFmtId="49" fontId="14"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9"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3" fontId="13" fillId="0" borderId="0" xfId="1" applyNumberFormat="1" applyFont="1" applyFill="1" applyBorder="1" applyAlignment="1">
      <alignment horizontal="center" vertical="center" wrapText="1"/>
    </xf>
    <xf numFmtId="168" fontId="13"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0" fontId="1" fillId="10" borderId="0" xfId="0" applyFont="1" applyFill="1" applyBorder="1" applyAlignment="1">
      <alignment horizontal="center" vertical="center" wrapText="1"/>
    </xf>
    <xf numFmtId="0" fontId="0" fillId="0" borderId="1" xfId="0" applyBorder="1" applyAlignment="1">
      <alignment horizontal="justify" vertical="center"/>
    </xf>
    <xf numFmtId="0" fontId="0" fillId="0" borderId="1" xfId="0" applyFill="1" applyBorder="1" applyAlignment="1">
      <alignment horizontal="justify" vertical="center"/>
    </xf>
    <xf numFmtId="3" fontId="13" fillId="10" borderId="1" xfId="1" applyNumberFormat="1" applyFont="1" applyFill="1" applyBorder="1" applyAlignment="1">
      <alignment horizontal="center" vertical="center" wrapText="1"/>
    </xf>
    <xf numFmtId="49" fontId="0" fillId="0" borderId="1" xfId="0" applyNumberFormat="1" applyBorder="1" applyAlignment="1">
      <alignment horizontal="center" vertical="center" wrapText="1"/>
    </xf>
    <xf numFmtId="170" fontId="31" fillId="7" borderId="32" xfId="3" applyNumberFormat="1" applyFont="1" applyFill="1" applyBorder="1" applyAlignment="1">
      <alignment horizontal="center" vertical="center" wrapText="1"/>
    </xf>
    <xf numFmtId="170" fontId="31" fillId="7" borderId="31" xfId="3" applyNumberFormat="1" applyFont="1" applyFill="1" applyBorder="1" applyAlignment="1">
      <alignment horizontal="center"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44" fontId="31" fillId="7" borderId="32" xfId="3" applyFont="1" applyFill="1" applyBorder="1" applyAlignment="1">
      <alignment horizontal="center" vertical="center" wrapText="1"/>
    </xf>
    <xf numFmtId="44" fontId="31" fillId="7" borderId="31" xfId="3" applyFont="1" applyFill="1" applyBorder="1" applyAlignment="1">
      <alignment horizontal="center" vertical="center" wrapText="1"/>
    </xf>
    <xf numFmtId="0" fontId="30" fillId="7" borderId="32" xfId="0" applyFont="1" applyFill="1" applyBorder="1" applyAlignment="1">
      <alignment horizontal="center" vertical="center" wrapText="1"/>
    </xf>
    <xf numFmtId="0" fontId="30" fillId="7" borderId="31" xfId="0" applyFont="1" applyFill="1" applyBorder="1" applyAlignment="1">
      <alignment horizontal="center" vertical="center" wrapText="1"/>
    </xf>
    <xf numFmtId="44" fontId="31" fillId="7" borderId="32" xfId="3" applyNumberFormat="1" applyFont="1" applyFill="1" applyBorder="1" applyAlignment="1">
      <alignment horizontal="center" vertical="center" wrapText="1"/>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31" fillId="7" borderId="32" xfId="0" applyFont="1" applyFill="1" applyBorder="1" applyAlignment="1">
      <alignment horizontal="center" vertical="center" wrapText="1"/>
    </xf>
    <xf numFmtId="0" fontId="31" fillId="7" borderId="31" xfId="0" applyFont="1" applyFill="1" applyBorder="1" applyAlignment="1">
      <alignment horizontal="center" vertical="center" wrapText="1"/>
    </xf>
    <xf numFmtId="0" fontId="26" fillId="7" borderId="30" xfId="0" applyFont="1" applyFill="1" applyBorder="1" applyAlignment="1">
      <alignment horizontal="left" vertical="center"/>
    </xf>
    <xf numFmtId="0" fontId="26" fillId="7" borderId="32" xfId="0" applyFont="1" applyFill="1" applyBorder="1" applyAlignment="1">
      <alignment horizontal="left" vertical="center"/>
    </xf>
    <xf numFmtId="0" fontId="26" fillId="7" borderId="31" xfId="0" applyFont="1" applyFill="1" applyBorder="1" applyAlignment="1">
      <alignment horizontal="left" vertical="center"/>
    </xf>
    <xf numFmtId="0" fontId="27" fillId="7" borderId="32" xfId="0" applyFont="1" applyFill="1" applyBorder="1" applyAlignment="1">
      <alignment horizontal="justify" vertical="center" wrapText="1"/>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32" fillId="7" borderId="26" xfId="0" applyFont="1" applyFill="1" applyBorder="1" applyAlignment="1">
      <alignment vertical="center" wrapText="1"/>
    </xf>
    <xf numFmtId="0" fontId="32" fillId="7" borderId="37" xfId="0" applyFont="1" applyFill="1" applyBorder="1" applyAlignment="1">
      <alignment vertical="center" wrapText="1"/>
    </xf>
    <xf numFmtId="0" fontId="27" fillId="7" borderId="39" xfId="0" applyFont="1" applyFill="1" applyBorder="1" applyAlignment="1">
      <alignment vertical="center"/>
    </xf>
    <xf numFmtId="0" fontId="23"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40"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23" fillId="6" borderId="1" xfId="0" applyFont="1" applyFill="1" applyBorder="1" applyAlignment="1">
      <alignment horizontal="center" vertical="center" wrapText="1"/>
    </xf>
    <xf numFmtId="2" fontId="24" fillId="7" borderId="19" xfId="0" applyNumberFormat="1" applyFont="1" applyFill="1" applyBorder="1" applyAlignment="1">
      <alignment horizontal="justify" vertical="center" wrapText="1"/>
    </xf>
    <xf numFmtId="2" fontId="24" fillId="7" borderId="20" xfId="0" applyNumberFormat="1" applyFont="1" applyFill="1" applyBorder="1" applyAlignment="1">
      <alignment horizontal="justify" vertical="center" wrapText="1"/>
    </xf>
    <xf numFmtId="2" fontId="24" fillId="7" borderId="21" xfId="0" applyNumberFormat="1" applyFont="1" applyFill="1" applyBorder="1" applyAlignment="1">
      <alignment horizontal="justify" vertical="center" wrapText="1"/>
    </xf>
    <xf numFmtId="0" fontId="24" fillId="0" borderId="1" xfId="0" applyFont="1" applyBorder="1" applyAlignment="1">
      <alignment horizontal="justify" vertical="center" wrapText="1"/>
    </xf>
    <xf numFmtId="2" fontId="24" fillId="7" borderId="22" xfId="0" applyNumberFormat="1" applyFont="1" applyFill="1" applyBorder="1" applyAlignment="1">
      <alignment horizontal="justify" vertical="center" wrapText="1"/>
    </xf>
    <xf numFmtId="2" fontId="24" fillId="7" borderId="23" xfId="0" applyNumberFormat="1" applyFont="1" applyFill="1" applyBorder="1" applyAlignment="1">
      <alignment horizontal="justify" vertical="center" wrapText="1"/>
    </xf>
    <xf numFmtId="2" fontId="24" fillId="7" borderId="24" xfId="0" applyNumberFormat="1" applyFont="1" applyFill="1" applyBorder="1" applyAlignment="1">
      <alignment horizontal="justify" vertical="center" wrapText="1"/>
    </xf>
    <xf numFmtId="0" fontId="24" fillId="0" borderId="1" xfId="0" applyFont="1" applyBorder="1" applyAlignment="1">
      <alignment horizontal="justify" vertical="center"/>
    </xf>
    <xf numFmtId="0" fontId="24" fillId="0" borderId="1" xfId="0" applyFont="1" applyFill="1" applyBorder="1" applyAlignment="1">
      <alignment horizontal="justify" vertical="center" wrapText="1"/>
    </xf>
    <xf numFmtId="2" fontId="24" fillId="0" borderId="22" xfId="0" applyNumberFormat="1" applyFont="1" applyBorder="1" applyAlignment="1">
      <alignment horizontal="justify" vertical="center" wrapText="1"/>
    </xf>
    <xf numFmtId="2" fontId="24" fillId="0" borderId="23" xfId="0" applyNumberFormat="1" applyFont="1" applyBorder="1" applyAlignment="1">
      <alignment horizontal="justify" vertical="center" wrapText="1"/>
    </xf>
    <xf numFmtId="2" fontId="24" fillId="0" borderId="24" xfId="0" applyNumberFormat="1" applyFont="1" applyBorder="1" applyAlignment="1">
      <alignment horizontal="justify" vertical="center" wrapText="1"/>
    </xf>
    <xf numFmtId="0" fontId="24" fillId="0" borderId="5" xfId="0" applyFont="1" applyBorder="1" applyAlignment="1">
      <alignment horizontal="justify" vertical="center"/>
    </xf>
    <xf numFmtId="0" fontId="24" fillId="0" borderId="40" xfId="0" applyFont="1" applyBorder="1" applyAlignment="1">
      <alignment horizontal="justify" vertical="center"/>
    </xf>
    <xf numFmtId="0" fontId="24" fillId="0" borderId="14" xfId="0" applyFont="1" applyBorder="1" applyAlignment="1">
      <alignment horizontal="justify" vertical="center"/>
    </xf>
    <xf numFmtId="2" fontId="24" fillId="0" borderId="22" xfId="0" applyNumberFormat="1" applyFont="1" applyFill="1" applyBorder="1" applyAlignment="1">
      <alignment horizontal="justify" vertical="center" wrapText="1"/>
    </xf>
    <xf numFmtId="2" fontId="24" fillId="0" borderId="23" xfId="0" applyNumberFormat="1" applyFont="1" applyFill="1" applyBorder="1" applyAlignment="1">
      <alignment horizontal="justify" vertical="center" wrapText="1"/>
    </xf>
    <xf numFmtId="2" fontId="24" fillId="0" borderId="24" xfId="0" applyNumberFormat="1" applyFont="1" applyFill="1" applyBorder="1" applyAlignment="1">
      <alignment horizontal="justify" vertical="center" wrapText="1"/>
    </xf>
    <xf numFmtId="0" fontId="24" fillId="0" borderId="5" xfId="0" applyFont="1" applyBorder="1" applyAlignment="1">
      <alignment horizontal="justify" vertical="center" wrapText="1"/>
    </xf>
    <xf numFmtId="0" fontId="24" fillId="0" borderId="40" xfId="0" applyFont="1" applyBorder="1" applyAlignment="1">
      <alignment horizontal="justify" vertical="center" wrapText="1"/>
    </xf>
    <xf numFmtId="0" fontId="24" fillId="0" borderId="14" xfId="0" applyFont="1" applyBorder="1" applyAlignment="1">
      <alignment horizontal="justify" vertical="center" wrapText="1"/>
    </xf>
    <xf numFmtId="2" fontId="24" fillId="7" borderId="47" xfId="0" applyNumberFormat="1" applyFont="1" applyFill="1" applyBorder="1" applyAlignment="1">
      <alignment horizontal="justify" vertical="center" wrapText="1"/>
    </xf>
    <xf numFmtId="2" fontId="24" fillId="7" borderId="48" xfId="0" applyNumberFormat="1" applyFont="1" applyFill="1" applyBorder="1" applyAlignment="1">
      <alignment horizontal="justify" vertical="center" wrapText="1"/>
    </xf>
    <xf numFmtId="2" fontId="24" fillId="7" borderId="49" xfId="0" applyNumberFormat="1" applyFont="1" applyFill="1" applyBorder="1" applyAlignment="1">
      <alignment horizontal="justify" vertical="center" wrapText="1"/>
    </xf>
    <xf numFmtId="0" fontId="24" fillId="0" borderId="13" xfId="0" applyFont="1" applyBorder="1" applyAlignment="1">
      <alignment horizontal="justify" vertical="center"/>
    </xf>
    <xf numFmtId="0" fontId="0" fillId="0" borderId="1" xfId="0" applyBorder="1" applyAlignment="1">
      <alignment horizontal="center"/>
    </xf>
    <xf numFmtId="0" fontId="0" fillId="0" borderId="1" xfId="0" applyBorder="1" applyAlignment="1">
      <alignment horizontal="justify"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6" xfId="0" applyFont="1" applyFill="1" applyBorder="1" applyAlignment="1">
      <alignment horizontal="left"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Border="1" applyAlignment="1">
      <alignment horizontal="justify" vertical="center"/>
    </xf>
    <xf numFmtId="0" fontId="0" fillId="0" borderId="14" xfId="0" applyBorder="1" applyAlignment="1">
      <alignment horizontal="justify"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9" fillId="2" borderId="9" xfId="0" applyFont="1" applyFill="1" applyBorder="1" applyAlignment="1">
      <alignment horizontal="lef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16" zoomScale="80" zoomScaleNormal="80" workbookViewId="0">
      <selection activeCell="B27" sqref="B27:D27"/>
    </sheetView>
  </sheetViews>
  <sheetFormatPr baseColWidth="10" defaultRowHeight="15.75" x14ac:dyDescent="0.25"/>
  <cols>
    <col min="1" max="1" width="24.85546875" style="137" customWidth="1"/>
    <col min="2" max="2" width="55.5703125" style="137" customWidth="1"/>
    <col min="3" max="3" width="41.28515625" style="137" customWidth="1"/>
    <col min="4" max="4" width="29.42578125" style="137" customWidth="1"/>
    <col min="5" max="5" width="29.140625" style="137" customWidth="1"/>
    <col min="6" max="16384" width="11.42578125" style="91"/>
  </cols>
  <sheetData>
    <row r="1" spans="1:5" ht="15.75" customHeight="1" x14ac:dyDescent="0.25">
      <c r="A1" s="213" t="s">
        <v>85</v>
      </c>
      <c r="B1" s="214"/>
      <c r="C1" s="214"/>
      <c r="D1" s="214"/>
      <c r="E1" s="114"/>
    </row>
    <row r="2" spans="1:5" ht="27.75" customHeight="1" x14ac:dyDescent="0.25">
      <c r="A2" s="115"/>
      <c r="B2" s="215" t="s">
        <v>74</v>
      </c>
      <c r="C2" s="215"/>
      <c r="D2" s="215"/>
      <c r="E2" s="116"/>
    </row>
    <row r="3" spans="1:5" ht="21" customHeight="1" x14ac:dyDescent="0.25">
      <c r="A3" s="117"/>
      <c r="B3" s="215" t="s">
        <v>142</v>
      </c>
      <c r="C3" s="215"/>
      <c r="D3" s="215"/>
      <c r="E3" s="118"/>
    </row>
    <row r="4" spans="1:5" thickBot="1" x14ac:dyDescent="0.3">
      <c r="A4" s="119"/>
      <c r="B4" s="120"/>
      <c r="C4" s="120"/>
      <c r="D4" s="120"/>
      <c r="E4" s="121"/>
    </row>
    <row r="5" spans="1:5" ht="26.25" customHeight="1" thickBot="1" x14ac:dyDescent="0.3">
      <c r="A5" s="119"/>
      <c r="B5" s="218" t="s">
        <v>163</v>
      </c>
      <c r="C5" s="219"/>
      <c r="D5" s="220"/>
      <c r="E5" s="121"/>
    </row>
    <row r="6" spans="1:5" ht="27.75" customHeight="1" thickBot="1" x14ac:dyDescent="0.3">
      <c r="A6" s="119"/>
      <c r="B6" s="143" t="s">
        <v>164</v>
      </c>
      <c r="C6" s="216"/>
      <c r="D6" s="217"/>
      <c r="E6" s="121"/>
    </row>
    <row r="7" spans="1:5" ht="29.25" customHeight="1" thickBot="1" x14ac:dyDescent="0.3">
      <c r="A7" s="119"/>
      <c r="B7" s="143" t="s">
        <v>165</v>
      </c>
      <c r="C7" s="210" t="s">
        <v>143</v>
      </c>
      <c r="D7" s="211"/>
      <c r="E7" s="121"/>
    </row>
    <row r="8" spans="1:5" ht="16.5" thickBot="1" x14ac:dyDescent="0.3">
      <c r="A8" s="119"/>
      <c r="B8" s="144" t="s">
        <v>166</v>
      </c>
      <c r="C8" s="208">
        <v>1342404200</v>
      </c>
      <c r="D8" s="209"/>
      <c r="E8" s="121"/>
    </row>
    <row r="9" spans="1:5" ht="23.25" customHeight="1" thickBot="1" x14ac:dyDescent="0.3">
      <c r="A9" s="119"/>
      <c r="B9" s="144" t="s">
        <v>167</v>
      </c>
      <c r="C9" s="208">
        <v>1937924768</v>
      </c>
      <c r="D9" s="209"/>
      <c r="E9" s="121"/>
    </row>
    <row r="10" spans="1:5" ht="26.25" customHeight="1" thickBot="1" x14ac:dyDescent="0.3">
      <c r="A10" s="119"/>
      <c r="B10" s="144"/>
      <c r="C10" s="208"/>
      <c r="D10" s="209"/>
      <c r="E10" s="121"/>
    </row>
    <row r="11" spans="1:5" ht="21.75" customHeight="1" thickBot="1" x14ac:dyDescent="0.3">
      <c r="A11" s="119"/>
      <c r="B11" s="144"/>
      <c r="C11" s="208"/>
      <c r="D11" s="209"/>
      <c r="E11" s="121"/>
    </row>
    <row r="12" spans="1:5" ht="32.25" thickBot="1" x14ac:dyDescent="0.3">
      <c r="A12" s="119"/>
      <c r="B12" s="145" t="s">
        <v>144</v>
      </c>
      <c r="C12" s="212">
        <f>+C8+C9+C10</f>
        <v>3280328968</v>
      </c>
      <c r="D12" s="209"/>
      <c r="E12" s="121"/>
    </row>
    <row r="13" spans="1:5" ht="37.5" customHeight="1" thickBot="1" x14ac:dyDescent="0.3">
      <c r="A13" s="119"/>
      <c r="B13" s="145" t="s">
        <v>145</v>
      </c>
      <c r="C13" s="203">
        <f>C12/616000</f>
        <v>5325.2093636363634</v>
      </c>
      <c r="D13" s="204"/>
      <c r="E13" s="121"/>
    </row>
    <row r="14" spans="1:5" ht="24.75" customHeight="1" x14ac:dyDescent="0.25">
      <c r="A14" s="119"/>
      <c r="B14" s="123"/>
      <c r="C14" s="177"/>
      <c r="D14" s="178"/>
      <c r="E14" s="121"/>
    </row>
    <row r="15" spans="1:5" ht="12.75" customHeight="1" thickBot="1" x14ac:dyDescent="0.3">
      <c r="A15" s="119"/>
      <c r="B15" s="127" t="s">
        <v>146</v>
      </c>
      <c r="C15" s="179"/>
      <c r="D15" s="133"/>
      <c r="E15" s="121"/>
    </row>
    <row r="16" spans="1:5" ht="27" customHeight="1" x14ac:dyDescent="0.25">
      <c r="A16" s="119"/>
      <c r="B16" s="123" t="s">
        <v>75</v>
      </c>
      <c r="C16" s="124">
        <v>167830036.22999999</v>
      </c>
      <c r="D16" s="125"/>
      <c r="E16" s="121"/>
    </row>
    <row r="17" spans="1:6" ht="28.5" customHeight="1" x14ac:dyDescent="0.25">
      <c r="A17" s="119"/>
      <c r="B17" s="119" t="s">
        <v>76</v>
      </c>
      <c r="C17" s="126">
        <v>383526250.12</v>
      </c>
      <c r="D17" s="121"/>
      <c r="E17" s="121"/>
    </row>
    <row r="18" spans="1:6" ht="15" x14ac:dyDescent="0.25">
      <c r="A18" s="119"/>
      <c r="B18" s="119" t="s">
        <v>77</v>
      </c>
      <c r="C18" s="126">
        <v>73871818</v>
      </c>
      <c r="D18" s="121"/>
      <c r="E18" s="121"/>
    </row>
    <row r="19" spans="1:6" ht="27" customHeight="1" thickBot="1" x14ac:dyDescent="0.3">
      <c r="A19" s="119"/>
      <c r="B19" s="127" t="s">
        <v>78</v>
      </c>
      <c r="C19" s="128">
        <v>82144456.359999999</v>
      </c>
      <c r="D19" s="129"/>
      <c r="E19" s="121"/>
    </row>
    <row r="20" spans="1:6" ht="27" customHeight="1" thickBot="1" x14ac:dyDescent="0.3">
      <c r="A20" s="119"/>
      <c r="B20" s="205" t="s">
        <v>79</v>
      </c>
      <c r="C20" s="206"/>
      <c r="D20" s="207"/>
      <c r="E20" s="121"/>
    </row>
    <row r="21" spans="1:6" ht="16.5" thickBot="1" x14ac:dyDescent="0.3">
      <c r="A21" s="119"/>
      <c r="B21" s="205" t="s">
        <v>80</v>
      </c>
      <c r="C21" s="206"/>
      <c r="D21" s="207"/>
      <c r="E21" s="121"/>
    </row>
    <row r="22" spans="1:6" ht="25.5" customHeight="1" x14ac:dyDescent="0.25">
      <c r="A22" s="119"/>
      <c r="B22" s="130" t="s">
        <v>147</v>
      </c>
      <c r="C22" s="131">
        <f>C16/C18</f>
        <v>2.2719088384964343</v>
      </c>
      <c r="D22" s="122" t="s">
        <v>67</v>
      </c>
      <c r="E22" s="121"/>
    </row>
    <row r="23" spans="1:6" ht="32.25" customHeight="1" thickBot="1" x14ac:dyDescent="0.3">
      <c r="A23" s="119"/>
      <c r="B23" s="156" t="s">
        <v>81</v>
      </c>
      <c r="C23" s="132">
        <f>C19/C17</f>
        <v>0.21418209662128249</v>
      </c>
      <c r="D23" s="133" t="s">
        <v>187</v>
      </c>
      <c r="E23" s="121"/>
    </row>
    <row r="24" spans="1:6" ht="16.5" thickBot="1" x14ac:dyDescent="0.3">
      <c r="A24" s="119"/>
      <c r="B24" s="134"/>
      <c r="C24" s="135"/>
      <c r="D24" s="120"/>
      <c r="E24" s="136"/>
    </row>
    <row r="25" spans="1:6" ht="15.75" customHeight="1" x14ac:dyDescent="0.25">
      <c r="A25" s="225"/>
      <c r="B25" s="226" t="s">
        <v>82</v>
      </c>
      <c r="C25" s="228" t="s">
        <v>168</v>
      </c>
      <c r="D25" s="229"/>
      <c r="E25" s="230"/>
      <c r="F25" s="222"/>
    </row>
    <row r="26" spans="1:6" ht="24" customHeight="1" thickBot="1" x14ac:dyDescent="0.3">
      <c r="A26" s="225"/>
      <c r="B26" s="227"/>
      <c r="C26" s="223" t="s">
        <v>83</v>
      </c>
      <c r="D26" s="224"/>
      <c r="E26" s="230"/>
      <c r="F26" s="222"/>
    </row>
    <row r="27" spans="1:6" ht="51" customHeight="1" thickBot="1" x14ac:dyDescent="0.3">
      <c r="A27" s="127"/>
      <c r="B27" s="221" t="s">
        <v>169</v>
      </c>
      <c r="C27" s="221"/>
      <c r="D27" s="221"/>
      <c r="E27" s="129"/>
      <c r="F27" s="113"/>
    </row>
    <row r="28" spans="1:6" x14ac:dyDescent="0.25">
      <c r="B28" s="138" t="s">
        <v>148</v>
      </c>
    </row>
  </sheetData>
  <sheetProtection algorithmName="SHA-512" hashValue="4XmHAJPF8CKqYLvt5BWJmrS95nsqrplOvU1B+42Bf0O149kaFjUG84ZwIqAW7NEWRPsl/k3C7hzdlzSQmDtFkg==" saltValue="9HE+C+IKJaHMZSxL5JYwxg==" spinCount="100000" sheet="1" objects="1" scenarios="1"/>
  <mergeCells count="21">
    <mergeCell ref="B27:D27"/>
    <mergeCell ref="F25:F26"/>
    <mergeCell ref="C26:D26"/>
    <mergeCell ref="B21:D21"/>
    <mergeCell ref="A25:A26"/>
    <mergeCell ref="B25:B26"/>
    <mergeCell ref="C25:D25"/>
    <mergeCell ref="E25:E26"/>
    <mergeCell ref="A1:D1"/>
    <mergeCell ref="B2:D2"/>
    <mergeCell ref="B3:D3"/>
    <mergeCell ref="C6:D6"/>
    <mergeCell ref="B5:D5"/>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3"/>
  <sheetViews>
    <sheetView topLeftCell="A24" zoomScale="84" zoomScaleNormal="84" workbookViewId="0">
      <selection activeCell="D48" sqref="D48"/>
    </sheetView>
  </sheetViews>
  <sheetFormatPr baseColWidth="10" defaultRowHeight="15" x14ac:dyDescent="0.25"/>
  <sheetData>
    <row r="1" spans="1:15" s="91" customFormat="1" x14ac:dyDescent="0.25">
      <c r="A1" s="162"/>
      <c r="B1" s="162"/>
      <c r="C1" s="162"/>
      <c r="D1" s="162"/>
      <c r="E1" s="163"/>
      <c r="F1" s="164"/>
      <c r="G1" s="162"/>
      <c r="H1" s="162"/>
      <c r="I1" s="162"/>
      <c r="J1" s="162"/>
      <c r="K1" s="162"/>
      <c r="L1" s="162"/>
      <c r="M1" s="162"/>
      <c r="N1" s="162"/>
      <c r="O1" s="162"/>
    </row>
    <row r="2" spans="1:15" s="91" customFormat="1" x14ac:dyDescent="0.25">
      <c r="A2" s="162"/>
      <c r="B2" s="162"/>
      <c r="C2" s="162"/>
      <c r="D2" s="162"/>
      <c r="E2" s="163"/>
      <c r="F2" s="164"/>
      <c r="G2" s="162"/>
      <c r="H2" s="162"/>
      <c r="I2" s="162"/>
      <c r="J2" s="162"/>
      <c r="K2" s="162"/>
      <c r="L2" s="162"/>
      <c r="M2" s="162"/>
      <c r="N2" s="162"/>
      <c r="O2" s="162"/>
    </row>
    <row r="3" spans="1:15" s="91" customFormat="1" x14ac:dyDescent="0.25">
      <c r="A3" s="232" t="s">
        <v>63</v>
      </c>
      <c r="B3" s="232"/>
      <c r="C3" s="232"/>
      <c r="D3" s="232"/>
      <c r="E3" s="232"/>
      <c r="F3" s="232"/>
      <c r="G3" s="232"/>
      <c r="H3" s="232"/>
      <c r="I3" s="232"/>
      <c r="J3" s="232"/>
      <c r="K3" s="232"/>
      <c r="L3" s="232"/>
      <c r="M3" s="162"/>
      <c r="N3" s="162"/>
      <c r="O3" s="162"/>
    </row>
    <row r="4" spans="1:15" s="91" customFormat="1" x14ac:dyDescent="0.25">
      <c r="A4" s="165"/>
      <c r="B4" s="162"/>
      <c r="C4" s="162"/>
      <c r="D4" s="162"/>
      <c r="E4" s="163"/>
      <c r="F4" s="164"/>
      <c r="G4" s="162"/>
      <c r="H4" s="162"/>
      <c r="I4" s="162"/>
      <c r="J4" s="162"/>
      <c r="K4" s="162"/>
      <c r="L4" s="162"/>
      <c r="M4" s="162"/>
      <c r="N4" s="162"/>
      <c r="O4" s="162"/>
    </row>
    <row r="5" spans="1:15" s="91" customFormat="1" x14ac:dyDescent="0.25">
      <c r="A5" s="232" t="s">
        <v>170</v>
      </c>
      <c r="B5" s="232"/>
      <c r="C5" s="232"/>
      <c r="D5" s="232"/>
      <c r="E5" s="232"/>
      <c r="F5" s="232"/>
      <c r="G5" s="232"/>
      <c r="H5" s="232"/>
      <c r="I5" s="232"/>
      <c r="J5" s="232"/>
      <c r="K5" s="232"/>
      <c r="L5" s="232"/>
      <c r="M5" s="162"/>
      <c r="N5" s="162"/>
      <c r="O5" s="162"/>
    </row>
    <row r="6" spans="1:15" s="91" customFormat="1" x14ac:dyDescent="0.25">
      <c r="A6" s="166"/>
      <c r="B6" s="162"/>
      <c r="C6" s="162"/>
      <c r="D6" s="162"/>
      <c r="E6" s="163"/>
      <c r="F6" s="164"/>
      <c r="G6" s="162"/>
      <c r="H6" s="162"/>
      <c r="I6" s="162"/>
      <c r="J6" s="162"/>
      <c r="K6" s="162"/>
      <c r="L6" s="162"/>
      <c r="M6" s="162"/>
      <c r="N6" s="162"/>
      <c r="O6" s="162"/>
    </row>
    <row r="7" spans="1:15" s="91" customFormat="1" ht="108.75" customHeight="1" x14ac:dyDescent="0.25">
      <c r="A7" s="233" t="s">
        <v>171</v>
      </c>
      <c r="B7" s="233"/>
      <c r="C7" s="233"/>
      <c r="D7" s="233"/>
      <c r="E7" s="233"/>
      <c r="F7" s="233"/>
      <c r="G7" s="233"/>
      <c r="H7" s="233"/>
      <c r="I7" s="233"/>
      <c r="J7" s="233"/>
      <c r="K7" s="233"/>
      <c r="L7" s="233"/>
      <c r="M7" s="162"/>
      <c r="N7" s="162"/>
      <c r="O7" s="162"/>
    </row>
    <row r="8" spans="1:15" s="91" customFormat="1" ht="45.75" hidden="1" customHeight="1" x14ac:dyDescent="0.25">
      <c r="A8" s="233"/>
      <c r="B8" s="233"/>
      <c r="C8" s="233"/>
      <c r="D8" s="233"/>
      <c r="E8" s="233"/>
      <c r="F8" s="233"/>
      <c r="G8" s="233"/>
      <c r="H8" s="233"/>
      <c r="I8" s="233"/>
      <c r="J8" s="233"/>
      <c r="K8" s="233"/>
      <c r="L8" s="233"/>
      <c r="M8" s="162"/>
      <c r="N8" s="162"/>
      <c r="O8" s="162"/>
    </row>
    <row r="9" spans="1:15" s="91" customFormat="1" ht="6" customHeight="1" x14ac:dyDescent="0.25">
      <c r="A9" s="233" t="s">
        <v>188</v>
      </c>
      <c r="B9" s="233"/>
      <c r="C9" s="233"/>
      <c r="D9" s="233"/>
      <c r="E9" s="233"/>
      <c r="F9" s="233"/>
      <c r="G9" s="233"/>
      <c r="H9" s="233"/>
      <c r="I9" s="233"/>
      <c r="J9" s="233"/>
      <c r="K9" s="233"/>
      <c r="L9" s="233"/>
      <c r="M9" s="162"/>
      <c r="N9" s="162"/>
      <c r="O9" s="162"/>
    </row>
    <row r="10" spans="1:15" s="91" customFormat="1" ht="28.5" customHeight="1" x14ac:dyDescent="0.25">
      <c r="A10" s="233"/>
      <c r="B10" s="233"/>
      <c r="C10" s="233"/>
      <c r="D10" s="233"/>
      <c r="E10" s="233"/>
      <c r="F10" s="233"/>
      <c r="G10" s="233"/>
      <c r="H10" s="233"/>
      <c r="I10" s="233"/>
      <c r="J10" s="233"/>
      <c r="K10" s="233"/>
      <c r="L10" s="233"/>
      <c r="M10" s="162"/>
      <c r="N10" s="162"/>
      <c r="O10" s="162"/>
    </row>
    <row r="11" spans="1:15" s="91" customFormat="1" ht="15.75" thickBot="1" x14ac:dyDescent="0.3">
      <c r="A11" s="162"/>
      <c r="B11" s="162"/>
      <c r="C11" s="162"/>
      <c r="D11" s="162"/>
      <c r="E11" s="163"/>
      <c r="F11" s="164"/>
      <c r="G11" s="162"/>
      <c r="H11" s="162"/>
      <c r="I11" s="162"/>
      <c r="J11" s="162"/>
      <c r="K11" s="162"/>
      <c r="L11" s="162"/>
      <c r="M11" s="162"/>
      <c r="N11" s="162"/>
      <c r="O11" s="162"/>
    </row>
    <row r="12" spans="1:15" s="91" customFormat="1" ht="15.75" thickBot="1" x14ac:dyDescent="0.3">
      <c r="A12" s="76"/>
      <c r="B12" s="234" t="s">
        <v>84</v>
      </c>
      <c r="C12" s="235"/>
      <c r="D12" s="235"/>
      <c r="E12" s="235"/>
      <c r="F12" s="235"/>
      <c r="G12" s="235"/>
      <c r="H12" s="235"/>
      <c r="I12" s="235"/>
      <c r="J12" s="235"/>
      <c r="K12" s="235"/>
      <c r="L12" s="236"/>
      <c r="M12" s="162"/>
      <c r="N12" s="162"/>
      <c r="O12" s="162"/>
    </row>
    <row r="13" spans="1:15" s="91" customFormat="1" x14ac:dyDescent="0.25">
      <c r="A13" s="161"/>
      <c r="B13" s="231"/>
      <c r="C13" s="231"/>
      <c r="D13" s="231"/>
      <c r="E13" s="231"/>
      <c r="F13" s="231"/>
      <c r="G13" s="231"/>
      <c r="H13" s="231"/>
      <c r="I13" s="231"/>
      <c r="J13" s="231"/>
      <c r="K13" s="231"/>
      <c r="L13" s="231"/>
      <c r="M13" s="162"/>
      <c r="N13" s="162"/>
      <c r="O13" s="162"/>
    </row>
    <row r="14" spans="1:15" s="91" customFormat="1" x14ac:dyDescent="0.25">
      <c r="A14" s="232" t="s">
        <v>177</v>
      </c>
      <c r="B14" s="232"/>
      <c r="C14" s="232"/>
      <c r="D14" s="232"/>
      <c r="E14" s="232"/>
      <c r="F14" s="232"/>
      <c r="G14" s="232"/>
      <c r="H14" s="232"/>
      <c r="I14" s="232"/>
      <c r="J14" s="232"/>
      <c r="K14" s="232"/>
      <c r="L14" s="232"/>
    </row>
    <row r="15" spans="1:15" s="91" customFormat="1" x14ac:dyDescent="0.25">
      <c r="E15" s="172"/>
      <c r="F15" s="173"/>
    </row>
    <row r="16" spans="1:15" s="91" customFormat="1" ht="29.25" customHeight="1" x14ac:dyDescent="0.25">
      <c r="A16" s="237" t="s">
        <v>64</v>
      </c>
      <c r="B16" s="237"/>
      <c r="C16" s="237"/>
      <c r="D16" s="237"/>
      <c r="E16" s="77" t="s">
        <v>65</v>
      </c>
      <c r="F16" s="160" t="s">
        <v>66</v>
      </c>
      <c r="G16" s="160" t="s">
        <v>67</v>
      </c>
      <c r="H16" s="237" t="s">
        <v>3</v>
      </c>
      <c r="I16" s="237"/>
      <c r="J16" s="237"/>
      <c r="K16" s="237"/>
      <c r="L16" s="237"/>
    </row>
    <row r="17" spans="1:12" s="91" customFormat="1" ht="48" customHeight="1" x14ac:dyDescent="0.25">
      <c r="A17" s="238" t="s">
        <v>89</v>
      </c>
      <c r="B17" s="239"/>
      <c r="C17" s="239"/>
      <c r="D17" s="240"/>
      <c r="E17" s="78" t="s">
        <v>175</v>
      </c>
      <c r="F17" s="167" t="s">
        <v>154</v>
      </c>
      <c r="G17" s="167"/>
      <c r="H17" s="241" t="s">
        <v>178</v>
      </c>
      <c r="I17" s="241"/>
      <c r="J17" s="241"/>
      <c r="K17" s="241"/>
      <c r="L17" s="241"/>
    </row>
    <row r="18" spans="1:12" s="91" customFormat="1" ht="44.25" customHeight="1" x14ac:dyDescent="0.25">
      <c r="A18" s="242" t="s">
        <v>172</v>
      </c>
      <c r="B18" s="243"/>
      <c r="C18" s="243"/>
      <c r="D18" s="244"/>
      <c r="E18" s="79" t="s">
        <v>176</v>
      </c>
      <c r="F18" s="167" t="s">
        <v>154</v>
      </c>
      <c r="G18" s="168"/>
      <c r="H18" s="245"/>
      <c r="I18" s="245"/>
      <c r="J18" s="245"/>
      <c r="K18" s="245"/>
      <c r="L18" s="245"/>
    </row>
    <row r="19" spans="1:12" s="91" customFormat="1" ht="26.25" customHeight="1" x14ac:dyDescent="0.25">
      <c r="A19" s="242" t="s">
        <v>174</v>
      </c>
      <c r="B19" s="243"/>
      <c r="C19" s="243"/>
      <c r="D19" s="244"/>
      <c r="E19" s="79"/>
      <c r="F19" s="167"/>
      <c r="G19" s="181" t="s">
        <v>154</v>
      </c>
      <c r="H19" s="246" t="s">
        <v>179</v>
      </c>
      <c r="I19" s="246"/>
      <c r="J19" s="246"/>
      <c r="K19" s="246"/>
      <c r="L19" s="246"/>
    </row>
    <row r="20" spans="1:12" s="91" customFormat="1" ht="27.75" customHeight="1" x14ac:dyDescent="0.25">
      <c r="A20" s="247" t="s">
        <v>68</v>
      </c>
      <c r="B20" s="248"/>
      <c r="C20" s="248"/>
      <c r="D20" s="249"/>
      <c r="E20" s="80" t="s">
        <v>180</v>
      </c>
      <c r="F20" s="167"/>
      <c r="G20" s="181" t="s">
        <v>154</v>
      </c>
      <c r="H20" s="245"/>
      <c r="I20" s="245"/>
      <c r="J20" s="245"/>
      <c r="K20" s="245"/>
      <c r="L20" s="245"/>
    </row>
    <row r="21" spans="1:12" s="91" customFormat="1" ht="28.5" customHeight="1" x14ac:dyDescent="0.25">
      <c r="A21" s="247" t="s">
        <v>86</v>
      </c>
      <c r="B21" s="248"/>
      <c r="C21" s="248"/>
      <c r="D21" s="249"/>
      <c r="E21" s="80" t="s">
        <v>173</v>
      </c>
      <c r="F21" s="167" t="s">
        <v>173</v>
      </c>
      <c r="G21" s="182" t="s">
        <v>173</v>
      </c>
      <c r="H21" s="250"/>
      <c r="I21" s="251"/>
      <c r="J21" s="251"/>
      <c r="K21" s="251"/>
      <c r="L21" s="252"/>
    </row>
    <row r="22" spans="1:12" s="91" customFormat="1" ht="58.5" customHeight="1" x14ac:dyDescent="0.25">
      <c r="A22" s="253" t="s">
        <v>126</v>
      </c>
      <c r="B22" s="254"/>
      <c r="C22" s="254"/>
      <c r="D22" s="255"/>
      <c r="E22" s="170"/>
      <c r="F22" s="171"/>
      <c r="G22" s="181" t="s">
        <v>154</v>
      </c>
      <c r="H22" s="246" t="s">
        <v>181</v>
      </c>
      <c r="I22" s="246"/>
      <c r="J22" s="246"/>
      <c r="K22" s="246"/>
      <c r="L22" s="246"/>
    </row>
    <row r="23" spans="1:12" s="91" customFormat="1" ht="31.5" customHeight="1" x14ac:dyDescent="0.25">
      <c r="A23" s="247" t="s">
        <v>88</v>
      </c>
      <c r="B23" s="248"/>
      <c r="C23" s="248"/>
      <c r="D23" s="249"/>
      <c r="E23" s="80" t="s">
        <v>173</v>
      </c>
      <c r="F23" s="80" t="s">
        <v>173</v>
      </c>
      <c r="G23" s="80" t="s">
        <v>173</v>
      </c>
      <c r="H23" s="250"/>
      <c r="I23" s="251"/>
      <c r="J23" s="251"/>
      <c r="K23" s="251"/>
      <c r="L23" s="252"/>
    </row>
    <row r="24" spans="1:12" s="91" customFormat="1" ht="24.75" customHeight="1" x14ac:dyDescent="0.25">
      <c r="A24" s="242" t="s">
        <v>69</v>
      </c>
      <c r="B24" s="243"/>
      <c r="C24" s="243"/>
      <c r="D24" s="244"/>
      <c r="E24" s="79">
        <v>35</v>
      </c>
      <c r="F24" s="169" t="s">
        <v>154</v>
      </c>
      <c r="G24" s="168"/>
      <c r="H24" s="245"/>
      <c r="I24" s="245"/>
      <c r="J24" s="245"/>
      <c r="K24" s="245"/>
      <c r="L24" s="245"/>
    </row>
    <row r="25" spans="1:12" s="91" customFormat="1" ht="26.25" customHeight="1" x14ac:dyDescent="0.25">
      <c r="A25" s="242" t="s">
        <v>70</v>
      </c>
      <c r="B25" s="243"/>
      <c r="C25" s="243"/>
      <c r="D25" s="244"/>
      <c r="E25" s="79">
        <v>36</v>
      </c>
      <c r="F25" s="169" t="s">
        <v>154</v>
      </c>
      <c r="G25" s="168"/>
      <c r="H25" s="245"/>
      <c r="I25" s="245"/>
      <c r="J25" s="245"/>
      <c r="K25" s="245"/>
      <c r="L25" s="245"/>
    </row>
    <row r="26" spans="1:12" s="91" customFormat="1" ht="36" customHeight="1" x14ac:dyDescent="0.25">
      <c r="A26" s="242" t="s">
        <v>71</v>
      </c>
      <c r="B26" s="243"/>
      <c r="C26" s="243"/>
      <c r="D26" s="244"/>
      <c r="E26" s="80" t="s">
        <v>182</v>
      </c>
      <c r="F26" s="169" t="s">
        <v>154</v>
      </c>
      <c r="G26" s="168"/>
      <c r="H26" s="245" t="s">
        <v>189</v>
      </c>
      <c r="I26" s="245"/>
      <c r="J26" s="245"/>
      <c r="K26" s="245"/>
      <c r="L26" s="245"/>
    </row>
    <row r="27" spans="1:12" s="91" customFormat="1" ht="78.75" customHeight="1" x14ac:dyDescent="0.25">
      <c r="A27" s="242" t="s">
        <v>72</v>
      </c>
      <c r="B27" s="243"/>
      <c r="C27" s="243"/>
      <c r="D27" s="244"/>
      <c r="E27" s="80" t="s">
        <v>183</v>
      </c>
      <c r="F27" s="169" t="s">
        <v>154</v>
      </c>
      <c r="G27" s="168"/>
      <c r="H27" s="245" t="s">
        <v>189</v>
      </c>
      <c r="I27" s="245"/>
      <c r="J27" s="245"/>
      <c r="K27" s="245"/>
      <c r="L27" s="245"/>
    </row>
    <row r="28" spans="1:12" s="91" customFormat="1" ht="36" customHeight="1" x14ac:dyDescent="0.25">
      <c r="A28" s="242" t="s">
        <v>73</v>
      </c>
      <c r="B28" s="243"/>
      <c r="C28" s="243"/>
      <c r="D28" s="244"/>
      <c r="E28" s="80">
        <v>43</v>
      </c>
      <c r="F28" s="169" t="s">
        <v>154</v>
      </c>
      <c r="G28" s="168"/>
      <c r="H28" s="245" t="s">
        <v>189</v>
      </c>
      <c r="I28" s="245"/>
      <c r="J28" s="245"/>
      <c r="K28" s="245"/>
      <c r="L28" s="245"/>
    </row>
    <row r="29" spans="1:12" s="91" customFormat="1" ht="42" customHeight="1" x14ac:dyDescent="0.25">
      <c r="A29" s="242" t="s">
        <v>87</v>
      </c>
      <c r="B29" s="243"/>
      <c r="C29" s="243"/>
      <c r="D29" s="244"/>
      <c r="E29" s="79"/>
      <c r="F29" s="169"/>
      <c r="G29" s="181" t="s">
        <v>154</v>
      </c>
      <c r="H29" s="256" t="s">
        <v>184</v>
      </c>
      <c r="I29" s="257"/>
      <c r="J29" s="257"/>
      <c r="K29" s="257"/>
      <c r="L29" s="258"/>
    </row>
    <row r="30" spans="1:12" s="91" customFormat="1" ht="34.5" customHeight="1" x14ac:dyDescent="0.25">
      <c r="A30" s="242" t="s">
        <v>90</v>
      </c>
      <c r="B30" s="243"/>
      <c r="C30" s="243"/>
      <c r="D30" s="244"/>
      <c r="E30" s="79" t="s">
        <v>185</v>
      </c>
      <c r="F30" s="169" t="s">
        <v>154</v>
      </c>
      <c r="G30" s="168"/>
      <c r="H30" s="250"/>
      <c r="I30" s="251"/>
      <c r="J30" s="251"/>
      <c r="K30" s="251"/>
      <c r="L30" s="252"/>
    </row>
    <row r="31" spans="1:12" s="91" customFormat="1" ht="41.25" customHeight="1" x14ac:dyDescent="0.25">
      <c r="A31" s="259" t="s">
        <v>91</v>
      </c>
      <c r="B31" s="260"/>
      <c r="C31" s="260"/>
      <c r="D31" s="261"/>
      <c r="E31" s="174" t="s">
        <v>173</v>
      </c>
      <c r="F31" s="175" t="s">
        <v>173</v>
      </c>
      <c r="G31" s="176" t="s">
        <v>173</v>
      </c>
      <c r="H31" s="262"/>
      <c r="I31" s="262"/>
      <c r="J31" s="262"/>
      <c r="K31" s="262"/>
      <c r="L31" s="262"/>
    </row>
    <row r="32" spans="1:12" s="91" customFormat="1" ht="32.25" customHeight="1" x14ac:dyDescent="0.25">
      <c r="A32" s="263" t="s">
        <v>19</v>
      </c>
      <c r="B32" s="263"/>
      <c r="C32" s="263"/>
      <c r="D32" s="263"/>
      <c r="E32" s="263"/>
      <c r="F32" s="263"/>
      <c r="G32" s="263"/>
      <c r="H32" s="264" t="s">
        <v>186</v>
      </c>
      <c r="I32" s="264"/>
      <c r="J32" s="264"/>
      <c r="K32" s="264"/>
      <c r="L32" s="264"/>
    </row>
    <row r="33" spans="5:6" s="91" customFormat="1" x14ac:dyDescent="0.25">
      <c r="E33" s="172"/>
      <c r="F33" s="173"/>
    </row>
  </sheetData>
  <sheetProtection algorithmName="SHA-512" hashValue="j5ajCAWb+9ZdP5I3ejbmpilOgcDMy8++91KVrdjaR/MD/EPgcue1v+AwRX1eTIcVKW5YTa9k1uRR1UufNkF1+A==" saltValue="yGUu0KaXcxHCFNtxTqYEVg==" spinCount="100000" sheet="1" objects="1" scenarios="1"/>
  <mergeCells count="41">
    <mergeCell ref="A30:D30"/>
    <mergeCell ref="H30:L30"/>
    <mergeCell ref="A31:D31"/>
    <mergeCell ref="H31:L31"/>
    <mergeCell ref="A32:G32"/>
    <mergeCell ref="H32:L32"/>
    <mergeCell ref="A27:D27"/>
    <mergeCell ref="H27:L27"/>
    <mergeCell ref="A28:D28"/>
    <mergeCell ref="H28:L28"/>
    <mergeCell ref="A29:D29"/>
    <mergeCell ref="H29:L29"/>
    <mergeCell ref="A24:D24"/>
    <mergeCell ref="H24:L24"/>
    <mergeCell ref="A25:D25"/>
    <mergeCell ref="H25:L25"/>
    <mergeCell ref="A26:D26"/>
    <mergeCell ref="H26:L26"/>
    <mergeCell ref="A21:D21"/>
    <mergeCell ref="H21:L21"/>
    <mergeCell ref="A22:D22"/>
    <mergeCell ref="H22:L22"/>
    <mergeCell ref="A23:D23"/>
    <mergeCell ref="H23:L23"/>
    <mergeCell ref="A18:D18"/>
    <mergeCell ref="H18:L18"/>
    <mergeCell ref="A19:D19"/>
    <mergeCell ref="H19:L19"/>
    <mergeCell ref="A20:D20"/>
    <mergeCell ref="H20:L20"/>
    <mergeCell ref="A14:L14"/>
    <mergeCell ref="A16:D16"/>
    <mergeCell ref="H16:L16"/>
    <mergeCell ref="A17:D17"/>
    <mergeCell ref="H17:L17"/>
    <mergeCell ref="B13:L13"/>
    <mergeCell ref="A3:L3"/>
    <mergeCell ref="A5:L5"/>
    <mergeCell ref="A7:L8"/>
    <mergeCell ref="A9:L10"/>
    <mergeCell ref="B12:L1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Z131"/>
  <sheetViews>
    <sheetView tabSelected="1" topLeftCell="A18" zoomScale="75" zoomScaleNormal="75" workbookViewId="0">
      <selection activeCell="A46" sqref="A46"/>
    </sheetView>
  </sheetViews>
  <sheetFormatPr baseColWidth="10" defaultRowHeight="15" x14ac:dyDescent="0.25"/>
  <cols>
    <col min="1" max="1" width="3.140625" style="9" bestFit="1" customWidth="1"/>
    <col min="2" max="2" width="102.7109375" style="9" bestFit="1" customWidth="1"/>
    <col min="3" max="3" width="41.8554687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1.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77" t="s">
        <v>61</v>
      </c>
      <c r="C2" s="278"/>
      <c r="D2" s="278"/>
      <c r="E2" s="278"/>
      <c r="F2" s="278"/>
      <c r="G2" s="278"/>
      <c r="H2" s="278"/>
      <c r="I2" s="278"/>
      <c r="J2" s="278"/>
      <c r="K2" s="278"/>
      <c r="L2" s="278"/>
      <c r="M2" s="278"/>
      <c r="N2" s="278"/>
      <c r="O2" s="278"/>
      <c r="P2" s="278"/>
    </row>
    <row r="4" spans="2:16" ht="26.25" x14ac:dyDescent="0.25">
      <c r="B4" s="277" t="s">
        <v>46</v>
      </c>
      <c r="C4" s="278"/>
      <c r="D4" s="278"/>
      <c r="E4" s="278"/>
      <c r="F4" s="278"/>
      <c r="G4" s="278"/>
      <c r="H4" s="278"/>
      <c r="I4" s="278"/>
      <c r="J4" s="278"/>
      <c r="K4" s="278"/>
      <c r="L4" s="278"/>
      <c r="M4" s="278"/>
      <c r="N4" s="278"/>
      <c r="O4" s="278"/>
      <c r="P4" s="278"/>
    </row>
    <row r="5" spans="2:16" ht="15.75" thickBot="1" x14ac:dyDescent="0.3"/>
    <row r="6" spans="2:16" ht="21.75" thickBot="1" x14ac:dyDescent="0.3">
      <c r="B6" s="11" t="s">
        <v>4</v>
      </c>
      <c r="C6" s="281" t="s">
        <v>149</v>
      </c>
      <c r="D6" s="281"/>
      <c r="E6" s="281"/>
      <c r="F6" s="281"/>
      <c r="G6" s="281"/>
      <c r="H6" s="281"/>
      <c r="I6" s="281"/>
      <c r="J6" s="281"/>
      <c r="K6" s="281"/>
      <c r="L6" s="281"/>
      <c r="M6" s="281"/>
      <c r="N6" s="282"/>
    </row>
    <row r="7" spans="2:16" ht="16.5" thickBot="1" x14ac:dyDescent="0.3">
      <c r="B7" s="12" t="s">
        <v>5</v>
      </c>
      <c r="C7" s="281"/>
      <c r="D7" s="281"/>
      <c r="E7" s="281"/>
      <c r="F7" s="281"/>
      <c r="G7" s="281"/>
      <c r="H7" s="281"/>
      <c r="I7" s="281"/>
      <c r="J7" s="281"/>
      <c r="K7" s="281"/>
      <c r="L7" s="281"/>
      <c r="M7" s="281"/>
      <c r="N7" s="282"/>
    </row>
    <row r="8" spans="2:16" ht="16.5" thickBot="1" x14ac:dyDescent="0.3">
      <c r="B8" s="12" t="s">
        <v>6</v>
      </c>
      <c r="C8" s="281"/>
      <c r="D8" s="281"/>
      <c r="E8" s="281"/>
      <c r="F8" s="281"/>
      <c r="G8" s="281"/>
      <c r="H8" s="281"/>
      <c r="I8" s="281"/>
      <c r="J8" s="281"/>
      <c r="K8" s="281"/>
      <c r="L8" s="281"/>
      <c r="M8" s="281"/>
      <c r="N8" s="282"/>
    </row>
    <row r="9" spans="2:16" ht="16.5" thickBot="1" x14ac:dyDescent="0.3">
      <c r="B9" s="12" t="s">
        <v>7</v>
      </c>
      <c r="C9" s="281"/>
      <c r="D9" s="281"/>
      <c r="E9" s="281"/>
      <c r="F9" s="281"/>
      <c r="G9" s="281"/>
      <c r="H9" s="281"/>
      <c r="I9" s="281"/>
      <c r="J9" s="281"/>
      <c r="K9" s="281"/>
      <c r="L9" s="281"/>
      <c r="M9" s="281"/>
      <c r="N9" s="282"/>
    </row>
    <row r="10" spans="2:16" ht="16.5" thickBot="1" x14ac:dyDescent="0.3">
      <c r="B10" s="12" t="s">
        <v>8</v>
      </c>
      <c r="C10" s="283">
        <v>14</v>
      </c>
      <c r="D10" s="283"/>
      <c r="E10" s="284"/>
      <c r="F10" s="33"/>
      <c r="G10" s="33"/>
      <c r="H10" s="33"/>
      <c r="I10" s="33"/>
      <c r="J10" s="33"/>
      <c r="K10" s="33"/>
      <c r="L10" s="33"/>
      <c r="M10" s="33"/>
      <c r="N10" s="34"/>
    </row>
    <row r="11" spans="2:16" ht="16.5" thickBot="1" x14ac:dyDescent="0.3">
      <c r="B11" s="14" t="s">
        <v>9</v>
      </c>
      <c r="C11" s="158">
        <v>41972</v>
      </c>
      <c r="D11" s="15"/>
      <c r="E11" s="15"/>
      <c r="F11" s="15"/>
      <c r="G11" s="15"/>
      <c r="H11" s="15"/>
      <c r="I11" s="15"/>
      <c r="J11" s="15"/>
      <c r="K11" s="15"/>
      <c r="L11" s="15"/>
      <c r="M11" s="15"/>
      <c r="N11" s="16"/>
    </row>
    <row r="12" spans="2:16" ht="15.75" x14ac:dyDescent="0.25">
      <c r="B12" s="13"/>
      <c r="C12" s="17"/>
      <c r="D12" s="18"/>
      <c r="E12" s="18"/>
      <c r="F12" s="18"/>
      <c r="G12" s="18"/>
      <c r="H12" s="18"/>
      <c r="I12" s="8"/>
      <c r="J12" s="8"/>
      <c r="K12" s="8"/>
      <c r="L12" s="8"/>
      <c r="M12" s="8"/>
      <c r="N12" s="18"/>
    </row>
    <row r="13" spans="2:16" x14ac:dyDescent="0.25">
      <c r="I13" s="8"/>
      <c r="J13" s="8"/>
      <c r="K13" s="8"/>
      <c r="L13" s="8"/>
      <c r="M13" s="8"/>
      <c r="N13" s="20"/>
    </row>
    <row r="14" spans="2:16" ht="45.75" customHeight="1" x14ac:dyDescent="0.25">
      <c r="B14" s="287" t="s">
        <v>92</v>
      </c>
      <c r="C14" s="287"/>
      <c r="D14" s="50" t="s">
        <v>12</v>
      </c>
      <c r="E14" s="50" t="s">
        <v>13</v>
      </c>
      <c r="F14" s="50" t="s">
        <v>29</v>
      </c>
      <c r="G14" s="184"/>
      <c r="I14" s="37"/>
      <c r="J14" s="37"/>
      <c r="K14" s="37"/>
      <c r="L14" s="37"/>
      <c r="M14" s="37"/>
      <c r="N14" s="20"/>
    </row>
    <row r="15" spans="2:16" x14ac:dyDescent="0.25">
      <c r="B15" s="287"/>
      <c r="C15" s="287"/>
      <c r="D15" s="159">
        <v>14</v>
      </c>
      <c r="E15" s="35">
        <v>1937924768</v>
      </c>
      <c r="F15" s="148">
        <v>928</v>
      </c>
      <c r="G15" s="185"/>
      <c r="I15" s="38"/>
      <c r="J15" s="38"/>
      <c r="K15" s="38"/>
      <c r="L15" s="38"/>
      <c r="M15" s="38"/>
      <c r="N15" s="20"/>
    </row>
    <row r="16" spans="2:16" x14ac:dyDescent="0.25">
      <c r="B16" s="287"/>
      <c r="C16" s="287"/>
      <c r="D16" s="50"/>
      <c r="E16" s="35"/>
      <c r="F16" s="148"/>
      <c r="G16" s="185"/>
      <c r="I16" s="38"/>
      <c r="J16" s="38"/>
      <c r="K16" s="38"/>
      <c r="L16" s="38"/>
      <c r="M16" s="38"/>
      <c r="N16" s="20"/>
    </row>
    <row r="17" spans="1:14" x14ac:dyDescent="0.25">
      <c r="B17" s="287"/>
      <c r="C17" s="287"/>
      <c r="D17" s="50"/>
      <c r="E17" s="35"/>
      <c r="F17" s="148"/>
      <c r="G17" s="185"/>
      <c r="I17" s="38"/>
      <c r="J17" s="38"/>
      <c r="K17" s="38"/>
      <c r="L17" s="38"/>
      <c r="M17" s="38"/>
      <c r="N17" s="20"/>
    </row>
    <row r="18" spans="1:14" x14ac:dyDescent="0.25">
      <c r="B18" s="287"/>
      <c r="C18" s="287"/>
      <c r="D18" s="50"/>
      <c r="E18" s="36"/>
      <c r="F18" s="148"/>
      <c r="G18" s="185"/>
      <c r="H18" s="21"/>
      <c r="I18" s="8"/>
      <c r="J18" s="8"/>
      <c r="K18" s="8"/>
      <c r="L18" s="8"/>
      <c r="M18" s="8"/>
      <c r="N18" s="19"/>
    </row>
    <row r="19" spans="1:14" x14ac:dyDescent="0.25">
      <c r="B19" s="287"/>
      <c r="C19" s="287"/>
      <c r="D19" s="50"/>
      <c r="E19" s="36"/>
      <c r="F19" s="148"/>
      <c r="G19" s="185"/>
      <c r="H19" s="21"/>
      <c r="I19" s="8"/>
      <c r="J19" s="8"/>
      <c r="K19" s="8"/>
      <c r="L19" s="8"/>
      <c r="M19" s="8"/>
      <c r="N19" s="19"/>
    </row>
    <row r="20" spans="1:14" ht="15.75" thickBot="1" x14ac:dyDescent="0.3">
      <c r="B20" s="279" t="s">
        <v>14</v>
      </c>
      <c r="C20" s="280"/>
      <c r="D20" s="50"/>
      <c r="E20" s="61"/>
      <c r="F20" s="148">
        <v>928</v>
      </c>
      <c r="G20" s="185"/>
      <c r="H20" s="21"/>
      <c r="I20" s="8"/>
      <c r="J20" s="8"/>
      <c r="K20" s="8"/>
      <c r="L20" s="8"/>
      <c r="M20" s="8"/>
      <c r="N20" s="19"/>
    </row>
    <row r="21" spans="1:14" ht="30.75" thickBot="1" x14ac:dyDescent="0.3">
      <c r="A21" s="41"/>
      <c r="B21" s="51" t="s">
        <v>15</v>
      </c>
      <c r="C21" s="51" t="s">
        <v>93</v>
      </c>
      <c r="E21" s="37"/>
      <c r="F21" s="37"/>
      <c r="G21" s="37"/>
      <c r="H21" s="37"/>
      <c r="I21" s="10"/>
      <c r="J21" s="10"/>
      <c r="K21" s="10"/>
      <c r="L21" s="10"/>
      <c r="M21" s="10"/>
    </row>
    <row r="22" spans="1:14" ht="15.75" thickBot="1" x14ac:dyDescent="0.3">
      <c r="A22" s="42">
        <v>1</v>
      </c>
      <c r="C22" s="183">
        <f>+F20*80/100</f>
        <v>742.4</v>
      </c>
      <c r="D22" s="40"/>
      <c r="E22" s="43">
        <f>E15</f>
        <v>1937924768</v>
      </c>
      <c r="F22" s="39"/>
      <c r="G22" s="39"/>
      <c r="H22" s="39"/>
      <c r="I22" s="22"/>
      <c r="J22" s="22"/>
      <c r="K22" s="22"/>
      <c r="L22" s="22"/>
      <c r="M22" s="22"/>
    </row>
    <row r="23" spans="1:14" x14ac:dyDescent="0.25">
      <c r="A23" s="86"/>
      <c r="C23" s="87"/>
      <c r="D23" s="38"/>
      <c r="E23" s="88"/>
      <c r="F23" s="39"/>
      <c r="G23" s="39"/>
      <c r="H23" s="39"/>
      <c r="I23" s="22"/>
      <c r="J23" s="22"/>
      <c r="K23" s="22"/>
      <c r="L23" s="22"/>
      <c r="M23" s="22"/>
    </row>
    <row r="24" spans="1:14" x14ac:dyDescent="0.25">
      <c r="A24" s="86"/>
      <c r="C24" s="87"/>
      <c r="D24" s="38"/>
      <c r="E24" s="88"/>
      <c r="F24" s="39"/>
      <c r="G24" s="39"/>
      <c r="H24" s="39"/>
      <c r="I24" s="22"/>
      <c r="J24" s="22"/>
      <c r="K24" s="22"/>
      <c r="L24" s="22"/>
      <c r="M24" s="22"/>
    </row>
    <row r="25" spans="1:14" x14ac:dyDescent="0.25">
      <c r="A25" s="86"/>
      <c r="B25" s="109" t="s">
        <v>127</v>
      </c>
      <c r="C25" s="91"/>
      <c r="D25" s="91"/>
      <c r="E25" s="91"/>
      <c r="F25" s="91"/>
      <c r="G25" s="91"/>
      <c r="H25" s="91"/>
      <c r="I25" s="94"/>
      <c r="J25" s="94"/>
      <c r="K25" s="94"/>
      <c r="L25" s="94"/>
      <c r="M25" s="94"/>
      <c r="N25" s="95"/>
    </row>
    <row r="26" spans="1:14" x14ac:dyDescent="0.25">
      <c r="A26" s="86"/>
      <c r="B26" s="91"/>
      <c r="C26" s="91"/>
      <c r="D26" s="91"/>
      <c r="E26" s="91"/>
      <c r="F26" s="91"/>
      <c r="G26" s="91"/>
      <c r="H26" s="91"/>
      <c r="I26" s="94"/>
      <c r="J26" s="94"/>
      <c r="K26" s="94"/>
      <c r="L26" s="94"/>
      <c r="M26" s="94"/>
      <c r="N26" s="95"/>
    </row>
    <row r="27" spans="1:14" x14ac:dyDescent="0.25">
      <c r="A27" s="86"/>
      <c r="B27" s="112" t="s">
        <v>33</v>
      </c>
      <c r="C27" s="112" t="s">
        <v>128</v>
      </c>
      <c r="D27" s="112" t="s">
        <v>129</v>
      </c>
      <c r="E27" s="91"/>
      <c r="F27" s="91"/>
      <c r="G27" s="91"/>
      <c r="H27" s="91"/>
      <c r="I27" s="94"/>
      <c r="J27" s="94"/>
      <c r="K27" s="94"/>
      <c r="L27" s="94"/>
      <c r="M27" s="94"/>
      <c r="N27" s="95"/>
    </row>
    <row r="28" spans="1:14" x14ac:dyDescent="0.25">
      <c r="A28" s="86"/>
      <c r="B28" s="108" t="s">
        <v>130</v>
      </c>
      <c r="C28" s="108"/>
      <c r="D28" s="157" t="s">
        <v>154</v>
      </c>
      <c r="E28" s="91"/>
      <c r="F28" s="91"/>
      <c r="G28" s="91"/>
      <c r="H28" s="91"/>
      <c r="I28" s="94"/>
      <c r="J28" s="94"/>
      <c r="K28" s="94"/>
      <c r="L28" s="94"/>
      <c r="M28" s="94"/>
      <c r="N28" s="95"/>
    </row>
    <row r="29" spans="1:14" x14ac:dyDescent="0.25">
      <c r="A29" s="86"/>
      <c r="B29" s="108" t="s">
        <v>131</v>
      </c>
      <c r="C29" s="157" t="s">
        <v>154</v>
      </c>
      <c r="D29" s="108"/>
      <c r="E29" s="91"/>
      <c r="F29" s="91"/>
      <c r="G29" s="91"/>
      <c r="H29" s="91"/>
      <c r="I29" s="94"/>
      <c r="J29" s="94"/>
      <c r="K29" s="94"/>
      <c r="L29" s="94"/>
      <c r="M29" s="94"/>
      <c r="N29" s="95"/>
    </row>
    <row r="30" spans="1:14" x14ac:dyDescent="0.25">
      <c r="A30" s="86"/>
      <c r="B30" s="108" t="s">
        <v>132</v>
      </c>
      <c r="C30" s="108"/>
      <c r="D30" s="157" t="s">
        <v>154</v>
      </c>
      <c r="E30" s="91"/>
      <c r="F30" s="91"/>
      <c r="G30" s="91"/>
      <c r="H30" s="91"/>
      <c r="I30" s="94"/>
      <c r="J30" s="94"/>
      <c r="K30" s="94"/>
      <c r="L30" s="94"/>
      <c r="M30" s="94"/>
      <c r="N30" s="95"/>
    </row>
    <row r="31" spans="1:14" x14ac:dyDescent="0.25">
      <c r="A31" s="86"/>
      <c r="B31" s="108" t="s">
        <v>133</v>
      </c>
      <c r="C31" s="108"/>
      <c r="D31" s="157" t="s">
        <v>154</v>
      </c>
      <c r="E31" s="91"/>
      <c r="F31" s="91"/>
      <c r="G31" s="91"/>
      <c r="H31" s="91"/>
      <c r="I31" s="94"/>
      <c r="J31" s="94"/>
      <c r="K31" s="94"/>
      <c r="L31" s="94"/>
      <c r="M31" s="94"/>
      <c r="N31" s="95"/>
    </row>
    <row r="32" spans="1:14" x14ac:dyDescent="0.25">
      <c r="A32" s="86"/>
      <c r="B32" s="91"/>
      <c r="C32" s="91"/>
      <c r="D32" s="91"/>
      <c r="E32" s="91"/>
      <c r="F32" s="91"/>
      <c r="G32" s="91"/>
      <c r="H32" s="91"/>
      <c r="I32" s="94"/>
      <c r="J32" s="94"/>
      <c r="K32" s="94"/>
      <c r="L32" s="94"/>
      <c r="M32" s="94"/>
      <c r="N32" s="95"/>
    </row>
    <row r="33" spans="1:26" x14ac:dyDescent="0.25">
      <c r="A33" s="86"/>
      <c r="B33" s="91"/>
      <c r="C33" s="91"/>
      <c r="D33" s="91"/>
      <c r="E33" s="91"/>
      <c r="F33" s="91"/>
      <c r="G33" s="91"/>
      <c r="H33" s="91"/>
      <c r="I33" s="94"/>
      <c r="J33" s="94"/>
      <c r="K33" s="94"/>
      <c r="L33" s="94"/>
      <c r="M33" s="94"/>
      <c r="N33" s="95"/>
    </row>
    <row r="34" spans="1:26" x14ac:dyDescent="0.25">
      <c r="A34" s="86"/>
      <c r="B34" s="109" t="s">
        <v>134</v>
      </c>
      <c r="C34" s="91"/>
      <c r="D34" s="91"/>
      <c r="E34" s="91"/>
      <c r="F34" s="91"/>
      <c r="G34" s="91"/>
      <c r="H34" s="91"/>
      <c r="I34" s="94"/>
      <c r="J34" s="94"/>
      <c r="K34" s="94"/>
      <c r="L34" s="94"/>
      <c r="M34" s="94"/>
      <c r="N34" s="95"/>
    </row>
    <row r="35" spans="1:26" x14ac:dyDescent="0.25">
      <c r="A35" s="86"/>
      <c r="B35" s="91"/>
      <c r="C35" s="91"/>
      <c r="D35" s="91"/>
      <c r="E35" s="91"/>
      <c r="F35" s="91"/>
      <c r="G35" s="91"/>
      <c r="H35" s="91"/>
      <c r="I35" s="94"/>
      <c r="J35" s="94"/>
      <c r="K35" s="94"/>
      <c r="L35" s="94"/>
      <c r="M35" s="94"/>
      <c r="N35" s="95"/>
    </row>
    <row r="36" spans="1:26" x14ac:dyDescent="0.25">
      <c r="A36" s="86"/>
      <c r="B36" s="91"/>
      <c r="C36" s="91"/>
      <c r="D36" s="91"/>
      <c r="E36" s="91"/>
      <c r="F36" s="91"/>
      <c r="G36" s="91"/>
      <c r="H36" s="91"/>
      <c r="I36" s="94"/>
      <c r="J36" s="94"/>
      <c r="K36" s="94"/>
      <c r="L36" s="94"/>
      <c r="M36" s="94"/>
      <c r="N36" s="95"/>
    </row>
    <row r="37" spans="1:26" ht="27.75" customHeight="1" x14ac:dyDescent="0.25">
      <c r="A37" s="86"/>
      <c r="B37" s="112" t="s">
        <v>33</v>
      </c>
      <c r="C37" s="112" t="s">
        <v>56</v>
      </c>
      <c r="D37" s="111" t="s">
        <v>49</v>
      </c>
      <c r="E37" s="111" t="s">
        <v>16</v>
      </c>
      <c r="F37" s="91"/>
      <c r="G37" s="91"/>
      <c r="H37" s="91"/>
      <c r="I37" s="94"/>
      <c r="J37" s="94"/>
      <c r="K37" s="94"/>
      <c r="L37" s="94"/>
      <c r="M37" s="94"/>
      <c r="N37" s="95"/>
    </row>
    <row r="38" spans="1:26" ht="33.75" customHeight="1" x14ac:dyDescent="0.25">
      <c r="A38" s="86"/>
      <c r="B38" s="92" t="s">
        <v>135</v>
      </c>
      <c r="C38" s="93">
        <v>40</v>
      </c>
      <c r="D38" s="110">
        <v>0</v>
      </c>
      <c r="E38" s="298">
        <f>+D38+D39</f>
        <v>0</v>
      </c>
      <c r="F38" s="91"/>
      <c r="G38" s="91"/>
      <c r="H38" s="91"/>
      <c r="I38" s="94"/>
      <c r="J38" s="94"/>
      <c r="K38" s="94"/>
      <c r="L38" s="94"/>
      <c r="M38" s="94"/>
      <c r="N38" s="95"/>
    </row>
    <row r="39" spans="1:26" ht="42.75" x14ac:dyDescent="0.25">
      <c r="A39" s="86"/>
      <c r="B39" s="92" t="s">
        <v>136</v>
      </c>
      <c r="C39" s="93">
        <v>60</v>
      </c>
      <c r="D39" s="110">
        <f>+F130</f>
        <v>0</v>
      </c>
      <c r="E39" s="299"/>
      <c r="F39" s="91"/>
      <c r="G39" s="91"/>
      <c r="H39" s="91"/>
      <c r="I39" s="94"/>
      <c r="J39" s="94"/>
      <c r="K39" s="94"/>
      <c r="L39" s="94"/>
      <c r="M39" s="94"/>
      <c r="N39" s="95"/>
    </row>
    <row r="40" spans="1:26" x14ac:dyDescent="0.25">
      <c r="A40" s="86"/>
      <c r="C40" s="87"/>
      <c r="D40" s="38"/>
      <c r="E40" s="88"/>
      <c r="F40" s="39"/>
      <c r="G40" s="39"/>
      <c r="H40" s="39"/>
      <c r="I40" s="22"/>
      <c r="J40" s="22"/>
      <c r="K40" s="22"/>
      <c r="L40" s="22"/>
      <c r="M40" s="22"/>
    </row>
    <row r="41" spans="1:26" x14ac:dyDescent="0.25">
      <c r="A41" s="86"/>
      <c r="C41" s="87"/>
      <c r="D41" s="38"/>
      <c r="E41" s="88"/>
      <c r="F41" s="39"/>
      <c r="G41" s="39"/>
      <c r="H41" s="39"/>
      <c r="I41" s="22"/>
      <c r="J41" s="22"/>
      <c r="K41" s="22"/>
      <c r="L41" s="22"/>
      <c r="M41" s="22"/>
    </row>
    <row r="42" spans="1:26" x14ac:dyDescent="0.25">
      <c r="A42" s="86"/>
      <c r="C42" s="87"/>
      <c r="D42" s="38"/>
      <c r="E42" s="88"/>
      <c r="F42" s="39"/>
      <c r="G42" s="39"/>
      <c r="H42" s="39"/>
      <c r="I42" s="22"/>
      <c r="J42" s="22"/>
      <c r="K42" s="22"/>
      <c r="L42" s="22"/>
      <c r="M42" s="22"/>
    </row>
    <row r="43" spans="1:26" ht="15.75" thickBot="1" x14ac:dyDescent="0.3">
      <c r="M43" s="289" t="s">
        <v>35</v>
      </c>
      <c r="N43" s="289"/>
    </row>
    <row r="44" spans="1:26" x14ac:dyDescent="0.25">
      <c r="B44" s="63" t="s">
        <v>30</v>
      </c>
      <c r="M44" s="62"/>
      <c r="N44" s="62"/>
    </row>
    <row r="45" spans="1:26" ht="15.75" thickBot="1" x14ac:dyDescent="0.3">
      <c r="M45" s="62"/>
      <c r="N45" s="62"/>
    </row>
    <row r="46" spans="1:26" s="8" customFormat="1" ht="109.5" customHeight="1" x14ac:dyDescent="0.25">
      <c r="B46" s="105" t="s">
        <v>137</v>
      </c>
      <c r="C46" s="105" t="s">
        <v>138</v>
      </c>
      <c r="D46" s="105" t="s">
        <v>139</v>
      </c>
      <c r="E46" s="52" t="s">
        <v>43</v>
      </c>
      <c r="F46" s="52" t="s">
        <v>22</v>
      </c>
      <c r="G46" s="52" t="s">
        <v>94</v>
      </c>
      <c r="H46" s="52" t="s">
        <v>17</v>
      </c>
      <c r="I46" s="52" t="s">
        <v>10</v>
      </c>
      <c r="J46" s="52" t="s">
        <v>31</v>
      </c>
      <c r="K46" s="52" t="s">
        <v>59</v>
      </c>
      <c r="L46" s="52" t="s">
        <v>20</v>
      </c>
      <c r="M46" s="90" t="s">
        <v>26</v>
      </c>
      <c r="N46" s="105" t="s">
        <v>140</v>
      </c>
      <c r="O46" s="52" t="s">
        <v>36</v>
      </c>
      <c r="P46" s="53" t="s">
        <v>11</v>
      </c>
      <c r="Q46" s="53" t="s">
        <v>19</v>
      </c>
    </row>
    <row r="47" spans="1:26" s="28" customFormat="1" ht="21.75" customHeight="1" x14ac:dyDescent="0.25">
      <c r="A47" s="44">
        <v>1</v>
      </c>
      <c r="B47" s="47" t="s">
        <v>150</v>
      </c>
      <c r="C47" s="101" t="str">
        <f>+B47</f>
        <v>CLUB KIWANIS ZONA 5 -GRANADA META</v>
      </c>
      <c r="D47" s="45" t="s">
        <v>151</v>
      </c>
      <c r="E47" s="149" t="s">
        <v>193</v>
      </c>
      <c r="F47" s="24" t="s">
        <v>128</v>
      </c>
      <c r="G47" s="140"/>
      <c r="H47" s="49" t="s">
        <v>152</v>
      </c>
      <c r="I47" s="25" t="s">
        <v>153</v>
      </c>
      <c r="J47" s="25" t="s">
        <v>129</v>
      </c>
      <c r="K47" s="150">
        <v>8</v>
      </c>
      <c r="L47" s="150"/>
      <c r="M47" s="150">
        <v>923</v>
      </c>
      <c r="N47" s="89"/>
      <c r="O47" s="201">
        <v>0</v>
      </c>
      <c r="P47" s="151">
        <v>57</v>
      </c>
      <c r="Q47" s="152"/>
      <c r="R47" s="27"/>
      <c r="S47" s="27"/>
      <c r="T47" s="27"/>
      <c r="U47" s="27"/>
      <c r="V47" s="27"/>
      <c r="W47" s="27"/>
      <c r="X47" s="27"/>
      <c r="Y47" s="27"/>
      <c r="Z47" s="27"/>
    </row>
    <row r="48" spans="1:26" s="28" customFormat="1" x14ac:dyDescent="0.25">
      <c r="A48" s="44">
        <f>+A47+1</f>
        <v>2</v>
      </c>
      <c r="B48" s="47" t="s">
        <v>150</v>
      </c>
      <c r="C48" s="101" t="str">
        <f>+C47</f>
        <v>CLUB KIWANIS ZONA 5 -GRANADA META</v>
      </c>
      <c r="D48" s="45" t="s">
        <v>151</v>
      </c>
      <c r="E48" s="149" t="s">
        <v>194</v>
      </c>
      <c r="F48" s="24" t="s">
        <v>128</v>
      </c>
      <c r="G48" s="24"/>
      <c r="H48" s="24" t="s">
        <v>152</v>
      </c>
      <c r="I48" s="25" t="s">
        <v>153</v>
      </c>
      <c r="J48" s="25" t="s">
        <v>129</v>
      </c>
      <c r="K48" s="150">
        <v>0</v>
      </c>
      <c r="L48" s="150">
        <v>8</v>
      </c>
      <c r="M48" s="150">
        <v>169</v>
      </c>
      <c r="N48" s="89"/>
      <c r="O48" s="201">
        <v>0</v>
      </c>
      <c r="P48" s="151">
        <v>63</v>
      </c>
      <c r="Q48" s="152"/>
      <c r="R48" s="27"/>
      <c r="S48" s="27"/>
      <c r="T48" s="27"/>
      <c r="U48" s="27"/>
      <c r="V48" s="27"/>
      <c r="W48" s="27"/>
      <c r="X48" s="27"/>
      <c r="Y48" s="27"/>
      <c r="Z48" s="27"/>
    </row>
    <row r="49" spans="1:17" s="28" customFormat="1" x14ac:dyDescent="0.25">
      <c r="A49" s="44"/>
      <c r="B49" s="47" t="s">
        <v>16</v>
      </c>
      <c r="C49" s="46"/>
      <c r="D49" s="45"/>
      <c r="E49" s="23"/>
      <c r="F49" s="24"/>
      <c r="G49" s="24"/>
      <c r="H49" s="24"/>
      <c r="I49" s="25"/>
      <c r="J49" s="25"/>
      <c r="K49" s="48">
        <f>SUM(K47:K48)</f>
        <v>8</v>
      </c>
      <c r="L49" s="48">
        <f>SUM(L47:L48)</f>
        <v>8</v>
      </c>
      <c r="M49" s="103">
        <f>SUM(M47:M48)</f>
        <v>1092</v>
      </c>
      <c r="N49" s="48">
        <f>SUM(N47:N48)</f>
        <v>0</v>
      </c>
      <c r="O49" s="153"/>
      <c r="P49" s="26"/>
      <c r="Q49" s="142"/>
    </row>
    <row r="50" spans="1:17" s="100" customFormat="1" x14ac:dyDescent="0.25">
      <c r="A50" s="187"/>
      <c r="B50" s="188"/>
      <c r="C50" s="189"/>
      <c r="D50" s="190"/>
      <c r="E50" s="191"/>
      <c r="F50" s="192"/>
      <c r="G50" s="192"/>
      <c r="H50" s="192"/>
      <c r="I50" s="193"/>
      <c r="J50" s="193"/>
      <c r="K50" s="194"/>
      <c r="L50" s="194"/>
      <c r="M50" s="194"/>
      <c r="N50" s="194"/>
      <c r="O50" s="195"/>
      <c r="P50" s="196"/>
      <c r="Q50" s="197"/>
    </row>
    <row r="51" spans="1:17" s="29" customFormat="1" x14ac:dyDescent="0.25">
      <c r="E51" s="30"/>
    </row>
    <row r="52" spans="1:17" s="29" customFormat="1" x14ac:dyDescent="0.25">
      <c r="B52" s="290" t="s">
        <v>28</v>
      </c>
      <c r="C52" s="290" t="s">
        <v>27</v>
      </c>
      <c r="D52" s="288" t="s">
        <v>34</v>
      </c>
      <c r="E52" s="288"/>
    </row>
    <row r="53" spans="1:17" s="29" customFormat="1" x14ac:dyDescent="0.25">
      <c r="B53" s="291"/>
      <c r="C53" s="291"/>
      <c r="D53" s="58" t="s">
        <v>23</v>
      </c>
      <c r="E53" s="59" t="s">
        <v>24</v>
      </c>
    </row>
    <row r="54" spans="1:17" s="29" customFormat="1" ht="18" customHeight="1" x14ac:dyDescent="0.25">
      <c r="B54" s="56" t="s">
        <v>21</v>
      </c>
      <c r="C54" s="57">
        <f>+K49</f>
        <v>8</v>
      </c>
      <c r="D54" s="55"/>
      <c r="E54" s="55" t="s">
        <v>154</v>
      </c>
      <c r="F54" s="31"/>
      <c r="G54" s="31"/>
      <c r="H54" s="31"/>
      <c r="I54" s="31"/>
      <c r="J54" s="31"/>
      <c r="K54" s="31"/>
      <c r="L54" s="31"/>
      <c r="M54" s="31"/>
    </row>
    <row r="55" spans="1:17" s="29" customFormat="1" ht="18" customHeight="1" x14ac:dyDescent="0.25">
      <c r="B55" s="56" t="s">
        <v>25</v>
      </c>
      <c r="C55" s="57">
        <f>+M49</f>
        <v>1092</v>
      </c>
      <c r="D55" s="55" t="s">
        <v>154</v>
      </c>
      <c r="E55" s="55"/>
    </row>
    <row r="56" spans="1:17" s="29" customFormat="1" x14ac:dyDescent="0.25">
      <c r="B56" s="32"/>
      <c r="C56" s="286"/>
      <c r="D56" s="286"/>
      <c r="E56" s="286"/>
      <c r="F56" s="286"/>
      <c r="G56" s="286"/>
      <c r="H56" s="286"/>
      <c r="I56" s="286"/>
      <c r="J56" s="286"/>
      <c r="K56" s="286"/>
      <c r="L56" s="286"/>
      <c r="M56" s="286"/>
      <c r="N56" s="286"/>
    </row>
    <row r="57" spans="1:17" ht="28.15" customHeight="1" thickBot="1" x14ac:dyDescent="0.3"/>
    <row r="58" spans="1:17" ht="15.75" thickBot="1" x14ac:dyDescent="0.3">
      <c r="B58" s="285" t="s">
        <v>95</v>
      </c>
      <c r="C58" s="285"/>
      <c r="D58" s="285"/>
      <c r="E58" s="285"/>
      <c r="F58" s="285"/>
      <c r="G58" s="285"/>
      <c r="H58" s="285"/>
      <c r="I58" s="285"/>
      <c r="J58" s="285"/>
      <c r="K58" s="285"/>
      <c r="L58" s="285"/>
      <c r="M58" s="285"/>
      <c r="N58" s="285"/>
    </row>
    <row r="61" spans="1:17" ht="109.5" customHeight="1" x14ac:dyDescent="0.25">
      <c r="B61" s="107" t="s">
        <v>141</v>
      </c>
      <c r="C61" s="65" t="s">
        <v>2</v>
      </c>
      <c r="D61" s="65" t="s">
        <v>97</v>
      </c>
      <c r="E61" s="65" t="s">
        <v>96</v>
      </c>
      <c r="F61" s="65" t="s">
        <v>98</v>
      </c>
      <c r="G61" s="65" t="s">
        <v>99</v>
      </c>
      <c r="H61" s="65" t="s">
        <v>100</v>
      </c>
      <c r="I61" s="65" t="s">
        <v>101</v>
      </c>
      <c r="J61" s="65" t="s">
        <v>102</v>
      </c>
      <c r="K61" s="65" t="s">
        <v>103</v>
      </c>
      <c r="L61" s="65" t="s">
        <v>104</v>
      </c>
      <c r="M61" s="83" t="s">
        <v>105</v>
      </c>
      <c r="N61" s="83" t="s">
        <v>106</v>
      </c>
      <c r="O61" s="273" t="s">
        <v>3</v>
      </c>
      <c r="P61" s="275"/>
      <c r="Q61" s="65" t="s">
        <v>18</v>
      </c>
    </row>
    <row r="62" spans="1:17" ht="120" x14ac:dyDescent="0.25">
      <c r="B62" s="180" t="s">
        <v>190</v>
      </c>
      <c r="C62" s="199" t="s">
        <v>155</v>
      </c>
      <c r="D62" s="186" t="s">
        <v>191</v>
      </c>
      <c r="E62" s="57" t="s">
        <v>156</v>
      </c>
      <c r="F62" s="200"/>
      <c r="G62" s="200"/>
      <c r="H62" s="200"/>
      <c r="I62" s="200" t="s">
        <v>157</v>
      </c>
      <c r="J62" s="200"/>
      <c r="K62" s="199"/>
      <c r="L62" s="199"/>
      <c r="M62" s="199"/>
      <c r="N62" s="199"/>
      <c r="O62" s="292" t="s">
        <v>158</v>
      </c>
      <c r="P62" s="293"/>
      <c r="Q62" s="199"/>
    </row>
    <row r="63" spans="1:17" x14ac:dyDescent="0.25">
      <c r="B63" s="146"/>
      <c r="C63" s="3"/>
      <c r="D63" s="5"/>
      <c r="E63" s="5"/>
      <c r="F63" s="4"/>
      <c r="G63" s="4"/>
      <c r="H63" s="4"/>
      <c r="I63" s="84"/>
      <c r="J63" s="84"/>
      <c r="K63" s="60"/>
      <c r="L63" s="60"/>
      <c r="M63" s="60"/>
      <c r="N63" s="60"/>
      <c r="O63" s="271"/>
      <c r="P63" s="272"/>
      <c r="Q63" s="60"/>
    </row>
    <row r="64" spans="1:17" x14ac:dyDescent="0.25">
      <c r="B64" s="154" t="s">
        <v>1</v>
      </c>
    </row>
    <row r="65" spans="2:17" x14ac:dyDescent="0.25">
      <c r="B65" s="154" t="s">
        <v>37</v>
      </c>
    </row>
    <row r="66" spans="2:17" x14ac:dyDescent="0.25">
      <c r="B66" s="154" t="s">
        <v>60</v>
      </c>
    </row>
    <row r="68" spans="2:17" ht="15.75" thickBot="1" x14ac:dyDescent="0.3"/>
    <row r="69" spans="2:17" ht="15.75" thickBot="1" x14ac:dyDescent="0.3">
      <c r="B69" s="306" t="s">
        <v>38</v>
      </c>
      <c r="C69" s="307"/>
      <c r="D69" s="307"/>
      <c r="E69" s="307"/>
      <c r="F69" s="307"/>
      <c r="G69" s="307"/>
      <c r="H69" s="307"/>
      <c r="I69" s="307"/>
      <c r="J69" s="307"/>
      <c r="K69" s="307"/>
      <c r="L69" s="307"/>
      <c r="M69" s="307"/>
      <c r="N69" s="308"/>
    </row>
    <row r="72" spans="2:17" ht="76.5" customHeight="1" x14ac:dyDescent="0.25">
      <c r="B72" s="54" t="s">
        <v>0</v>
      </c>
      <c r="C72" s="54" t="s">
        <v>39</v>
      </c>
      <c r="D72" s="54" t="s">
        <v>40</v>
      </c>
      <c r="E72" s="54" t="s">
        <v>107</v>
      </c>
      <c r="F72" s="54" t="s">
        <v>109</v>
      </c>
      <c r="G72" s="54" t="s">
        <v>110</v>
      </c>
      <c r="H72" s="54" t="s">
        <v>111</v>
      </c>
      <c r="I72" s="54" t="s">
        <v>108</v>
      </c>
      <c r="J72" s="273" t="s">
        <v>112</v>
      </c>
      <c r="K72" s="274"/>
      <c r="L72" s="275"/>
      <c r="M72" s="54" t="s">
        <v>116</v>
      </c>
      <c r="N72" s="54" t="s">
        <v>41</v>
      </c>
      <c r="O72" s="54" t="s">
        <v>42</v>
      </c>
      <c r="P72" s="273" t="s">
        <v>3</v>
      </c>
      <c r="Q72" s="275"/>
    </row>
    <row r="73" spans="2:17" ht="60.75" customHeight="1" x14ac:dyDescent="0.25">
      <c r="B73" s="155" t="s">
        <v>192</v>
      </c>
      <c r="C73" s="81"/>
      <c r="D73" s="3"/>
      <c r="E73" s="3"/>
      <c r="F73" s="3"/>
      <c r="G73" s="3"/>
      <c r="H73" s="3"/>
      <c r="I73" s="5"/>
      <c r="J73" s="1" t="s">
        <v>113</v>
      </c>
      <c r="K73" s="85" t="s">
        <v>114</v>
      </c>
      <c r="L73" s="84" t="s">
        <v>115</v>
      </c>
      <c r="M73" s="60"/>
      <c r="N73" s="60"/>
      <c r="O73" s="60"/>
      <c r="P73" s="276"/>
      <c r="Q73" s="276"/>
    </row>
    <row r="74" spans="2:17" ht="33.6" customHeight="1" x14ac:dyDescent="0.25">
      <c r="B74" s="155" t="s">
        <v>192</v>
      </c>
      <c r="C74" s="81"/>
      <c r="D74" s="3"/>
      <c r="E74" s="3"/>
      <c r="F74" s="3"/>
      <c r="G74" s="3"/>
      <c r="H74" s="3"/>
      <c r="I74" s="5"/>
      <c r="J74" s="1"/>
      <c r="K74" s="84"/>
      <c r="L74" s="84"/>
      <c r="M74" s="60"/>
      <c r="N74" s="60"/>
      <c r="O74" s="60"/>
      <c r="P74" s="276"/>
      <c r="Q74" s="276"/>
    </row>
    <row r="76" spans="2:17" ht="15.75" thickBot="1" x14ac:dyDescent="0.3"/>
    <row r="77" spans="2:17" ht="27" thickBot="1" x14ac:dyDescent="0.3">
      <c r="B77" s="300" t="s">
        <v>44</v>
      </c>
      <c r="C77" s="301"/>
      <c r="D77" s="301"/>
      <c r="E77" s="301"/>
      <c r="F77" s="301"/>
      <c r="G77" s="301"/>
      <c r="H77" s="301"/>
      <c r="I77" s="301"/>
      <c r="J77" s="301"/>
      <c r="K77" s="301"/>
      <c r="L77" s="301"/>
      <c r="M77" s="301"/>
      <c r="N77" s="302"/>
    </row>
    <row r="80" spans="2:17" ht="46.15" customHeight="1" x14ac:dyDescent="0.25">
      <c r="B80" s="65" t="s">
        <v>33</v>
      </c>
      <c r="C80" s="65" t="s">
        <v>45</v>
      </c>
      <c r="D80" s="273" t="s">
        <v>3</v>
      </c>
      <c r="E80" s="275"/>
    </row>
    <row r="81" spans="1:26" ht="46.9" customHeight="1" x14ac:dyDescent="0.25">
      <c r="B81" s="66" t="s">
        <v>117</v>
      </c>
      <c r="C81" s="147" t="s">
        <v>159</v>
      </c>
      <c r="D81" s="276" t="s">
        <v>160</v>
      </c>
      <c r="E81" s="276"/>
    </row>
    <row r="84" spans="1:26" ht="26.25" x14ac:dyDescent="0.25">
      <c r="B84" s="277" t="s">
        <v>62</v>
      </c>
      <c r="C84" s="278"/>
      <c r="D84" s="278"/>
      <c r="E84" s="278"/>
      <c r="F84" s="278"/>
      <c r="G84" s="278"/>
      <c r="H84" s="278"/>
      <c r="I84" s="278"/>
      <c r="J84" s="278"/>
      <c r="K84" s="278"/>
      <c r="L84" s="278"/>
      <c r="M84" s="278"/>
      <c r="N84" s="278"/>
      <c r="O84" s="278"/>
      <c r="P84" s="278"/>
    </row>
    <row r="86" spans="1:26" ht="15.75" thickBot="1" x14ac:dyDescent="0.3"/>
    <row r="87" spans="1:26" ht="27" thickBot="1" x14ac:dyDescent="0.3">
      <c r="B87" s="300" t="s">
        <v>52</v>
      </c>
      <c r="C87" s="301"/>
      <c r="D87" s="301"/>
      <c r="E87" s="301"/>
      <c r="F87" s="301"/>
      <c r="G87" s="301"/>
      <c r="H87" s="301"/>
      <c r="I87" s="301"/>
      <c r="J87" s="301"/>
      <c r="K87" s="301"/>
      <c r="L87" s="301"/>
      <c r="M87" s="301"/>
      <c r="N87" s="302"/>
    </row>
    <row r="89" spans="1:26" ht="15.75" thickBot="1" x14ac:dyDescent="0.3">
      <c r="M89" s="62"/>
      <c r="N89" s="62"/>
    </row>
    <row r="90" spans="1:26" s="94" customFormat="1" ht="109.5" customHeight="1" x14ac:dyDescent="0.25">
      <c r="B90" s="105" t="s">
        <v>137</v>
      </c>
      <c r="C90" s="105" t="s">
        <v>138</v>
      </c>
      <c r="D90" s="105" t="s">
        <v>139</v>
      </c>
      <c r="E90" s="105" t="s">
        <v>43</v>
      </c>
      <c r="F90" s="105" t="s">
        <v>22</v>
      </c>
      <c r="G90" s="105" t="s">
        <v>94</v>
      </c>
      <c r="H90" s="105" t="s">
        <v>17</v>
      </c>
      <c r="I90" s="105" t="s">
        <v>10</v>
      </c>
      <c r="J90" s="105" t="s">
        <v>31</v>
      </c>
      <c r="K90" s="105" t="s">
        <v>59</v>
      </c>
      <c r="L90" s="105" t="s">
        <v>20</v>
      </c>
      <c r="M90" s="90" t="s">
        <v>26</v>
      </c>
      <c r="N90" s="105" t="s">
        <v>140</v>
      </c>
      <c r="O90" s="105" t="s">
        <v>36</v>
      </c>
      <c r="P90" s="106" t="s">
        <v>11</v>
      </c>
      <c r="Q90" s="106" t="s">
        <v>19</v>
      </c>
    </row>
    <row r="91" spans="1:26" s="100" customFormat="1" x14ac:dyDescent="0.25">
      <c r="A91" s="44">
        <v>1</v>
      </c>
      <c r="B91" s="101" t="s">
        <v>161</v>
      </c>
      <c r="C91" s="102"/>
      <c r="D91" s="101"/>
      <c r="E91" s="96"/>
      <c r="F91" s="97"/>
      <c r="G91" s="140"/>
      <c r="H91" s="104"/>
      <c r="I91" s="98"/>
      <c r="J91" s="98"/>
      <c r="K91" s="98"/>
      <c r="L91" s="98"/>
      <c r="M91" s="89"/>
      <c r="N91" s="89">
        <f>+M91*G91</f>
        <v>0</v>
      </c>
      <c r="O91" s="26"/>
      <c r="P91" s="26"/>
      <c r="Q91" s="141"/>
      <c r="R91" s="99"/>
      <c r="S91" s="99"/>
      <c r="T91" s="99"/>
      <c r="U91" s="99"/>
      <c r="V91" s="99"/>
      <c r="W91" s="99"/>
      <c r="X91" s="99"/>
      <c r="Y91" s="99"/>
      <c r="Z91" s="99"/>
    </row>
    <row r="92" spans="1:26" s="100" customFormat="1" x14ac:dyDescent="0.25">
      <c r="A92" s="44">
        <f>+A91+1</f>
        <v>2</v>
      </c>
      <c r="B92" s="101" t="s">
        <v>161</v>
      </c>
      <c r="C92" s="102"/>
      <c r="D92" s="101"/>
      <c r="E92" s="96"/>
      <c r="F92" s="97"/>
      <c r="G92" s="97"/>
      <c r="H92" s="97"/>
      <c r="I92" s="98"/>
      <c r="J92" s="98"/>
      <c r="K92" s="98"/>
      <c r="L92" s="98"/>
      <c r="M92" s="89"/>
      <c r="N92" s="89"/>
      <c r="O92" s="26"/>
      <c r="P92" s="26"/>
      <c r="Q92" s="141"/>
      <c r="R92" s="99"/>
      <c r="S92" s="99"/>
      <c r="T92" s="99"/>
      <c r="U92" s="99"/>
      <c r="V92" s="99"/>
      <c r="W92" s="99"/>
      <c r="X92" s="99"/>
      <c r="Y92" s="99"/>
      <c r="Z92" s="99"/>
    </row>
    <row r="93" spans="1:26" s="100" customFormat="1" x14ac:dyDescent="0.25">
      <c r="A93" s="44">
        <f t="shared" ref="A93:A98" si="0">+A92+1</f>
        <v>3</v>
      </c>
      <c r="B93" s="101"/>
      <c r="C93" s="102"/>
      <c r="D93" s="101"/>
      <c r="E93" s="96"/>
      <c r="F93" s="97"/>
      <c r="G93" s="97"/>
      <c r="H93" s="97"/>
      <c r="I93" s="98"/>
      <c r="J93" s="98"/>
      <c r="K93" s="98"/>
      <c r="L93" s="98"/>
      <c r="M93" s="89"/>
      <c r="N93" s="89"/>
      <c r="O93" s="26"/>
      <c r="P93" s="26"/>
      <c r="Q93" s="141"/>
      <c r="R93" s="99"/>
      <c r="S93" s="99"/>
      <c r="T93" s="99"/>
      <c r="U93" s="99"/>
      <c r="V93" s="99"/>
      <c r="W93" s="99"/>
      <c r="X93" s="99"/>
      <c r="Y93" s="99"/>
      <c r="Z93" s="99"/>
    </row>
    <row r="94" spans="1:26" s="100" customFormat="1" x14ac:dyDescent="0.25">
      <c r="A94" s="44">
        <f t="shared" si="0"/>
        <v>4</v>
      </c>
      <c r="B94" s="101"/>
      <c r="C94" s="102"/>
      <c r="D94" s="101"/>
      <c r="E94" s="96"/>
      <c r="F94" s="97"/>
      <c r="G94" s="97"/>
      <c r="H94" s="97"/>
      <c r="I94" s="98"/>
      <c r="J94" s="98"/>
      <c r="K94" s="98"/>
      <c r="L94" s="98"/>
      <c r="M94" s="89"/>
      <c r="N94" s="89"/>
      <c r="O94" s="26"/>
      <c r="P94" s="26"/>
      <c r="Q94" s="141"/>
      <c r="R94" s="99"/>
      <c r="S94" s="99"/>
      <c r="T94" s="99"/>
      <c r="U94" s="99"/>
      <c r="V94" s="99"/>
      <c r="W94" s="99"/>
      <c r="X94" s="99"/>
      <c r="Y94" s="99"/>
      <c r="Z94" s="99"/>
    </row>
    <row r="95" spans="1:26" s="100" customFormat="1" x14ac:dyDescent="0.25">
      <c r="A95" s="44">
        <f t="shared" si="0"/>
        <v>5</v>
      </c>
      <c r="B95" s="101"/>
      <c r="C95" s="102"/>
      <c r="D95" s="101"/>
      <c r="E95" s="96"/>
      <c r="F95" s="97"/>
      <c r="G95" s="97"/>
      <c r="H95" s="97"/>
      <c r="I95" s="98"/>
      <c r="J95" s="98"/>
      <c r="K95" s="98"/>
      <c r="L95" s="98"/>
      <c r="M95" s="89"/>
      <c r="N95" s="89"/>
      <c r="O95" s="26"/>
      <c r="P95" s="26"/>
      <c r="Q95" s="141"/>
      <c r="R95" s="99"/>
      <c r="S95" s="99"/>
      <c r="T95" s="99"/>
      <c r="U95" s="99"/>
      <c r="V95" s="99"/>
      <c r="W95" s="99"/>
      <c r="X95" s="99"/>
      <c r="Y95" s="99"/>
      <c r="Z95" s="99"/>
    </row>
    <row r="96" spans="1:26" s="100" customFormat="1" x14ac:dyDescent="0.25">
      <c r="A96" s="44">
        <f t="shared" si="0"/>
        <v>6</v>
      </c>
      <c r="B96" s="101"/>
      <c r="C96" s="102"/>
      <c r="D96" s="101"/>
      <c r="E96" s="96"/>
      <c r="F96" s="97"/>
      <c r="G96" s="97"/>
      <c r="H96" s="97"/>
      <c r="I96" s="98"/>
      <c r="J96" s="98"/>
      <c r="K96" s="98"/>
      <c r="L96" s="98"/>
      <c r="M96" s="89"/>
      <c r="N96" s="89"/>
      <c r="O96" s="26"/>
      <c r="P96" s="26"/>
      <c r="Q96" s="141"/>
      <c r="R96" s="99"/>
      <c r="S96" s="99"/>
      <c r="T96" s="99"/>
      <c r="U96" s="99"/>
      <c r="V96" s="99"/>
      <c r="W96" s="99"/>
      <c r="X96" s="99"/>
      <c r="Y96" s="99"/>
      <c r="Z96" s="99"/>
    </row>
    <row r="97" spans="1:26" s="100" customFormat="1" x14ac:dyDescent="0.25">
      <c r="A97" s="44">
        <f t="shared" si="0"/>
        <v>7</v>
      </c>
      <c r="B97" s="101"/>
      <c r="C97" s="102"/>
      <c r="D97" s="101"/>
      <c r="E97" s="96"/>
      <c r="F97" s="97"/>
      <c r="G97" s="97"/>
      <c r="H97" s="97"/>
      <c r="I97" s="98"/>
      <c r="J97" s="98"/>
      <c r="K97" s="98"/>
      <c r="L97" s="98"/>
      <c r="M97" s="89"/>
      <c r="N97" s="89"/>
      <c r="O97" s="26"/>
      <c r="P97" s="26"/>
      <c r="Q97" s="141"/>
      <c r="R97" s="99"/>
      <c r="S97" s="99"/>
      <c r="T97" s="99"/>
      <c r="U97" s="99"/>
      <c r="V97" s="99"/>
      <c r="W97" s="99"/>
      <c r="X97" s="99"/>
      <c r="Y97" s="99"/>
      <c r="Z97" s="99"/>
    </row>
    <row r="98" spans="1:26" s="100" customFormat="1" x14ac:dyDescent="0.25">
      <c r="A98" s="44">
        <f t="shared" si="0"/>
        <v>8</v>
      </c>
      <c r="B98" s="101"/>
      <c r="C98" s="102"/>
      <c r="D98" s="101"/>
      <c r="E98" s="96"/>
      <c r="F98" s="97"/>
      <c r="G98" s="97"/>
      <c r="H98" s="97"/>
      <c r="I98" s="98"/>
      <c r="J98" s="98"/>
      <c r="K98" s="98"/>
      <c r="L98" s="98"/>
      <c r="M98" s="89"/>
      <c r="N98" s="89"/>
      <c r="O98" s="26"/>
      <c r="P98" s="26"/>
      <c r="Q98" s="141"/>
      <c r="R98" s="99"/>
      <c r="S98" s="99"/>
      <c r="T98" s="99"/>
      <c r="U98" s="99"/>
      <c r="V98" s="99"/>
      <c r="W98" s="99"/>
      <c r="X98" s="99"/>
      <c r="Y98" s="99"/>
      <c r="Z98" s="99"/>
    </row>
    <row r="99" spans="1:26" s="100" customFormat="1" x14ac:dyDescent="0.25">
      <c r="A99" s="44"/>
      <c r="B99" s="47" t="s">
        <v>16</v>
      </c>
      <c r="C99" s="102"/>
      <c r="D99" s="101"/>
      <c r="E99" s="96"/>
      <c r="F99" s="97"/>
      <c r="G99" s="97"/>
      <c r="H99" s="97"/>
      <c r="I99" s="98"/>
      <c r="J99" s="98"/>
      <c r="K99" s="103">
        <f t="shared" ref="K99" si="1">SUM(K91:K98)</f>
        <v>0</v>
      </c>
      <c r="L99" s="103">
        <f t="shared" ref="L99:N99" si="2">SUM(L91:L98)</f>
        <v>0</v>
      </c>
      <c r="M99" s="139">
        <f t="shared" si="2"/>
        <v>0</v>
      </c>
      <c r="N99" s="103">
        <f t="shared" si="2"/>
        <v>0</v>
      </c>
      <c r="O99" s="26"/>
      <c r="P99" s="26"/>
      <c r="Q99" s="142"/>
    </row>
    <row r="100" spans="1:26" x14ac:dyDescent="0.25">
      <c r="B100" s="29"/>
      <c r="C100" s="29"/>
      <c r="D100" s="29"/>
      <c r="E100" s="30"/>
      <c r="F100" s="29"/>
      <c r="G100" s="29"/>
      <c r="H100" s="29"/>
      <c r="I100" s="29"/>
      <c r="J100" s="29"/>
      <c r="K100" s="29"/>
      <c r="L100" s="29"/>
      <c r="M100" s="29"/>
      <c r="N100" s="29"/>
      <c r="O100" s="29"/>
      <c r="P100" s="29"/>
    </row>
    <row r="101" spans="1:26" ht="18.75" x14ac:dyDescent="0.25">
      <c r="B101" s="56" t="s">
        <v>32</v>
      </c>
      <c r="C101" s="70">
        <f>+K99</f>
        <v>0</v>
      </c>
      <c r="H101" s="31"/>
      <c r="I101" s="31"/>
      <c r="J101" s="31"/>
      <c r="K101" s="31"/>
      <c r="L101" s="31"/>
      <c r="M101" s="31"/>
      <c r="N101" s="29"/>
      <c r="O101" s="29"/>
      <c r="P101" s="29"/>
    </row>
    <row r="103" spans="1:26" ht="15.75" thickBot="1" x14ac:dyDescent="0.3"/>
    <row r="104" spans="1:26" ht="37.15" customHeight="1" thickBot="1" x14ac:dyDescent="0.3">
      <c r="B104" s="73" t="s">
        <v>47</v>
      </c>
      <c r="C104" s="74" t="s">
        <v>48</v>
      </c>
      <c r="D104" s="73" t="s">
        <v>49</v>
      </c>
      <c r="E104" s="74" t="s">
        <v>53</v>
      </c>
    </row>
    <row r="105" spans="1:26" x14ac:dyDescent="0.25">
      <c r="B105" s="64" t="s">
        <v>118</v>
      </c>
      <c r="C105" s="67">
        <v>20</v>
      </c>
      <c r="D105" s="67">
        <v>0</v>
      </c>
      <c r="E105" s="303">
        <f>+D105+D106+D107</f>
        <v>0</v>
      </c>
    </row>
    <row r="106" spans="1:26" x14ac:dyDescent="0.25">
      <c r="B106" s="64" t="s">
        <v>119</v>
      </c>
      <c r="C106" s="55">
        <v>30</v>
      </c>
      <c r="D106" s="68">
        <v>0</v>
      </c>
      <c r="E106" s="304"/>
    </row>
    <row r="107" spans="1:26" ht="15.75" thickBot="1" x14ac:dyDescent="0.3">
      <c r="B107" s="64" t="s">
        <v>120</v>
      </c>
      <c r="C107" s="69">
        <v>40</v>
      </c>
      <c r="D107" s="69">
        <v>0</v>
      </c>
      <c r="E107" s="305"/>
    </row>
    <row r="109" spans="1:26" ht="15.75" thickBot="1" x14ac:dyDescent="0.3"/>
    <row r="110" spans="1:26" ht="27" thickBot="1" x14ac:dyDescent="0.3">
      <c r="B110" s="300" t="s">
        <v>50</v>
      </c>
      <c r="C110" s="301"/>
      <c r="D110" s="301"/>
      <c r="E110" s="301"/>
      <c r="F110" s="301"/>
      <c r="G110" s="301"/>
      <c r="H110" s="301"/>
      <c r="I110" s="301"/>
      <c r="J110" s="301"/>
      <c r="K110" s="301"/>
      <c r="L110" s="301"/>
      <c r="M110" s="301"/>
      <c r="N110" s="302"/>
    </row>
    <row r="112" spans="1:26" ht="76.5" customHeight="1" x14ac:dyDescent="0.25">
      <c r="B112" s="54" t="s">
        <v>0</v>
      </c>
      <c r="C112" s="54" t="s">
        <v>39</v>
      </c>
      <c r="D112" s="54" t="s">
        <v>40</v>
      </c>
      <c r="E112" s="54" t="s">
        <v>107</v>
      </c>
      <c r="F112" s="54" t="s">
        <v>109</v>
      </c>
      <c r="G112" s="54" t="s">
        <v>110</v>
      </c>
      <c r="H112" s="54" t="s">
        <v>111</v>
      </c>
      <c r="I112" s="54" t="s">
        <v>108</v>
      </c>
      <c r="J112" s="273" t="s">
        <v>112</v>
      </c>
      <c r="K112" s="274"/>
      <c r="L112" s="275"/>
      <c r="M112" s="54" t="s">
        <v>116</v>
      </c>
      <c r="N112" s="54" t="s">
        <v>41</v>
      </c>
      <c r="O112" s="54" t="s">
        <v>42</v>
      </c>
      <c r="P112" s="273" t="s">
        <v>3</v>
      </c>
      <c r="Q112" s="275"/>
    </row>
    <row r="113" spans="2:17" ht="24" customHeight="1" x14ac:dyDescent="0.25">
      <c r="B113" s="81" t="s">
        <v>195</v>
      </c>
      <c r="C113" s="202" t="s">
        <v>196</v>
      </c>
      <c r="D113" s="3"/>
      <c r="E113" s="3"/>
      <c r="F113" s="3"/>
      <c r="G113" s="3"/>
      <c r="H113" s="3"/>
      <c r="I113" s="5"/>
      <c r="J113" s="1" t="s">
        <v>113</v>
      </c>
      <c r="K113" s="85" t="s">
        <v>114</v>
      </c>
      <c r="L113" s="84" t="s">
        <v>115</v>
      </c>
      <c r="M113" s="60"/>
      <c r="N113" s="60"/>
      <c r="O113" s="60"/>
      <c r="P113" s="265" t="s">
        <v>162</v>
      </c>
      <c r="Q113" s="266"/>
    </row>
    <row r="114" spans="2:17" ht="23.25" customHeight="1" x14ac:dyDescent="0.25">
      <c r="B114" s="81" t="s">
        <v>124</v>
      </c>
      <c r="C114" s="202" t="s">
        <v>196</v>
      </c>
      <c r="D114" s="3"/>
      <c r="E114" s="3"/>
      <c r="F114" s="3"/>
      <c r="G114" s="3"/>
      <c r="H114" s="3"/>
      <c r="I114" s="5"/>
      <c r="J114" s="1"/>
      <c r="K114" s="85"/>
      <c r="L114" s="84"/>
      <c r="M114" s="60"/>
      <c r="N114" s="60"/>
      <c r="O114" s="60"/>
      <c r="P114" s="267"/>
      <c r="Q114" s="268"/>
    </row>
    <row r="115" spans="2:17" ht="27" customHeight="1" x14ac:dyDescent="0.25">
      <c r="B115" s="81" t="s">
        <v>125</v>
      </c>
      <c r="C115" s="202" t="s">
        <v>197</v>
      </c>
      <c r="D115" s="3"/>
      <c r="E115" s="3"/>
      <c r="F115" s="3"/>
      <c r="G115" s="3"/>
      <c r="H115" s="3"/>
      <c r="I115" s="5"/>
      <c r="J115" s="1"/>
      <c r="K115" s="84"/>
      <c r="L115" s="84"/>
      <c r="M115" s="60"/>
      <c r="N115" s="60"/>
      <c r="O115" s="60"/>
      <c r="P115" s="269"/>
      <c r="Q115" s="270"/>
    </row>
    <row r="118" spans="2:17" ht="15.75" thickBot="1" x14ac:dyDescent="0.3"/>
    <row r="119" spans="2:17" ht="54" customHeight="1" x14ac:dyDescent="0.25">
      <c r="B119" s="72" t="s">
        <v>33</v>
      </c>
      <c r="C119" s="72" t="s">
        <v>47</v>
      </c>
      <c r="D119" s="54" t="s">
        <v>48</v>
      </c>
      <c r="E119" s="72" t="s">
        <v>49</v>
      </c>
      <c r="F119" s="74" t="s">
        <v>54</v>
      </c>
      <c r="G119" s="198"/>
    </row>
    <row r="120" spans="2:17" ht="102.75" customHeight="1" x14ac:dyDescent="0.2">
      <c r="B120" s="294" t="s">
        <v>51</v>
      </c>
      <c r="C120" s="6" t="s">
        <v>121</v>
      </c>
      <c r="D120" s="68">
        <v>25</v>
      </c>
      <c r="E120" s="68">
        <v>0</v>
      </c>
      <c r="F120" s="295">
        <f>+E120+E121+E122</f>
        <v>0</v>
      </c>
      <c r="G120" s="82"/>
    </row>
    <row r="121" spans="2:17" ht="82.5" customHeight="1" x14ac:dyDescent="0.2">
      <c r="B121" s="294"/>
      <c r="C121" s="6" t="s">
        <v>122</v>
      </c>
      <c r="D121" s="71">
        <v>25</v>
      </c>
      <c r="E121" s="68">
        <v>0</v>
      </c>
      <c r="F121" s="296"/>
      <c r="G121" s="82"/>
    </row>
    <row r="122" spans="2:17" ht="51.75" customHeight="1" x14ac:dyDescent="0.2">
      <c r="B122" s="294"/>
      <c r="C122" s="6" t="s">
        <v>123</v>
      </c>
      <c r="D122" s="68">
        <v>10</v>
      </c>
      <c r="E122" s="68">
        <v>0</v>
      </c>
      <c r="F122" s="297"/>
      <c r="G122" s="82"/>
    </row>
    <row r="123" spans="2:17" x14ac:dyDescent="0.25">
      <c r="C123"/>
    </row>
    <row r="126" spans="2:17" x14ac:dyDescent="0.25">
      <c r="B126" s="63" t="s">
        <v>55</v>
      </c>
    </row>
    <row r="129" spans="2:5" ht="21.75" customHeight="1" x14ac:dyDescent="0.25">
      <c r="B129" s="75" t="s">
        <v>33</v>
      </c>
      <c r="C129" s="75" t="s">
        <v>56</v>
      </c>
      <c r="D129" s="72" t="s">
        <v>49</v>
      </c>
      <c r="E129" s="72" t="s">
        <v>16</v>
      </c>
    </row>
    <row r="130" spans="2:5" ht="28.5" x14ac:dyDescent="0.25">
      <c r="B130" s="2" t="s">
        <v>57</v>
      </c>
      <c r="C130" s="7">
        <v>40</v>
      </c>
      <c r="D130" s="68">
        <f>+E105</f>
        <v>0</v>
      </c>
      <c r="E130" s="298">
        <f>+D130+D131</f>
        <v>0</v>
      </c>
    </row>
    <row r="131" spans="2:5" ht="42.75" x14ac:dyDescent="0.25">
      <c r="B131" s="2" t="s">
        <v>58</v>
      </c>
      <c r="C131" s="7">
        <v>60</v>
      </c>
      <c r="D131" s="68">
        <f>+F120</f>
        <v>0</v>
      </c>
      <c r="E131" s="299"/>
    </row>
  </sheetData>
  <sheetProtection algorithmName="SHA-512" hashValue="tfJhY8KgnZ+aZXrwL1wlJzadHZPSCWBUbOduVoAgc6HPBVf4Aa8qav/ESE/oDNOw5xS68I1hnX4H1Wgdjcrgfg==" saltValue="BSHMbw6iqaCwR2qUvfkJIw==" spinCount="100000" sheet="1" objects="1" scenarios="1"/>
  <mergeCells count="37">
    <mergeCell ref="O62:P62"/>
    <mergeCell ref="B120:B122"/>
    <mergeCell ref="F120:F122"/>
    <mergeCell ref="E130:E131"/>
    <mergeCell ref="B2:P2"/>
    <mergeCell ref="B84:P84"/>
    <mergeCell ref="B110:N110"/>
    <mergeCell ref="E105:E107"/>
    <mergeCell ref="B77:N77"/>
    <mergeCell ref="D80:E80"/>
    <mergeCell ref="D81:E81"/>
    <mergeCell ref="B87:N87"/>
    <mergeCell ref="P72:Q72"/>
    <mergeCell ref="B69:N69"/>
    <mergeCell ref="E38:E39"/>
    <mergeCell ref="O61:P61"/>
    <mergeCell ref="B58:N58"/>
    <mergeCell ref="C56:N56"/>
    <mergeCell ref="B14:C19"/>
    <mergeCell ref="D52:E52"/>
    <mergeCell ref="M43:N43"/>
    <mergeCell ref="B52:B53"/>
    <mergeCell ref="C52:C53"/>
    <mergeCell ref="B4:P4"/>
    <mergeCell ref="B20:C20"/>
    <mergeCell ref="C6:N6"/>
    <mergeCell ref="C7:N7"/>
    <mergeCell ref="C8:N8"/>
    <mergeCell ref="C9:N9"/>
    <mergeCell ref="C10:E10"/>
    <mergeCell ref="P113:Q115"/>
    <mergeCell ref="O63:P63"/>
    <mergeCell ref="J112:L112"/>
    <mergeCell ref="P112:Q112"/>
    <mergeCell ref="J72:L72"/>
    <mergeCell ref="P73:Q73"/>
    <mergeCell ref="P74:Q74"/>
  </mergeCells>
  <dataValidations count="2">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2:IV42 SR22:SR42 ACN22:ACN42 AMJ22:AMJ42 AWF22:AWF42 BGB22:BGB42 BPX22:BPX42 BZT22:BZT42 CJP22:CJP42 CTL22:CTL42 DDH22:DDH42 DND22:DND42 DWZ22:DWZ42 EGV22:EGV42 EQR22:EQR42 FAN22:FAN42 FKJ22:FKJ42 FUF22:FUF42 GEB22:GEB42 GNX22:GNX42 GXT22:GXT42 HHP22:HHP42 HRL22:HRL42 IBH22:IBH42 ILD22:ILD42 IUZ22:IUZ42 JEV22:JEV42 JOR22:JOR42 JYN22:JYN42 KIJ22:KIJ42 KSF22:KSF42 LCB22:LCB42 LLX22:LLX42 LVT22:LVT42 MFP22:MFP42 MPL22:MPL42 MZH22:MZH42 NJD22:NJD42 NSZ22:NSZ42 OCV22:OCV42 OMR22:OMR42 OWN22:OWN42 PGJ22:PGJ42 PQF22:PQF42 QAB22:QAB42 QJX22:QJX42 QTT22:QTT42 RDP22:RDP42 RNL22:RNL42 RXH22:RXH42 SHD22:SHD42 SQZ22:SQZ42 TAV22:TAV42 TKR22:TKR42 TUN22:TUN42 UEJ22:UEJ42 UOF22:UOF42 UYB22:UYB42 VHX22:VHX42 VRT22:VRT42 WBP22:WBP42 WLL22:WLL42 WVH22:WVH42">
      <formula1>0</formula1>
      <formula2>1</formula2>
    </dataValidation>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2:A42 IS22:IS42 SO22:SO42 ACK22:ACK42 AMG22:AMG42 AWC22:AWC42 BFY22:BFY42 BPU22:BPU42 BZQ22:BZQ42 CJM22:CJM42 CTI22:CTI42 DDE22:DDE42 DNA22:DNA42 DWW22:DWW42 EGS22:EGS42 EQO22:EQO42 FAK22:FAK42 FKG22:FKG42 FUC22:FUC42 GDY22:GDY42 GNU22:GNU42 GXQ22:GXQ42 HHM22:HHM42 HRI22:HRI42 IBE22:IBE42 ILA22:ILA42 IUW22:IUW42 JES22:JES42 JOO22:JOO42 JYK22:JYK42 KIG22:KIG42 KSC22:KSC42 LBY22:LBY42 LLU22:LLU42 LVQ22:LVQ42 MFM22:MFM42 MPI22:MPI42 MZE22:MZE42 NJA22:NJA42 NSW22:NSW42 OCS22:OCS42 OMO22:OMO42 OWK22:OWK42 PGG22:PGG42 PQC22:PQC42 PZY22:PZY42 QJU22:QJU42 QTQ22:QTQ42 RDM22:RDM42 RNI22:RNI42 RXE22:RXE42 SHA22:SHA42 SQW22:SQW42 TAS22:TAS42 TKO22:TKO42 TUK22:TUK42 UEG22:UEG42 UOC22:UOC42 UXY22:UXY42 VHU22:VHU42 VRQ22:VRQ42 WBM22:WBM42 WLI22:WLI42 WVE22:WVE42">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FINANCIERA</vt:lpstr>
      <vt:lpstr>JURIDICA</vt:lpstr>
      <vt:lpstr>TECNICA-GRUPO 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2014-12-04T00:47:18Z</dcterms:modified>
</cp:coreProperties>
</file>