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na.arenas\Desktop\EVALUACION DE  PROPUESTAS\PROPONENTE 11  ECLIPSE\"/>
    </mc:Choice>
  </mc:AlternateContent>
  <bookViews>
    <workbookView xWindow="0" yWindow="0" windowWidth="24000" windowHeight="9735" tabRatio="598" activeTab="2"/>
  </bookViews>
  <sheets>
    <sheet name="FINANCIERA" sheetId="10" r:id="rId1"/>
    <sheet name="JURIDICA" sheetId="9" r:id="rId2"/>
    <sheet name="TECNICA  " sheetId="11" r:id="rId3"/>
  </sheets>
  <calcPr calcId="152511"/>
</workbook>
</file>

<file path=xl/calcChain.xml><?xml version="1.0" encoding="utf-8"?>
<calcChain xmlns="http://schemas.openxmlformats.org/spreadsheetml/2006/main">
  <c r="Q19" i="9" l="1"/>
  <c r="C23" i="10" l="1"/>
  <c r="C22" i="10"/>
  <c r="C12" i="10"/>
  <c r="C13" i="10" s="1"/>
  <c r="K99" i="11" l="1"/>
  <c r="F16" i="11" l="1"/>
  <c r="F121" i="11" l="1"/>
  <c r="D132" i="11" s="1"/>
  <c r="E105" i="11"/>
  <c r="D131" i="11" s="1"/>
  <c r="M99" i="11"/>
  <c r="L99" i="11"/>
  <c r="C101" i="11"/>
  <c r="N99" i="11"/>
  <c r="N49" i="11"/>
  <c r="M49" i="11"/>
  <c r="C53" i="11" s="1"/>
  <c r="L49" i="11"/>
  <c r="K49" i="11"/>
  <c r="E34" i="11"/>
  <c r="E18" i="11"/>
  <c r="C18" i="11"/>
  <c r="E131" i="11" l="1"/>
</calcChain>
</file>

<file path=xl/sharedStrings.xml><?xml version="1.0" encoding="utf-8"?>
<sst xmlns="http://schemas.openxmlformats.org/spreadsheetml/2006/main" count="381" uniqueCount="234">
  <si>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</si>
  <si>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</si>
  <si>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</si>
  <si>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</si>
  <si>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</si>
  <si>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</si>
  <si>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</si>
  <si>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</si>
  <si>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</si>
  <si>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</si>
  <si>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</si>
  <si>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</si>
  <si>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</si>
  <si>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</si>
  <si>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</si>
  <si>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</si>
  <si>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</si>
  <si>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</si>
  <si>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</si>
  <si>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</si>
  <si>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</si>
  <si>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</si>
  <si>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</si>
  <si>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</si>
  <si>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</si>
  <si>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</si>
  <si>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</si>
  <si>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</si>
  <si>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</si>
  <si>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</si>
  <si>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</si>
  <si>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</si>
  <si>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</si>
  <si>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</si>
  <si>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</si>
  <si>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</si>
  <si>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</si>
  <si>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</si>
  <si>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</si>
  <si>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</si>
  <si>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</si>
  <si>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</si>
  <si>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</si>
  <si>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</si>
  <si>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</si>
  <si>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</si>
  <si>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</si>
  <si>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</si>
  <si>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</si>
  <si>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</si>
  <si>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</si>
  <si>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</si>
  <si>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</si>
  <si>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</si>
  <si>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</si>
  <si>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</si>
  <si>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</si>
  <si>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</si>
  <si>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</si>
  <si>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</si>
  <si>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</si>
  <si>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</si>
  <si>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</si>
  <si>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</si>
  <si>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</si>
  <si>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</si>
  <si>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</si>
  <si>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</si>
  <si>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</si>
  <si>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</si>
  <si>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</si>
  <si>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</si>
  <si>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</si>
  <si>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</si>
  <si>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</si>
  <si>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</si>
  <si>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</si>
  <si>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</si>
  <si>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</si>
  <si>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</si>
  <si>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</si>
  <si>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</si>
  <si>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</si>
  <si>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</si>
  <si>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</si>
  <si>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</si>
  <si>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</si>
  <si>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</si>
  <si>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</si>
  <si>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</si>
  <si>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</si>
  <si>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</si>
  <si>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</si>
  <si>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</si>
  <si>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</si>
  <si>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</si>
  <si>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</si>
  <si>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</si>
  <si>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</si>
  <si>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</si>
  <si>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</si>
  <si>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</si>
  <si>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</si>
  <si>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</si>
  <si>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</si>
  <si>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</si>
  <si>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</si>
  <si>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</si>
  <si>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</si>
  <si>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</si>
  <si>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</si>
  <si>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</si>
  <si>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</si>
  <si>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</si>
  <si>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</si>
  <si>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</si>
  <si>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</si>
  <si>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</si>
  <si>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</si>
  <si>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</si>
  <si>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</si>
  <si>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</si>
  <si>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</si>
  <si>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</si>
  <si>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</si>
  <si>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</si>
  <si>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</si>
  <si>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</si>
  <si>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</si>
  <si>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</si>
  <si>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</si>
  <si>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</si>
  <si>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</si>
  <si>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</si>
  <si>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</si>
  <si>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</si>
  <si>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</si>
  <si>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</si>
  <si>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</si>
  <si>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</si>
  <si>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</si>
  <si>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</si>
  <si>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</si>
  <si>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</si>
  <si>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</si>
  <si>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</si>
  <si>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</si>
  <si>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ICBF</t>
  </si>
  <si>
    <t>NA</t>
  </si>
  <si>
    <t>X</t>
  </si>
  <si>
    <t>GOBERNACION DEL META</t>
  </si>
  <si>
    <t xml:space="preserve">No DEL GRUPO AL QUE SE PRESENTA </t>
  </si>
  <si>
    <t xml:space="preserve">CUMPLE </t>
  </si>
  <si>
    <t xml:space="preserve"> CUMPLE</t>
  </si>
  <si>
    <t>EL PROPONENTE CUMPLE ___X__ NO CUMPLE _______</t>
  </si>
  <si>
    <t>CORPORACION PARA EL DESARROLLO Y AYUDA INTEGRAL  ECLIPSE</t>
  </si>
  <si>
    <t>30 DE NOVIEMBRE DE 2014</t>
  </si>
  <si>
    <t>SAVE THE CHILDREN</t>
  </si>
  <si>
    <t>LA CERTIFICACION DEL CONTRATO 0422 EN SU OBJETO NO CUMPLE CON LAS ESPECIFICACIONES EXIGIDAS EN EL NUMERAL 3,19. DEL PLIEGO DE CONDICIONES, NO SE DETERMINA TIEMPO DE  FINALIZACION DEL CONTRATO.</t>
  </si>
  <si>
    <t>LA  CERTIFICACION NO CUMPLE CON LA ESPECIFICACIONES DEL PLIEGO DE CONDICIONES</t>
  </si>
  <si>
    <t>CDI CON ARRIENDO</t>
  </si>
  <si>
    <t>INS TITUCIONAL</t>
  </si>
  <si>
    <t>CALLE 23 N°13-30 BARRIO POPULAR</t>
  </si>
  <si>
    <t>TATIANA JOHANA CASTELLANOS SANCHEZ</t>
  </si>
  <si>
    <t>1/235</t>
  </si>
  <si>
    <t>COORDINADORA</t>
  </si>
  <si>
    <t>TRABAJADORA SOCIAL</t>
  </si>
  <si>
    <t>COLEGIO MAYOR DE CUNDINAMARCA</t>
  </si>
  <si>
    <t>20915212-1</t>
  </si>
  <si>
    <t>FECHA DE INICIO Y TERMINACION</t>
  </si>
  <si>
    <t>FUNCIONES</t>
  </si>
  <si>
    <t>ANIDAR
ASOCIACION COLOMBIANA DE  PADRES CON HIJOS ESPECIALES</t>
  </si>
  <si>
    <t xml:space="preserve">14/09/2012 AL 28/12/2012
01/06/2004 AL 30/06/2006
</t>
  </si>
  <si>
    <t>COORDINACION DE CDI
COORNIDACION DE PROYECTO</t>
  </si>
  <si>
    <t>VIRNA ESCOBAR MARTINEZ</t>
  </si>
  <si>
    <t>PSICOLOGA</t>
  </si>
  <si>
    <t>UNIVERSIDAD COOPERATIBVA DE COLOMBIA</t>
  </si>
  <si>
    <t>FIDUPETROL SA</t>
  </si>
  <si>
    <t xml:space="preserve"> </t>
  </si>
  <si>
    <t>M059-017-695-08</t>
  </si>
  <si>
    <t>M057-016-694-08</t>
  </si>
  <si>
    <t>37 AL 83</t>
  </si>
  <si>
    <t>NO SE ACEPTA LA CERTIFICACION DEL CONTRATO M059-017-695-08 EN RAZÓN A QUE TRASLAPA EL TIEMPO CON EL CONTRATO M057-016-694-08</t>
  </si>
  <si>
    <t>84 AL 112</t>
  </si>
  <si>
    <t>ASOCIACION PARA EL DESARROLLO Y AYUDA INTEGRAL ECLIPSE</t>
  </si>
  <si>
    <t>113 AL 146</t>
  </si>
  <si>
    <t>M-0151-08</t>
  </si>
  <si>
    <t>FIDUBOGOTA</t>
  </si>
  <si>
    <t>M-0160-08</t>
  </si>
  <si>
    <t>147 AL  179</t>
  </si>
  <si>
    <t>195 AL 210</t>
  </si>
  <si>
    <t>NO CUMPLE LA CERTIFICACION DEL CONTRATO 147/2011 EN RAZÓN A QUE EL OBJETO CONTRACTUAL NO REUNE LAS ESPECIFICACIONES DEL PLIEGO DE CONDICIONES NUMERAL 3,19</t>
  </si>
  <si>
    <t xml:space="preserve">212 AL </t>
  </si>
  <si>
    <t>30/2011</t>
  </si>
  <si>
    <t>NO CUMPLE LA CERTIFICACION DEL CONTRATO 147/2011 EN RAZÓN A QUE EL OBJETO CONTRACTUAL NO REUNE LAS ESPECIFICACIONES DEL PLIEGO DE CONDICIONES NUMERAL 3,20</t>
  </si>
  <si>
    <t xml:space="preserve"> LAS CERTIFICACIONES  ALLEGADAS  NO CUMPLEN CON LA EXPERIENCIA EN ATENCION A PRIMERA INFANCIA Y/O FAMILIAS, NO DETERMINA FUNCIONES  Y/O ACTIVIDADES</t>
  </si>
  <si>
    <t xml:space="preserve">FINANCIERO  POR CADA CINCO MIL CUPOS OFERTADOS O FRACIÓN INFERIOR </t>
  </si>
  <si>
    <t>APOYO  PEDAGOGICO</t>
  </si>
  <si>
    <t>FERNANDO DUSSAN NARANJO</t>
  </si>
  <si>
    <t>ADMINISTRADOR DE EMPRESAS CON ESPECIALIZACION EN FINANZAS</t>
  </si>
  <si>
    <t>FUNDACION UNIVERSITARIA SAN MARTIN</t>
  </si>
  <si>
    <t>ECLIPSE</t>
  </si>
  <si>
    <t>3/01/2011 SL 27/05/2014</t>
  </si>
  <si>
    <t>VERIFICAR LA EJECUCION Y EJECUCION DEL AREA CONTABLE DE CONFORMIDAD A LAS NORMAS VIGENTES</t>
  </si>
  <si>
    <t>NUBIA HERREÑO FORERO</t>
  </si>
  <si>
    <t>ADMINISTRADORA DE EMPRESAS</t>
  </si>
  <si>
    <t>15/06/2011 AL 04/11/2014</t>
  </si>
  <si>
    <t>COORDINAR Y EJECUTAR LA IMPLEMENTACION DEL PROGRAMA HOGARES SUSTITUTOS, DISEÑAR Y EJECUTAR LA PRESENTACION PERIODICA DE INFORMES DE ACUERDO A LAS ACTIVIDADES DESARROLLADAS POR LAS PROFESIONALES</t>
  </si>
  <si>
    <t>EDITH  CASTRO MONTAÑEZ</t>
  </si>
  <si>
    <t>LICENCIADA EN EDUCACION ESPECIAL</t>
  </si>
  <si>
    <t>UNIVERSIDAD DE PAMPLONA</t>
  </si>
  <si>
    <t>ASESORA PEDAGOGICA EN LA SALA DE INTERVENCION DESARROLLANDO ACTIVIDADES DE ESTIMULACION TEMPRANA Y TERAPIAS A LOS NIÑOS CON SINDROME DE DAW, MICROCEFALIA Y REFUERZO PEGAGOGICO A NIÑOS CON NECESIDADES EDUCATIVAS ESPECIALES</t>
  </si>
  <si>
    <t>02/2005 A 01/2008</t>
  </si>
  <si>
    <t>PROPONENTE: ASOCIACION PARA EL DESARROLLO Y AYUDA INTEGRAL ECLIPSE</t>
  </si>
  <si>
    <t>NUMERO DE NIT 822.006.849 - 5</t>
  </si>
  <si>
    <t>AL  1</t>
  </si>
  <si>
    <t>SE  HACE NECESARIO EL AJUSTE DE LA PROPUESTA  ESPECIFICANDO LAS ESTRATEGIAS E INTENCIONALIDADES PEDAGOGICAS  Y  EL NUMERO DE PALABRAS  ESPECIFICADAS EN EL PLIEGO DE CONDICIONES</t>
  </si>
  <si>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</si>
  <si>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</si>
  <si>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CERTIFICADO DE CUMPLIMIENTO DE PAGO DE APORTES DE SEGURIDAD SOCIAL Y PARAFISCALES. FORMATO 2</t>
  </si>
  <si>
    <t>15 a 16</t>
  </si>
  <si>
    <t>VERIFICADO POR EL ICBF</t>
  </si>
  <si>
    <t>1 a 2</t>
  </si>
  <si>
    <t>GARANTIA DE SERIEDAD DE LA PROPUESTA GRUPO 1</t>
  </si>
  <si>
    <t xml:space="preserve">PROPONENTE No. 11. ASOCIACIÓN PARA EL DESARROLLO Y AYUDA INTEGRAL ECLIPSE </t>
  </si>
  <si>
    <t>25 a 29</t>
  </si>
  <si>
    <t>SE DEBE ESPECIFICAR EL GRUPO</t>
  </si>
  <si>
    <t xml:space="preserve">3 a 5 </t>
  </si>
  <si>
    <t>30 a 33</t>
  </si>
  <si>
    <t>20 a 24</t>
  </si>
  <si>
    <t xml:space="preserve">17 a 18 </t>
  </si>
  <si>
    <t xml:space="preserve">6 a 7 </t>
  </si>
  <si>
    <t>13 a 14</t>
  </si>
  <si>
    <t>PSICOSOCIAL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</si>
</sst>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Red]0"/>
    <numFmt numFmtId="171" formatCode="_-&quot;$&quot;* #,##0_-;\-&quot;$&quot;* #,##0_-;_-&quot;$&quot;* &quot;-&quot;??_-;_-@_-"/>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sz val="9"/>
      <color rgb="FFFF0000"/>
      <name val="Calibri"/>
      <family val="2"/>
      <scheme val="minor"/>
    </font>
    <font>
      <b/>
      <u/>
      <sz val="12"/>
      <color rgb="FF000000"/>
      <name val="Arial"/>
      <family val="2"/>
    </font>
    <font>
      <b/>
      <sz val="14"/>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2">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24" fillId="7" borderId="19"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0" borderId="22" xfId="0" applyFont="1" applyBorder="1" applyAlignment="1">
      <alignment horizontal="center" vertical="center" wrapText="1"/>
    </xf>
    <xf numFmtId="0" fontId="23"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7" fillId="8" borderId="0" xfId="0" applyFont="1" applyFill="1" applyAlignment="1">
      <alignment horizontal="center" vertical="center"/>
    </xf>
    <xf numFmtId="0" fontId="27" fillId="8" borderId="35" xfId="0" applyFont="1" applyFill="1" applyBorder="1" applyAlignment="1">
      <alignment horizontal="center"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8" fillId="0" borderId="0" xfId="0" applyFont="1"/>
    <xf numFmtId="0" fontId="31"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2" fillId="7" borderId="33" xfId="0" applyFont="1" applyFill="1" applyBorder="1" applyAlignment="1">
      <alignment vertical="center"/>
    </xf>
    <xf numFmtId="0" fontId="32" fillId="7" borderId="33" xfId="0" applyFont="1" applyFill="1" applyBorder="1" applyAlignment="1">
      <alignment horizontal="center" vertical="center"/>
    </xf>
    <xf numFmtId="0" fontId="32" fillId="7" borderId="33" xfId="0" applyFont="1" applyFill="1" applyBorder="1" applyAlignment="1">
      <alignment vertical="center"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0" fontId="34" fillId="0" borderId="1" xfId="0" applyFont="1" applyFill="1" applyBorder="1" applyAlignment="1" applyProtection="1">
      <alignment horizontal="center" vertical="center" wrapText="1"/>
      <protection locked="0"/>
    </xf>
    <xf numFmtId="0" fontId="11" fillId="0" borderId="1" xfId="0" applyFont="1" applyFill="1" applyBorder="1" applyAlignment="1">
      <alignment horizontal="justify" vertical="top" wrapText="1"/>
    </xf>
    <xf numFmtId="49" fontId="0" fillId="3" borderId="1" xfId="0" applyNumberFormat="1" applyFill="1" applyBorder="1" applyAlignment="1">
      <alignment horizontal="right" vertical="center"/>
    </xf>
    <xf numFmtId="43" fontId="0" fillId="0" borderId="0" xfId="1" applyFont="1" applyFill="1" applyAlignment="1">
      <alignment vertical="center"/>
    </xf>
    <xf numFmtId="0" fontId="0" fillId="0" borderId="1" xfId="0" applyFill="1" applyBorder="1" applyAlignment="1">
      <alignment horizontal="justify" vertical="center"/>
    </xf>
    <xf numFmtId="0" fontId="0" fillId="0" borderId="1" xfId="0" applyBorder="1" applyAlignment="1">
      <alignment horizontal="justify" vertical="center"/>
    </xf>
    <xf numFmtId="170"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1" xfId="0" applyBorder="1" applyAlignment="1">
      <alignment horizontal="justify" vertical="top" wrapText="1"/>
    </xf>
    <xf numFmtId="0" fontId="0" fillId="0" borderId="1" xfId="0" applyBorder="1" applyAlignment="1">
      <alignment vertical="top" wrapText="1"/>
    </xf>
    <xf numFmtId="0" fontId="0" fillId="0" borderId="1" xfId="0" applyFill="1" applyBorder="1" applyAlignment="1">
      <alignment vertical="top" wrapText="1"/>
    </xf>
    <xf numFmtId="0" fontId="1" fillId="0" borderId="0" xfId="0" applyFont="1" applyFill="1" applyBorder="1" applyAlignment="1">
      <alignment horizontal="center" vertical="center" wrapText="1"/>
    </xf>
    <xf numFmtId="0" fontId="0" fillId="0" borderId="1" xfId="0" applyBorder="1" applyAlignment="1">
      <alignment horizontal="center" vertical="center"/>
    </xf>
    <xf numFmtId="170" fontId="0" fillId="3" borderId="1" xfId="0" applyNumberFormat="1" applyFill="1" applyBorder="1" applyAlignment="1">
      <alignment vertical="center"/>
    </xf>
    <xf numFmtId="0" fontId="0" fillId="3" borderId="1" xfId="0" applyNumberFormat="1" applyFill="1" applyBorder="1" applyAlignment="1">
      <alignment horizontal="right" vertical="center"/>
    </xf>
    <xf numFmtId="0" fontId="29" fillId="0" borderId="1" xfId="0" applyFont="1" applyBorder="1" applyAlignment="1">
      <alignment horizontal="center" vertical="center" wrapText="1"/>
    </xf>
    <xf numFmtId="0" fontId="29" fillId="0" borderId="1" xfId="0" applyFont="1" applyBorder="1" applyAlignment="1">
      <alignment horizontal="center" vertical="center"/>
    </xf>
    <xf numFmtId="0" fontId="0" fillId="0" borderId="0" xfId="0" applyFill="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Border="1" applyAlignment="1">
      <alignment horizontal="center" wrapText="1"/>
    </xf>
    <xf numFmtId="14" fontId="0" fillId="0" borderId="1" xfId="0" applyNumberFormat="1" applyFont="1" applyFill="1" applyBorder="1" applyAlignment="1">
      <alignment horizontal="center" vertical="center" wrapText="1"/>
    </xf>
    <xf numFmtId="14" fontId="0" fillId="0" borderId="1" xfId="0" applyNumberFormat="1" applyFill="1" applyBorder="1" applyAlignment="1">
      <alignment wrapText="1"/>
    </xf>
    <xf numFmtId="0" fontId="26" fillId="7" borderId="33" xfId="0" applyFont="1" applyFill="1" applyBorder="1" applyAlignment="1">
      <alignment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1" fillId="2" borderId="40"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4" fillId="0" borderId="1" xfId="0" applyFont="1" applyBorder="1" applyAlignment="1">
      <alignment horizontal="center" vertical="center"/>
    </xf>
    <xf numFmtId="0" fontId="24" fillId="0" borderId="1" xfId="0" applyFont="1" applyBorder="1"/>
    <xf numFmtId="0" fontId="24" fillId="0" borderId="1" xfId="0" applyFont="1" applyBorder="1" applyAlignment="1">
      <alignment horizontal="center" vertical="center" wrapText="1"/>
    </xf>
    <xf numFmtId="0" fontId="24" fillId="7" borderId="1"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24" fillId="7" borderId="44" xfId="0" applyFont="1" applyFill="1" applyBorder="1" applyAlignment="1">
      <alignment horizontal="center" vertical="center" wrapText="1"/>
    </xf>
    <xf numFmtId="0" fontId="24" fillId="0" borderId="13" xfId="0" applyFont="1" applyBorder="1" applyAlignment="1">
      <alignment horizontal="center" vertical="center" wrapText="1"/>
    </xf>
    <xf numFmtId="0" fontId="2" fillId="0" borderId="1" xfId="0" applyFont="1" applyBorder="1" applyAlignment="1">
      <alignment horizontal="left" vertical="center" wrapText="1"/>
    </xf>
    <xf numFmtId="0" fontId="29" fillId="10" borderId="1" xfId="0" applyFont="1" applyFill="1" applyBorder="1" applyAlignment="1">
      <alignment horizontal="center" vertical="center" wrapText="1"/>
    </xf>
    <xf numFmtId="14" fontId="29" fillId="10" borderId="1" xfId="0" applyNumberFormat="1" applyFont="1" applyFill="1" applyBorder="1" applyAlignment="1">
      <alignment horizontal="center" vertical="center" wrapText="1"/>
    </xf>
    <xf numFmtId="0" fontId="26" fillId="7" borderId="26" xfId="0" applyFont="1" applyFill="1" applyBorder="1" applyAlignment="1">
      <alignment horizontal="center" vertical="center"/>
    </xf>
    <xf numFmtId="0" fontId="26" fillId="7" borderId="27" xfId="0" applyFont="1" applyFill="1" applyBorder="1" applyAlignment="1">
      <alignment horizontal="center" vertical="center"/>
    </xf>
    <xf numFmtId="0" fontId="26" fillId="7" borderId="35" xfId="0" applyFont="1" applyFill="1" applyBorder="1" applyAlignment="1">
      <alignment horizontal="center" vertical="center"/>
    </xf>
    <xf numFmtId="0" fontId="24" fillId="10" borderId="1" xfId="0" applyFont="1" applyFill="1" applyBorder="1" applyAlignment="1">
      <alignment horizontal="center" vertical="center"/>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35" fillId="7" borderId="26" xfId="0" applyFont="1" applyFill="1" applyBorder="1" applyAlignment="1">
      <alignment vertical="center" wrapText="1"/>
    </xf>
    <xf numFmtId="0" fontId="35" fillId="7" borderId="37" xfId="0" applyFont="1" applyFill="1" applyBorder="1" applyAlignment="1">
      <alignment vertical="center" wrapText="1"/>
    </xf>
    <xf numFmtId="0" fontId="27" fillId="7" borderId="39" xfId="0" applyFont="1" applyFill="1" applyBorder="1" applyAlignment="1">
      <alignment vertical="center"/>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6" fillId="7" borderId="30" xfId="0" applyFont="1" applyFill="1" applyBorder="1" applyAlignment="1">
      <alignment horizontal="left" vertical="center"/>
    </xf>
    <xf numFmtId="0" fontId="26" fillId="7" borderId="32" xfId="0" applyFont="1" applyFill="1" applyBorder="1" applyAlignment="1">
      <alignment horizontal="left" vertical="center"/>
    </xf>
    <xf numFmtId="0" fontId="26" fillId="7" borderId="31" xfId="0" applyFont="1" applyFill="1" applyBorder="1" applyAlignment="1">
      <alignment horizontal="left" vertical="center"/>
    </xf>
    <xf numFmtId="0" fontId="27" fillId="7" borderId="32" xfId="0" applyFont="1" applyFill="1" applyBorder="1" applyAlignment="1">
      <alignment horizontal="left" vertical="top" wrapText="1"/>
    </xf>
    <xf numFmtId="171" fontId="33" fillId="7" borderId="32" xfId="3" applyNumberFormat="1" applyFont="1" applyFill="1" applyBorder="1" applyAlignment="1">
      <alignment horizontal="center" vertical="center" wrapText="1"/>
    </xf>
    <xf numFmtId="171" fontId="33" fillId="7" borderId="31" xfId="3" applyNumberFormat="1" applyFont="1" applyFill="1" applyBorder="1" applyAlignment="1">
      <alignment horizontal="center" vertical="center" wrapText="1"/>
    </xf>
    <xf numFmtId="44" fontId="33" fillId="7" borderId="32" xfId="3" applyFont="1" applyFill="1" applyBorder="1" applyAlignment="1">
      <alignment horizontal="center" vertical="center" wrapText="1"/>
    </xf>
    <xf numFmtId="44" fontId="33" fillId="7" borderId="31" xfId="3" applyFont="1" applyFill="1" applyBorder="1" applyAlignment="1">
      <alignment horizontal="center" vertical="center" wrapText="1"/>
    </xf>
    <xf numFmtId="0" fontId="32" fillId="7" borderId="32" xfId="0" applyFont="1" applyFill="1" applyBorder="1" applyAlignment="1">
      <alignment horizontal="center" vertical="center" wrapText="1"/>
    </xf>
    <xf numFmtId="0" fontId="32" fillId="7" borderId="31" xfId="0" applyFont="1" applyFill="1" applyBorder="1" applyAlignment="1">
      <alignment horizontal="center" vertical="center" wrapText="1"/>
    </xf>
    <xf numFmtId="44" fontId="33" fillId="7" borderId="32" xfId="3" applyNumberFormat="1"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40"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1" fillId="0" borderId="0" xfId="0" applyFont="1" applyAlignment="1">
      <alignment horizontal="center" vertical="center"/>
    </xf>
    <xf numFmtId="0" fontId="23" fillId="6" borderId="1" xfId="0" applyFont="1" applyFill="1" applyBorder="1" applyAlignment="1">
      <alignment horizontal="center" vertical="center" wrapText="1"/>
    </xf>
    <xf numFmtId="0" fontId="24" fillId="7" borderId="19" xfId="0" applyFont="1" applyFill="1" applyBorder="1" applyAlignment="1">
      <alignment horizontal="justify" vertical="center" wrapText="1"/>
    </xf>
    <xf numFmtId="0" fontId="24" fillId="7" borderId="20" xfId="0" applyFont="1" applyFill="1" applyBorder="1" applyAlignment="1">
      <alignment horizontal="justify" vertical="center" wrapText="1"/>
    </xf>
    <xf numFmtId="0" fontId="24" fillId="7" borderId="21" xfId="0" applyFont="1" applyFill="1" applyBorder="1" applyAlignment="1">
      <alignment horizontal="justify" vertical="center" wrapText="1"/>
    </xf>
    <xf numFmtId="0" fontId="24" fillId="0" borderId="1" xfId="0" applyFont="1" applyBorder="1" applyAlignment="1">
      <alignment horizontal="center" vertical="center" wrapText="1"/>
    </xf>
    <xf numFmtId="0" fontId="24" fillId="7" borderId="22" xfId="0" applyFont="1" applyFill="1" applyBorder="1" applyAlignment="1">
      <alignment horizontal="justify" vertical="center" wrapText="1"/>
    </xf>
    <xf numFmtId="0" fontId="24" fillId="7" borderId="23" xfId="0" applyFont="1" applyFill="1" applyBorder="1" applyAlignment="1">
      <alignment horizontal="justify" vertical="center" wrapText="1"/>
    </xf>
    <xf numFmtId="0" fontId="24" fillId="7" borderId="24" xfId="0" applyFont="1" applyFill="1" applyBorder="1" applyAlignment="1">
      <alignment horizontal="justify" vertical="center" wrapText="1"/>
    </xf>
    <xf numFmtId="0" fontId="24" fillId="0" borderId="1" xfId="0" applyFont="1" applyBorder="1" applyAlignment="1">
      <alignment horizontal="center"/>
    </xf>
    <xf numFmtId="0" fontId="24" fillId="0" borderId="5" xfId="0" applyFont="1" applyBorder="1" applyAlignment="1">
      <alignment horizontal="center" wrapText="1"/>
    </xf>
    <xf numFmtId="0" fontId="24" fillId="0" borderId="40" xfId="0" applyFont="1" applyBorder="1" applyAlignment="1">
      <alignment horizontal="center" wrapText="1"/>
    </xf>
    <xf numFmtId="0" fontId="24" fillId="0" borderId="14" xfId="0" applyFont="1" applyBorder="1" applyAlignment="1">
      <alignment horizontal="center" wrapText="1"/>
    </xf>
    <xf numFmtId="0" fontId="24" fillId="0" borderId="22" xfId="0" applyFont="1" applyBorder="1" applyAlignment="1">
      <alignment horizontal="justify" vertical="center" wrapText="1"/>
    </xf>
    <xf numFmtId="0" fontId="24" fillId="0" borderId="23" xfId="0" applyFont="1" applyBorder="1" applyAlignment="1">
      <alignment horizontal="justify" vertical="center" wrapText="1"/>
    </xf>
    <xf numFmtId="0" fontId="24" fillId="0" borderId="24" xfId="0" applyFont="1" applyBorder="1" applyAlignment="1">
      <alignment horizontal="justify" vertical="center" wrapText="1"/>
    </xf>
    <xf numFmtId="0" fontId="24" fillId="0" borderId="5" xfId="0" applyFont="1" applyBorder="1" applyAlignment="1">
      <alignment horizontal="center"/>
    </xf>
    <xf numFmtId="0" fontId="24" fillId="0" borderId="40" xfId="0" applyFont="1" applyBorder="1" applyAlignment="1">
      <alignment horizontal="center"/>
    </xf>
    <xf numFmtId="0" fontId="24" fillId="0" borderId="14" xfId="0" applyFont="1" applyBorder="1" applyAlignment="1">
      <alignment horizontal="center"/>
    </xf>
    <xf numFmtId="0" fontId="24" fillId="0" borderId="22" xfId="0" applyFont="1" applyFill="1" applyBorder="1" applyAlignment="1">
      <alignment horizontal="justify" vertical="center" wrapText="1"/>
    </xf>
    <xf numFmtId="0" fontId="24" fillId="0" borderId="23" xfId="0" applyFont="1" applyFill="1" applyBorder="1" applyAlignment="1">
      <alignment horizontal="justify" vertical="center" wrapText="1"/>
    </xf>
    <xf numFmtId="0" fontId="24" fillId="0" borderId="24" xfId="0" applyFont="1" applyFill="1" applyBorder="1" applyAlignment="1">
      <alignment horizontal="justify" vertical="center" wrapText="1"/>
    </xf>
    <xf numFmtId="0" fontId="24" fillId="0" borderId="1" xfId="0" applyFont="1" applyFill="1" applyBorder="1" applyAlignment="1">
      <alignment horizontal="center" vertical="center" wrapText="1"/>
    </xf>
    <xf numFmtId="0" fontId="24" fillId="7" borderId="44" xfId="0" applyFont="1" applyFill="1" applyBorder="1" applyAlignment="1">
      <alignment horizontal="justify" vertical="center" wrapText="1"/>
    </xf>
    <xf numFmtId="0" fontId="24" fillId="7" borderId="45" xfId="0" applyFont="1" applyFill="1" applyBorder="1" applyAlignment="1">
      <alignment horizontal="justify" vertical="center" wrapText="1"/>
    </xf>
    <xf numFmtId="0" fontId="24" fillId="7" borderId="46" xfId="0" applyFont="1" applyFill="1" applyBorder="1" applyAlignment="1">
      <alignment horizontal="justify"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xf numFmtId="0" fontId="24" fillId="7" borderId="1" xfId="0" applyFont="1" applyFill="1" applyBorder="1" applyAlignment="1">
      <alignment horizontal="justify" vertical="center" wrapText="1"/>
    </xf>
    <xf numFmtId="0" fontId="24" fillId="0" borderId="5"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14" xfId="0" applyFont="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5" xfId="0" applyBorder="1" applyAlignment="1">
      <alignment horizontal="justify" vertical="center"/>
    </xf>
    <xf numFmtId="0" fontId="0" fillId="0" borderId="14" xfId="0" applyBorder="1" applyAlignment="1">
      <alignment horizontal="justify"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Fill="1" applyBorder="1" applyAlignment="1">
      <alignment horizontal="justify" vertical="center"/>
    </xf>
    <xf numFmtId="0" fontId="0" fillId="0" borderId="14" xfId="0" applyFill="1" applyBorder="1" applyAlignment="1">
      <alignment horizontal="justify"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40" xfId="0" applyFont="1" applyFill="1" applyBorder="1" applyAlignment="1">
      <alignment horizontal="center" vertical="center" wrapText="1"/>
    </xf>
    <xf numFmtId="0" fontId="0" fillId="0" borderId="1" xfId="0" applyBorder="1" applyAlignment="1">
      <alignment horizontal="justify" vertical="top"/>
    </xf>
    <xf numFmtId="0" fontId="30" fillId="10" borderId="5" xfId="0" applyFont="1" applyFill="1" applyBorder="1" applyAlignment="1">
      <alignment horizontal="center" vertical="center" wrapText="1"/>
    </xf>
    <xf numFmtId="0" fontId="30" fillId="10" borderId="14"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6" xfId="0" applyFont="1" applyFill="1"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36" fillId="0" borderId="0" xfId="0" applyFont="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A11" zoomScale="86" zoomScaleNormal="86" workbookViewId="0">
      <selection activeCell="B14" sqref="B14:D15"/>
    </sheetView>
  </sheetViews>
  <sheetFormatPr baseColWidth="10" defaultRowHeight="15.75" x14ac:dyDescent="0.25"/>
  <cols>
    <col min="1" max="1" width="24.85546875" style="119" customWidth="1"/>
    <col min="2" max="2" width="55.5703125" style="119" customWidth="1"/>
    <col min="3" max="3" width="41.28515625" style="119" customWidth="1"/>
    <col min="4" max="4" width="29.42578125" style="119" customWidth="1"/>
    <col min="5" max="5" width="29.140625" style="119" customWidth="1"/>
    <col min="6" max="16384" width="11.42578125" style="73"/>
  </cols>
  <sheetData>
    <row r="1" spans="1:5" ht="15.75" customHeight="1" x14ac:dyDescent="0.25">
      <c r="A1" s="197" t="s">
        <v>84</v>
      </c>
      <c r="B1" s="198"/>
      <c r="C1" s="198"/>
      <c r="D1" s="198"/>
      <c r="E1" s="96"/>
    </row>
    <row r="2" spans="1:5" ht="27.75" customHeight="1" x14ac:dyDescent="0.25">
      <c r="A2" s="97"/>
      <c r="B2" s="199" t="s">
        <v>73</v>
      </c>
      <c r="C2" s="199"/>
      <c r="D2" s="199"/>
      <c r="E2" s="98"/>
    </row>
    <row r="3" spans="1:5" ht="21" customHeight="1" x14ac:dyDescent="0.25">
      <c r="A3" s="99"/>
      <c r="B3" s="199" t="s">
        <v>140</v>
      </c>
      <c r="C3" s="199"/>
      <c r="D3" s="199"/>
      <c r="E3" s="100"/>
    </row>
    <row r="4" spans="1:5" thickBot="1" x14ac:dyDescent="0.3">
      <c r="A4" s="101"/>
      <c r="B4" s="102"/>
      <c r="C4" s="102"/>
      <c r="D4" s="102"/>
      <c r="E4" s="103"/>
    </row>
    <row r="5" spans="1:5" ht="26.25" customHeight="1" thickBot="1" x14ac:dyDescent="0.3">
      <c r="A5" s="101"/>
      <c r="B5" s="202" t="s">
        <v>213</v>
      </c>
      <c r="C5" s="203"/>
      <c r="D5" s="204"/>
      <c r="E5" s="103"/>
    </row>
    <row r="6" spans="1:5" ht="27.75" customHeight="1" thickBot="1" x14ac:dyDescent="0.3">
      <c r="A6" s="101"/>
      <c r="B6" s="125" t="s">
        <v>214</v>
      </c>
      <c r="C6" s="200"/>
      <c r="D6" s="201"/>
      <c r="E6" s="103"/>
    </row>
    <row r="7" spans="1:5" ht="29.25" customHeight="1" thickBot="1" x14ac:dyDescent="0.3">
      <c r="A7" s="101"/>
      <c r="B7" s="125" t="s">
        <v>151</v>
      </c>
      <c r="C7" s="210" t="s">
        <v>141</v>
      </c>
      <c r="D7" s="211"/>
      <c r="E7" s="103"/>
    </row>
    <row r="8" spans="1:5" ht="16.5" thickBot="1" x14ac:dyDescent="0.3">
      <c r="A8" s="101"/>
      <c r="B8" s="126" t="s">
        <v>215</v>
      </c>
      <c r="C8" s="208">
        <v>685793450</v>
      </c>
      <c r="D8" s="209"/>
      <c r="E8" s="103"/>
    </row>
    <row r="9" spans="1:5" ht="23.25" customHeight="1" thickBot="1" x14ac:dyDescent="0.3">
      <c r="A9" s="101"/>
      <c r="B9" s="126"/>
      <c r="C9" s="208"/>
      <c r="D9" s="209"/>
      <c r="E9" s="103"/>
    </row>
    <row r="10" spans="1:5" ht="26.25" customHeight="1" thickBot="1" x14ac:dyDescent="0.3">
      <c r="A10" s="101"/>
      <c r="B10" s="126"/>
      <c r="C10" s="208"/>
      <c r="D10" s="209"/>
      <c r="E10" s="103"/>
    </row>
    <row r="11" spans="1:5" ht="21.75" customHeight="1" thickBot="1" x14ac:dyDescent="0.3">
      <c r="A11" s="101"/>
      <c r="B11" s="126"/>
      <c r="C11" s="208"/>
      <c r="D11" s="209"/>
      <c r="E11" s="103"/>
    </row>
    <row r="12" spans="1:5" ht="32.25" thickBot="1" x14ac:dyDescent="0.3">
      <c r="A12" s="101"/>
      <c r="B12" s="127" t="s">
        <v>142</v>
      </c>
      <c r="C12" s="212">
        <f>+C8+C9+C10</f>
        <v>685793450</v>
      </c>
      <c r="D12" s="209"/>
      <c r="E12" s="103"/>
    </row>
    <row r="13" spans="1:5" ht="36.75" customHeight="1" thickBot="1" x14ac:dyDescent="0.3">
      <c r="A13" s="101"/>
      <c r="B13" s="127" t="s">
        <v>143</v>
      </c>
      <c r="C13" s="206">
        <f>C12/616000</f>
        <v>1113.3010551948053</v>
      </c>
      <c r="D13" s="207"/>
      <c r="E13" s="103"/>
    </row>
    <row r="14" spans="1:5" ht="24.75" customHeight="1" x14ac:dyDescent="0.25">
      <c r="A14" s="101"/>
      <c r="B14" s="105"/>
      <c r="C14" s="181"/>
      <c r="D14" s="182"/>
      <c r="E14" s="103"/>
    </row>
    <row r="15" spans="1:5" ht="28.5" customHeight="1" thickBot="1" x14ac:dyDescent="0.3">
      <c r="A15" s="101"/>
      <c r="B15" s="109" t="s">
        <v>144</v>
      </c>
      <c r="C15" s="183"/>
      <c r="D15" s="115"/>
      <c r="E15" s="103"/>
    </row>
    <row r="16" spans="1:5" ht="27" customHeight="1" x14ac:dyDescent="0.25">
      <c r="A16" s="101"/>
      <c r="B16" s="105" t="s">
        <v>74</v>
      </c>
      <c r="C16" s="106">
        <v>621830608</v>
      </c>
      <c r="D16" s="107"/>
      <c r="E16" s="103"/>
    </row>
    <row r="17" spans="1:6" ht="28.5" customHeight="1" x14ac:dyDescent="0.25">
      <c r="A17" s="101"/>
      <c r="B17" s="101" t="s">
        <v>75</v>
      </c>
      <c r="C17" s="108">
        <v>1040849445</v>
      </c>
      <c r="D17" s="103"/>
      <c r="E17" s="103"/>
    </row>
    <row r="18" spans="1:6" ht="15" x14ac:dyDescent="0.25">
      <c r="A18" s="101"/>
      <c r="B18" s="101" t="s">
        <v>76</v>
      </c>
      <c r="C18" s="108">
        <v>214840445</v>
      </c>
      <c r="D18" s="103"/>
      <c r="E18" s="103"/>
    </row>
    <row r="19" spans="1:6" ht="27" customHeight="1" thickBot="1" x14ac:dyDescent="0.3">
      <c r="A19" s="101"/>
      <c r="B19" s="109" t="s">
        <v>77</v>
      </c>
      <c r="C19" s="110">
        <v>383429173</v>
      </c>
      <c r="D19" s="111"/>
      <c r="E19" s="103"/>
    </row>
    <row r="20" spans="1:6" ht="27" customHeight="1" thickBot="1" x14ac:dyDescent="0.3">
      <c r="A20" s="101"/>
      <c r="B20" s="188" t="s">
        <v>78</v>
      </c>
      <c r="C20" s="189"/>
      <c r="D20" s="190"/>
      <c r="E20" s="103"/>
    </row>
    <row r="21" spans="1:6" ht="16.5" thickBot="1" x14ac:dyDescent="0.3">
      <c r="A21" s="101"/>
      <c r="B21" s="188" t="s">
        <v>79</v>
      </c>
      <c r="C21" s="189"/>
      <c r="D21" s="190"/>
      <c r="E21" s="103"/>
    </row>
    <row r="22" spans="1:6" x14ac:dyDescent="0.25">
      <c r="A22" s="101"/>
      <c r="B22" s="112" t="s">
        <v>145</v>
      </c>
      <c r="C22" s="113">
        <f>C16/C18</f>
        <v>2.8943833550521645</v>
      </c>
      <c r="D22" s="104" t="s">
        <v>152</v>
      </c>
      <c r="E22" s="103"/>
    </row>
    <row r="23" spans="1:6" ht="16.5" thickBot="1" x14ac:dyDescent="0.3">
      <c r="A23" s="101"/>
      <c r="B23" s="159" t="s">
        <v>80</v>
      </c>
      <c r="C23" s="114">
        <f>(C19/C17)</f>
        <v>0.36838101306764881</v>
      </c>
      <c r="D23" s="115" t="s">
        <v>153</v>
      </c>
      <c r="E23" s="103"/>
    </row>
    <row r="24" spans="1:6" ht="16.5" thickBot="1" x14ac:dyDescent="0.3">
      <c r="A24" s="101"/>
      <c r="B24" s="116"/>
      <c r="C24" s="117"/>
      <c r="D24" s="102"/>
      <c r="E24" s="118"/>
    </row>
    <row r="25" spans="1:6" ht="15.75" customHeight="1" x14ac:dyDescent="0.25">
      <c r="A25" s="191"/>
      <c r="B25" s="192" t="s">
        <v>81</v>
      </c>
      <c r="C25" s="194" t="s">
        <v>154</v>
      </c>
      <c r="D25" s="195"/>
      <c r="E25" s="196"/>
      <c r="F25" s="185"/>
    </row>
    <row r="26" spans="1:6" ht="16.5" thickBot="1" x14ac:dyDescent="0.3">
      <c r="A26" s="191"/>
      <c r="B26" s="193"/>
      <c r="C26" s="186" t="s">
        <v>82</v>
      </c>
      <c r="D26" s="187"/>
      <c r="E26" s="196"/>
      <c r="F26" s="185"/>
    </row>
    <row r="27" spans="1:6" ht="33.75" customHeight="1" thickBot="1" x14ac:dyDescent="0.3">
      <c r="A27" s="109"/>
      <c r="B27" s="205"/>
      <c r="C27" s="205"/>
      <c r="D27" s="205"/>
      <c r="E27" s="111"/>
      <c r="F27" s="95"/>
    </row>
    <row r="28" spans="1:6" x14ac:dyDescent="0.25">
      <c r="B28" s="120" t="s">
        <v>146</v>
      </c>
    </row>
  </sheetData>
  <sheetProtection algorithmName="SHA-512" hashValue="uq1Mes7SBl0kIxt+rhY524Ke+nt2nF051OcTZ8Pl0lQQPmZFpxXQUSFwIqo9dp4dNUUeUK4yKBvabmKjLKUBTA==" saltValue="SF1gZXfRrU38SQF9jPrrmw==" spinCount="100000" sheet="1" objects="1" scenarios="1"/>
  <mergeCells count="21">
    <mergeCell ref="B27:D27"/>
    <mergeCell ref="C13:D13"/>
    <mergeCell ref="B20:D20"/>
    <mergeCell ref="C8:D8"/>
    <mergeCell ref="C7:D7"/>
    <mergeCell ref="C9:D9"/>
    <mergeCell ref="C10:D10"/>
    <mergeCell ref="C11:D11"/>
    <mergeCell ref="C12:D12"/>
    <mergeCell ref="A1:D1"/>
    <mergeCell ref="B2:D2"/>
    <mergeCell ref="B3:D3"/>
    <mergeCell ref="C6:D6"/>
    <mergeCell ref="B5:D5"/>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32"/>
  <sheetViews>
    <sheetView topLeftCell="A14" workbookViewId="0">
      <selection activeCell="G20" sqref="G20"/>
    </sheetView>
  </sheetViews>
  <sheetFormatPr baseColWidth="10" defaultRowHeight="15" x14ac:dyDescent="0.25"/>
  <sheetData>
    <row r="1" spans="1:15" s="73" customFormat="1" x14ac:dyDescent="0.25">
      <c r="A1" s="165"/>
      <c r="B1" s="165"/>
      <c r="C1" s="165"/>
      <c r="D1" s="165"/>
      <c r="E1" s="166"/>
      <c r="F1" s="167"/>
      <c r="G1" s="165"/>
      <c r="H1" s="165"/>
      <c r="I1" s="165"/>
      <c r="J1" s="165"/>
      <c r="K1" s="165"/>
      <c r="L1" s="165"/>
      <c r="M1" s="165"/>
      <c r="N1" s="165"/>
      <c r="O1" s="165"/>
    </row>
    <row r="2" spans="1:15" s="73" customFormat="1" x14ac:dyDescent="0.25">
      <c r="A2" s="165"/>
      <c r="B2" s="165"/>
      <c r="C2" s="165"/>
      <c r="D2" s="165"/>
      <c r="E2" s="166"/>
      <c r="F2" s="167"/>
      <c r="G2" s="165"/>
      <c r="H2" s="165"/>
      <c r="I2" s="165"/>
      <c r="J2" s="165"/>
      <c r="K2" s="165"/>
      <c r="L2" s="165"/>
      <c r="M2" s="165"/>
      <c r="N2" s="165"/>
      <c r="O2" s="165"/>
    </row>
    <row r="3" spans="1:15" s="73" customFormat="1" x14ac:dyDescent="0.25">
      <c r="A3" s="213" t="s">
        <v>62</v>
      </c>
      <c r="B3" s="213"/>
      <c r="C3" s="213"/>
      <c r="D3" s="213"/>
      <c r="E3" s="213"/>
      <c r="F3" s="213"/>
      <c r="G3" s="213"/>
      <c r="H3" s="213"/>
      <c r="I3" s="213"/>
      <c r="J3" s="213"/>
      <c r="K3" s="213"/>
      <c r="L3" s="213"/>
      <c r="M3" s="165"/>
      <c r="N3" s="165"/>
      <c r="O3" s="165"/>
    </row>
    <row r="4" spans="1:15" s="73" customFormat="1" x14ac:dyDescent="0.25">
      <c r="A4" s="168"/>
      <c r="B4" s="165"/>
      <c r="C4" s="165"/>
      <c r="D4" s="165"/>
      <c r="E4" s="166"/>
      <c r="F4" s="167"/>
      <c r="G4" s="165"/>
      <c r="H4" s="165"/>
      <c r="I4" s="165"/>
      <c r="J4" s="165"/>
      <c r="K4" s="165"/>
      <c r="L4" s="165"/>
      <c r="M4" s="165"/>
      <c r="N4" s="165"/>
      <c r="O4" s="165"/>
    </row>
    <row r="5" spans="1:15" s="73" customFormat="1" x14ac:dyDescent="0.25">
      <c r="A5" s="213" t="s">
        <v>217</v>
      </c>
      <c r="B5" s="213"/>
      <c r="C5" s="213"/>
      <c r="D5" s="213"/>
      <c r="E5" s="213"/>
      <c r="F5" s="213"/>
      <c r="G5" s="213"/>
      <c r="H5" s="213"/>
      <c r="I5" s="213"/>
      <c r="J5" s="213"/>
      <c r="K5" s="213"/>
      <c r="L5" s="213"/>
      <c r="M5" s="165"/>
      <c r="N5" s="165"/>
      <c r="O5" s="165"/>
    </row>
    <row r="6" spans="1:15" s="73" customFormat="1" x14ac:dyDescent="0.25">
      <c r="A6" s="169"/>
      <c r="B6" s="165"/>
      <c r="C6" s="165"/>
      <c r="D6" s="165"/>
      <c r="E6" s="166"/>
      <c r="F6" s="167"/>
      <c r="G6" s="165"/>
      <c r="H6" s="165"/>
      <c r="I6" s="165"/>
      <c r="J6" s="165"/>
      <c r="K6" s="165"/>
      <c r="L6" s="165"/>
      <c r="M6" s="165"/>
      <c r="N6" s="165"/>
      <c r="O6" s="165"/>
    </row>
    <row r="7" spans="1:15" s="73" customFormat="1" ht="109.5" customHeight="1" x14ac:dyDescent="0.25">
      <c r="A7" s="214" t="s">
        <v>218</v>
      </c>
      <c r="B7" s="214"/>
      <c r="C7" s="214"/>
      <c r="D7" s="214"/>
      <c r="E7" s="214"/>
      <c r="F7" s="214"/>
      <c r="G7" s="214"/>
      <c r="H7" s="214"/>
      <c r="I7" s="214"/>
      <c r="J7" s="214"/>
      <c r="K7" s="214"/>
      <c r="L7" s="214"/>
      <c r="M7" s="165"/>
      <c r="N7" s="165"/>
      <c r="O7" s="165"/>
    </row>
    <row r="8" spans="1:15" s="73" customFormat="1" ht="45.75" customHeight="1" x14ac:dyDescent="0.25">
      <c r="A8" s="214"/>
      <c r="B8" s="214"/>
      <c r="C8" s="214"/>
      <c r="D8" s="214"/>
      <c r="E8" s="214"/>
      <c r="F8" s="214"/>
      <c r="G8" s="214"/>
      <c r="H8" s="214"/>
      <c r="I8" s="214"/>
      <c r="J8" s="214"/>
      <c r="K8" s="214"/>
      <c r="L8" s="214"/>
      <c r="M8" s="165"/>
      <c r="N8" s="165"/>
      <c r="O8" s="165"/>
    </row>
    <row r="9" spans="1:15" s="73" customFormat="1" ht="28.5" customHeight="1" x14ac:dyDescent="0.25">
      <c r="A9" s="214" t="s">
        <v>86</v>
      </c>
      <c r="B9" s="214"/>
      <c r="C9" s="214"/>
      <c r="D9" s="214"/>
      <c r="E9" s="214"/>
      <c r="F9" s="214"/>
      <c r="G9" s="214"/>
      <c r="H9" s="214"/>
      <c r="I9" s="214"/>
      <c r="J9" s="214"/>
      <c r="K9" s="214"/>
      <c r="L9" s="214"/>
      <c r="M9" s="165"/>
      <c r="N9" s="165"/>
      <c r="O9" s="165"/>
    </row>
    <row r="10" spans="1:15" s="73" customFormat="1" ht="28.5" customHeight="1" x14ac:dyDescent="0.25">
      <c r="A10" s="214"/>
      <c r="B10" s="214"/>
      <c r="C10" s="214"/>
      <c r="D10" s="214"/>
      <c r="E10" s="214"/>
      <c r="F10" s="214"/>
      <c r="G10" s="214"/>
      <c r="H10" s="214"/>
      <c r="I10" s="214"/>
      <c r="J10" s="214"/>
      <c r="K10" s="214"/>
      <c r="L10" s="214"/>
      <c r="M10" s="165"/>
      <c r="N10" s="165"/>
      <c r="O10" s="165"/>
    </row>
    <row r="11" spans="1:15" s="73" customFormat="1" ht="15.75" thickBot="1" x14ac:dyDescent="0.3">
      <c r="A11" s="165"/>
      <c r="B11" s="165"/>
      <c r="C11" s="165"/>
      <c r="D11" s="165"/>
      <c r="E11" s="166"/>
      <c r="F11" s="167"/>
      <c r="G11" s="165"/>
      <c r="H11" s="165"/>
      <c r="I11" s="165"/>
      <c r="J11" s="165"/>
      <c r="K11" s="165"/>
      <c r="L11" s="165"/>
      <c r="M11" s="165"/>
      <c r="N11" s="165"/>
      <c r="O11" s="165"/>
    </row>
    <row r="12" spans="1:15" s="73" customFormat="1" ht="15.75" thickBot="1" x14ac:dyDescent="0.3">
      <c r="A12" s="54"/>
      <c r="B12" s="215" t="s">
        <v>83</v>
      </c>
      <c r="C12" s="216"/>
      <c r="D12" s="216"/>
      <c r="E12" s="216"/>
      <c r="F12" s="216"/>
      <c r="G12" s="216"/>
      <c r="H12" s="216"/>
      <c r="I12" s="216"/>
      <c r="J12" s="216"/>
      <c r="K12" s="216"/>
      <c r="L12" s="217"/>
      <c r="M12" s="165"/>
      <c r="N12" s="165"/>
      <c r="O12" s="165"/>
    </row>
    <row r="13" spans="1:15" s="73" customFormat="1" x14ac:dyDescent="0.25">
      <c r="A13" s="169"/>
      <c r="B13" s="59"/>
      <c r="C13" s="59"/>
      <c r="D13" s="59"/>
      <c r="E13" s="59"/>
      <c r="F13" s="59"/>
      <c r="G13" s="59"/>
      <c r="H13" s="59"/>
      <c r="I13" s="59"/>
      <c r="J13" s="59"/>
      <c r="K13" s="59"/>
      <c r="L13" s="59"/>
      <c r="M13" s="165"/>
      <c r="N13" s="165"/>
      <c r="O13" s="165"/>
    </row>
    <row r="14" spans="1:15" s="73" customFormat="1" x14ac:dyDescent="0.25">
      <c r="A14" s="218" t="s">
        <v>224</v>
      </c>
      <c r="B14" s="218"/>
      <c r="C14" s="218"/>
      <c r="D14" s="218"/>
      <c r="E14" s="218"/>
      <c r="F14" s="218"/>
      <c r="G14" s="218"/>
      <c r="H14" s="218"/>
      <c r="I14" s="218"/>
      <c r="J14" s="218"/>
      <c r="K14" s="218"/>
      <c r="L14" s="218"/>
    </row>
    <row r="15" spans="1:15" s="73" customFormat="1" x14ac:dyDescent="0.25">
      <c r="E15" s="174"/>
      <c r="F15" s="175"/>
    </row>
    <row r="16" spans="1:15" s="73" customFormat="1" ht="26.25" customHeight="1" x14ac:dyDescent="0.25">
      <c r="A16" s="219" t="s">
        <v>63</v>
      </c>
      <c r="B16" s="219"/>
      <c r="C16" s="219"/>
      <c r="D16" s="219"/>
      <c r="E16" s="55" t="s">
        <v>64</v>
      </c>
      <c r="F16" s="164" t="s">
        <v>65</v>
      </c>
      <c r="G16" s="164" t="s">
        <v>66</v>
      </c>
      <c r="H16" s="219" t="s">
        <v>3</v>
      </c>
      <c r="I16" s="219"/>
      <c r="J16" s="219"/>
      <c r="K16" s="219"/>
      <c r="L16" s="219"/>
    </row>
    <row r="17" spans="1:17" s="73" customFormat="1" ht="42.75" customHeight="1" x14ac:dyDescent="0.25">
      <c r="A17" s="220" t="s">
        <v>89</v>
      </c>
      <c r="B17" s="221"/>
      <c r="C17" s="221"/>
      <c r="D17" s="222"/>
      <c r="E17" s="56" t="s">
        <v>222</v>
      </c>
      <c r="F17" s="170" t="s">
        <v>149</v>
      </c>
      <c r="G17" s="170"/>
      <c r="H17" s="223"/>
      <c r="I17" s="223"/>
      <c r="J17" s="223"/>
      <c r="K17" s="223"/>
      <c r="L17" s="223"/>
    </row>
    <row r="18" spans="1:17" s="73" customFormat="1" ht="32.25" customHeight="1" x14ac:dyDescent="0.25">
      <c r="A18" s="224" t="s">
        <v>219</v>
      </c>
      <c r="B18" s="225"/>
      <c r="C18" s="225"/>
      <c r="D18" s="226"/>
      <c r="E18" s="57">
        <v>10</v>
      </c>
      <c r="F18" s="170" t="s">
        <v>149</v>
      </c>
      <c r="G18" s="184"/>
      <c r="H18" s="227"/>
      <c r="I18" s="227"/>
      <c r="J18" s="227"/>
      <c r="K18" s="227"/>
      <c r="L18" s="227"/>
    </row>
    <row r="19" spans="1:17" s="73" customFormat="1" ht="25.5" customHeight="1" x14ac:dyDescent="0.25">
      <c r="A19" s="224" t="s">
        <v>223</v>
      </c>
      <c r="B19" s="225"/>
      <c r="C19" s="225"/>
      <c r="D19" s="226"/>
      <c r="E19" s="57" t="s">
        <v>225</v>
      </c>
      <c r="F19" s="170" t="s">
        <v>178</v>
      </c>
      <c r="G19" s="184" t="s">
        <v>149</v>
      </c>
      <c r="H19" s="228" t="s">
        <v>226</v>
      </c>
      <c r="I19" s="229"/>
      <c r="J19" s="229"/>
      <c r="K19" s="229"/>
      <c r="L19" s="230"/>
      <c r="Q19" s="73">
        <f>685793450*50%</f>
        <v>342896725</v>
      </c>
    </row>
    <row r="20" spans="1:17" s="73" customFormat="1" ht="27" customHeight="1" x14ac:dyDescent="0.25">
      <c r="A20" s="231" t="s">
        <v>67</v>
      </c>
      <c r="B20" s="232"/>
      <c r="C20" s="232"/>
      <c r="D20" s="233"/>
      <c r="E20" s="57" t="s">
        <v>227</v>
      </c>
      <c r="F20" s="170" t="s">
        <v>149</v>
      </c>
      <c r="G20" s="184"/>
      <c r="H20" s="227"/>
      <c r="I20" s="227"/>
      <c r="J20" s="227"/>
      <c r="K20" s="227"/>
      <c r="L20" s="227"/>
    </row>
    <row r="21" spans="1:17" s="73" customFormat="1" ht="24" customHeight="1" x14ac:dyDescent="0.25">
      <c r="A21" s="231" t="s">
        <v>85</v>
      </c>
      <c r="B21" s="232"/>
      <c r="C21" s="232"/>
      <c r="D21" s="233"/>
      <c r="E21" s="58" t="s">
        <v>228</v>
      </c>
      <c r="F21" s="58" t="s">
        <v>149</v>
      </c>
      <c r="G21" s="58"/>
      <c r="H21" s="234"/>
      <c r="I21" s="235"/>
      <c r="J21" s="235"/>
      <c r="K21" s="235"/>
      <c r="L21" s="236"/>
    </row>
    <row r="22" spans="1:17" s="73" customFormat="1" ht="42.75" customHeight="1" x14ac:dyDescent="0.25">
      <c r="A22" s="237" t="s">
        <v>124</v>
      </c>
      <c r="B22" s="238"/>
      <c r="C22" s="238"/>
      <c r="D22" s="239"/>
      <c r="E22" s="58">
        <v>8</v>
      </c>
      <c r="F22" s="58" t="s">
        <v>149</v>
      </c>
      <c r="G22" s="58"/>
      <c r="H22" s="240"/>
      <c r="I22" s="240"/>
      <c r="J22" s="240"/>
      <c r="K22" s="240"/>
      <c r="L22" s="240"/>
    </row>
    <row r="23" spans="1:17" s="73" customFormat="1" ht="27" customHeight="1" x14ac:dyDescent="0.25">
      <c r="A23" s="231" t="s">
        <v>88</v>
      </c>
      <c r="B23" s="232"/>
      <c r="C23" s="232"/>
      <c r="D23" s="233"/>
      <c r="E23" s="58" t="s">
        <v>148</v>
      </c>
      <c r="F23" s="58" t="s">
        <v>148</v>
      </c>
      <c r="G23" s="58" t="s">
        <v>148</v>
      </c>
      <c r="H23" s="234"/>
      <c r="I23" s="235"/>
      <c r="J23" s="235"/>
      <c r="K23" s="235"/>
      <c r="L23" s="236"/>
    </row>
    <row r="24" spans="1:17" s="73" customFormat="1" ht="26.25" customHeight="1" x14ac:dyDescent="0.25">
      <c r="A24" s="224" t="s">
        <v>68</v>
      </c>
      <c r="B24" s="225"/>
      <c r="C24" s="225"/>
      <c r="D24" s="226"/>
      <c r="E24" s="57" t="s">
        <v>229</v>
      </c>
      <c r="F24" s="172" t="s">
        <v>149</v>
      </c>
      <c r="G24" s="171"/>
      <c r="H24" s="227"/>
      <c r="I24" s="227"/>
      <c r="J24" s="227"/>
      <c r="K24" s="227"/>
      <c r="L24" s="227"/>
    </row>
    <row r="25" spans="1:17" s="73" customFormat="1" ht="25.5" customHeight="1" x14ac:dyDescent="0.25">
      <c r="A25" s="224" t="s">
        <v>69</v>
      </c>
      <c r="B25" s="225"/>
      <c r="C25" s="225"/>
      <c r="D25" s="226"/>
      <c r="E25" s="57">
        <v>9</v>
      </c>
      <c r="F25" s="172" t="s">
        <v>149</v>
      </c>
      <c r="G25" s="171"/>
      <c r="H25" s="227"/>
      <c r="I25" s="227"/>
      <c r="J25" s="227"/>
      <c r="K25" s="227"/>
      <c r="L25" s="227"/>
    </row>
    <row r="26" spans="1:17" s="73" customFormat="1" ht="30" customHeight="1" x14ac:dyDescent="0.25">
      <c r="A26" s="224" t="s">
        <v>70</v>
      </c>
      <c r="B26" s="225"/>
      <c r="C26" s="225"/>
      <c r="D26" s="226"/>
      <c r="E26" s="58" t="s">
        <v>220</v>
      </c>
      <c r="F26" s="172" t="s">
        <v>149</v>
      </c>
      <c r="G26" s="171"/>
      <c r="H26" s="227" t="s">
        <v>221</v>
      </c>
      <c r="I26" s="227"/>
      <c r="J26" s="227"/>
      <c r="K26" s="227"/>
      <c r="L26" s="227"/>
    </row>
    <row r="27" spans="1:17" s="73" customFormat="1" ht="72.75" customHeight="1" x14ac:dyDescent="0.25">
      <c r="A27" s="224" t="s">
        <v>71</v>
      </c>
      <c r="B27" s="225"/>
      <c r="C27" s="225"/>
      <c r="D27" s="226"/>
      <c r="E27" s="58" t="s">
        <v>230</v>
      </c>
      <c r="F27" s="172" t="s">
        <v>149</v>
      </c>
      <c r="G27" s="171"/>
      <c r="H27" s="227" t="s">
        <v>221</v>
      </c>
      <c r="I27" s="227"/>
      <c r="J27" s="227"/>
      <c r="K27" s="227"/>
      <c r="L27" s="227"/>
    </row>
    <row r="28" spans="1:17" s="73" customFormat="1" ht="33" customHeight="1" x14ac:dyDescent="0.25">
      <c r="A28" s="224" t="s">
        <v>72</v>
      </c>
      <c r="B28" s="225"/>
      <c r="C28" s="225"/>
      <c r="D28" s="226"/>
      <c r="E28" s="58">
        <v>19</v>
      </c>
      <c r="F28" s="172" t="s">
        <v>149</v>
      </c>
      <c r="G28" s="171"/>
      <c r="H28" s="227" t="s">
        <v>221</v>
      </c>
      <c r="I28" s="227"/>
      <c r="J28" s="227"/>
      <c r="K28" s="227"/>
      <c r="L28" s="227"/>
    </row>
    <row r="29" spans="1:17" s="73" customFormat="1" ht="35.25" customHeight="1" x14ac:dyDescent="0.25">
      <c r="A29" s="224" t="s">
        <v>87</v>
      </c>
      <c r="B29" s="225"/>
      <c r="C29" s="225"/>
      <c r="D29" s="226"/>
      <c r="E29" s="57" t="s">
        <v>231</v>
      </c>
      <c r="F29" s="172" t="s">
        <v>149</v>
      </c>
      <c r="G29" s="170"/>
      <c r="H29" s="248"/>
      <c r="I29" s="249"/>
      <c r="J29" s="249"/>
      <c r="K29" s="249"/>
      <c r="L29" s="250"/>
    </row>
    <row r="30" spans="1:17" s="73" customFormat="1" ht="30.75" customHeight="1" x14ac:dyDescent="0.25">
      <c r="A30" s="241" t="s">
        <v>90</v>
      </c>
      <c r="B30" s="242"/>
      <c r="C30" s="242"/>
      <c r="D30" s="243"/>
      <c r="E30" s="176" t="s">
        <v>232</v>
      </c>
      <c r="F30" s="177" t="s">
        <v>149</v>
      </c>
      <c r="G30" s="172"/>
      <c r="H30" s="244"/>
      <c r="I30" s="245"/>
      <c r="J30" s="245"/>
      <c r="K30" s="245"/>
      <c r="L30" s="246"/>
    </row>
    <row r="31" spans="1:17" s="73" customFormat="1" ht="32.25" customHeight="1" x14ac:dyDescent="0.25">
      <c r="A31" s="247" t="s">
        <v>91</v>
      </c>
      <c r="B31" s="247"/>
      <c r="C31" s="247"/>
      <c r="D31" s="247"/>
      <c r="E31" s="173" t="s">
        <v>148</v>
      </c>
      <c r="F31" s="172" t="s">
        <v>148</v>
      </c>
      <c r="G31" s="170" t="s">
        <v>148</v>
      </c>
      <c r="H31" s="227"/>
      <c r="I31" s="227"/>
      <c r="J31" s="227"/>
      <c r="K31" s="227"/>
      <c r="L31" s="227"/>
    </row>
    <row r="32" spans="1:17" s="73" customFormat="1" x14ac:dyDescent="0.25">
      <c r="E32" s="174"/>
      <c r="F32" s="175"/>
    </row>
  </sheetData>
  <sheetProtection algorithmName="SHA-512" hashValue="KiFnIpaUEhLWngVerBqVF2RzpwQD4NeLx9qL6JRvfe7DU4FhFE9gL/8beSDrLmHyTlz31MIK3k5L5aEcp73/sw==" saltValue="F58OnHdL7flxSjLo0HxZKA==" spinCount="100000" sheet="1" objects="1" scenarios="1"/>
  <mergeCells count="38">
    <mergeCell ref="A30:D30"/>
    <mergeCell ref="H30:L30"/>
    <mergeCell ref="A31:D31"/>
    <mergeCell ref="H31:L31"/>
    <mergeCell ref="A27:D27"/>
    <mergeCell ref="H27:L27"/>
    <mergeCell ref="A28:D28"/>
    <mergeCell ref="H28:L28"/>
    <mergeCell ref="A29:D29"/>
    <mergeCell ref="H29:L29"/>
    <mergeCell ref="A24:D24"/>
    <mergeCell ref="H24:L24"/>
    <mergeCell ref="A25:D25"/>
    <mergeCell ref="H25:L25"/>
    <mergeCell ref="A26:D26"/>
    <mergeCell ref="H26:L26"/>
    <mergeCell ref="A21:D21"/>
    <mergeCell ref="H21:L21"/>
    <mergeCell ref="A22:D22"/>
    <mergeCell ref="H22:L22"/>
    <mergeCell ref="A23:D23"/>
    <mergeCell ref="H23:L23"/>
    <mergeCell ref="A18:D18"/>
    <mergeCell ref="H18:L18"/>
    <mergeCell ref="A19:D19"/>
    <mergeCell ref="H19:L19"/>
    <mergeCell ref="A20:D20"/>
    <mergeCell ref="H20:L20"/>
    <mergeCell ref="A14:L14"/>
    <mergeCell ref="A16:D16"/>
    <mergeCell ref="H16:L16"/>
    <mergeCell ref="A17:D17"/>
    <mergeCell ref="H17:L17"/>
    <mergeCell ref="A3:L3"/>
    <mergeCell ref="A5:L5"/>
    <mergeCell ref="A7:L8"/>
    <mergeCell ref="A9:L10"/>
    <mergeCell ref="B12:L1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abSelected="1" topLeftCell="A105" zoomScale="73" zoomScaleNormal="73" workbookViewId="0">
      <selection activeCell="C40" sqref="C40"/>
    </sheetView>
  </sheetViews>
  <sheetFormatPr baseColWidth="10" defaultRowHeight="15" x14ac:dyDescent="0.25"/>
  <cols>
    <col min="1" max="1" width="3.140625" style="6" bestFit="1" customWidth="1"/>
    <col min="2" max="2" width="51" style="6" customWidth="1"/>
    <col min="3" max="3" width="31.140625" style="6" customWidth="1"/>
    <col min="4" max="4" width="47.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9.7109375" style="6" bestFit="1" customWidth="1"/>
    <col min="12" max="12" width="41.85546875" style="6" customWidth="1"/>
    <col min="13" max="13" width="18.7109375" style="6" customWidth="1"/>
    <col min="14" max="14" width="22.140625" style="6" customWidth="1"/>
    <col min="15" max="15" width="48.5703125" style="6" customWidth="1"/>
    <col min="16" max="16" width="23.5703125" style="6" customWidth="1"/>
    <col min="17" max="17" width="70"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55" t="s">
        <v>60</v>
      </c>
      <c r="C2" s="256"/>
      <c r="D2" s="256"/>
      <c r="E2" s="256"/>
      <c r="F2" s="256"/>
      <c r="G2" s="256"/>
      <c r="H2" s="256"/>
      <c r="I2" s="256"/>
      <c r="J2" s="256"/>
      <c r="K2" s="256"/>
      <c r="L2" s="256"/>
      <c r="M2" s="256"/>
      <c r="N2" s="256"/>
      <c r="O2" s="256"/>
      <c r="P2" s="256"/>
    </row>
    <row r="4" spans="2:16" ht="26.25" x14ac:dyDescent="0.25">
      <c r="B4" s="255" t="s">
        <v>45</v>
      </c>
      <c r="C4" s="256"/>
      <c r="D4" s="256"/>
      <c r="E4" s="256"/>
      <c r="F4" s="256"/>
      <c r="G4" s="256"/>
      <c r="H4" s="256"/>
      <c r="I4" s="256"/>
      <c r="J4" s="256"/>
      <c r="K4" s="256"/>
      <c r="L4" s="256"/>
      <c r="M4" s="256"/>
      <c r="N4" s="256"/>
      <c r="O4" s="256"/>
      <c r="P4" s="256"/>
    </row>
    <row r="5" spans="2:16" ht="15.75" thickBot="1" x14ac:dyDescent="0.3"/>
    <row r="6" spans="2:16" ht="21.75" thickBot="1" x14ac:dyDescent="0.3">
      <c r="B6" s="8" t="s">
        <v>4</v>
      </c>
      <c r="C6" s="251" t="s">
        <v>155</v>
      </c>
      <c r="D6" s="251"/>
      <c r="E6" s="251"/>
      <c r="F6" s="251"/>
      <c r="G6" s="251"/>
      <c r="H6" s="251"/>
      <c r="I6" s="251"/>
      <c r="J6" s="251"/>
      <c r="K6" s="251"/>
      <c r="L6" s="251"/>
      <c r="M6" s="251"/>
      <c r="N6" s="252"/>
    </row>
    <row r="7" spans="2:16" ht="16.5" thickBot="1" x14ac:dyDescent="0.3">
      <c r="B7" s="9" t="s">
        <v>5</v>
      </c>
      <c r="C7" s="251"/>
      <c r="D7" s="251"/>
      <c r="E7" s="251"/>
      <c r="F7" s="251"/>
      <c r="G7" s="251"/>
      <c r="H7" s="251"/>
      <c r="I7" s="251"/>
      <c r="J7" s="251"/>
      <c r="K7" s="251"/>
      <c r="L7" s="251"/>
      <c r="M7" s="251"/>
      <c r="N7" s="252"/>
    </row>
    <row r="8" spans="2:16" ht="16.5" thickBot="1" x14ac:dyDescent="0.3">
      <c r="B8" s="9" t="s">
        <v>6</v>
      </c>
      <c r="C8" s="251"/>
      <c r="D8" s="251"/>
      <c r="E8" s="251"/>
      <c r="F8" s="251"/>
      <c r="G8" s="251"/>
      <c r="H8" s="251"/>
      <c r="I8" s="251"/>
      <c r="J8" s="251"/>
      <c r="K8" s="251"/>
      <c r="L8" s="251"/>
      <c r="M8" s="251"/>
      <c r="N8" s="252"/>
    </row>
    <row r="9" spans="2:16" ht="16.5" thickBot="1" x14ac:dyDescent="0.3">
      <c r="B9" s="9" t="s">
        <v>7</v>
      </c>
      <c r="C9" s="251"/>
      <c r="D9" s="251"/>
      <c r="E9" s="251"/>
      <c r="F9" s="251"/>
      <c r="G9" s="251"/>
      <c r="H9" s="251"/>
      <c r="I9" s="251"/>
      <c r="J9" s="251"/>
      <c r="K9" s="251"/>
      <c r="L9" s="251"/>
      <c r="M9" s="251"/>
      <c r="N9" s="252"/>
    </row>
    <row r="10" spans="2:16" ht="16.5" thickBot="1" x14ac:dyDescent="0.3">
      <c r="B10" s="9" t="s">
        <v>8</v>
      </c>
      <c r="C10" s="257">
        <v>1</v>
      </c>
      <c r="D10" s="257"/>
      <c r="E10" s="258"/>
      <c r="F10" s="25"/>
      <c r="G10" s="25"/>
      <c r="H10" s="25"/>
      <c r="I10" s="25"/>
      <c r="J10" s="25"/>
      <c r="K10" s="25"/>
      <c r="L10" s="25"/>
      <c r="M10" s="25"/>
      <c r="N10" s="26"/>
    </row>
    <row r="11" spans="2:16" ht="16.5" thickBot="1" x14ac:dyDescent="0.3">
      <c r="B11" s="11" t="s">
        <v>9</v>
      </c>
      <c r="C11" s="12" t="s">
        <v>156</v>
      </c>
      <c r="D11" s="13"/>
      <c r="E11" s="13"/>
      <c r="F11" s="13"/>
      <c r="G11" s="13"/>
      <c r="H11" s="13"/>
      <c r="I11" s="13"/>
      <c r="J11" s="13"/>
      <c r="K11" s="13"/>
      <c r="L11" s="13"/>
      <c r="M11" s="13"/>
      <c r="N11" s="14"/>
    </row>
    <row r="12" spans="2:16" ht="15.75" x14ac:dyDescent="0.25">
      <c r="B12" s="10"/>
      <c r="C12" s="15"/>
      <c r="D12" s="16"/>
      <c r="E12" s="16"/>
      <c r="F12" s="16"/>
      <c r="G12" s="16"/>
      <c r="H12" s="16"/>
      <c r="I12" s="76"/>
      <c r="J12" s="76"/>
      <c r="K12" s="76"/>
      <c r="L12" s="76"/>
      <c r="M12" s="76"/>
      <c r="N12" s="16"/>
    </row>
    <row r="13" spans="2:16" x14ac:dyDescent="0.25">
      <c r="I13" s="76"/>
      <c r="J13" s="76"/>
      <c r="K13" s="76"/>
      <c r="L13" s="76"/>
      <c r="M13" s="76"/>
      <c r="N13" s="77"/>
    </row>
    <row r="14" spans="2:16" ht="45.75" customHeight="1" x14ac:dyDescent="0.25">
      <c r="B14" s="259" t="s">
        <v>92</v>
      </c>
      <c r="C14" s="259"/>
      <c r="D14" s="66" t="s">
        <v>12</v>
      </c>
      <c r="E14" s="66" t="s">
        <v>13</v>
      </c>
      <c r="F14" s="66" t="s">
        <v>28</v>
      </c>
      <c r="G14" s="60"/>
      <c r="I14" s="27"/>
      <c r="J14" s="27"/>
      <c r="K14" s="27"/>
      <c r="L14" s="27"/>
      <c r="M14" s="27"/>
      <c r="N14" s="77"/>
    </row>
    <row r="15" spans="2:16" x14ac:dyDescent="0.25">
      <c r="B15" s="259"/>
      <c r="C15" s="259"/>
      <c r="D15" s="66">
        <v>1</v>
      </c>
      <c r="E15" s="146">
        <v>685793450</v>
      </c>
      <c r="F15" s="147">
        <v>235</v>
      </c>
      <c r="G15" s="61"/>
      <c r="H15" s="18"/>
      <c r="I15" s="28"/>
      <c r="J15" s="28"/>
      <c r="K15" s="28"/>
      <c r="L15" s="28"/>
      <c r="M15" s="28"/>
      <c r="N15" s="17"/>
    </row>
    <row r="16" spans="2:16" ht="15.75" thickBot="1" x14ac:dyDescent="0.3">
      <c r="B16" s="260" t="s">
        <v>14</v>
      </c>
      <c r="C16" s="261"/>
      <c r="D16" s="66"/>
      <c r="E16" s="43"/>
      <c r="F16" s="132">
        <f>SUM(F15:F15)</f>
        <v>235</v>
      </c>
      <c r="G16" s="61"/>
      <c r="H16" s="18"/>
      <c r="I16" s="76"/>
      <c r="J16" s="76"/>
      <c r="K16" s="76"/>
      <c r="L16" s="76"/>
      <c r="M16" s="76"/>
      <c r="N16" s="17"/>
    </row>
    <row r="17" spans="1:14" ht="45.75" thickBot="1" x14ac:dyDescent="0.3">
      <c r="A17" s="31"/>
      <c r="B17" s="37" t="s">
        <v>15</v>
      </c>
      <c r="C17" s="37" t="s">
        <v>93</v>
      </c>
      <c r="E17" s="27"/>
      <c r="F17" s="27"/>
      <c r="G17" s="27"/>
      <c r="H17" s="27"/>
      <c r="I17" s="7"/>
      <c r="J17" s="7"/>
      <c r="K17" s="7"/>
      <c r="L17" s="7"/>
      <c r="M17" s="7"/>
    </row>
    <row r="18" spans="1:14" ht="15.75" thickBot="1" x14ac:dyDescent="0.3">
      <c r="A18" s="32">
        <v>1</v>
      </c>
      <c r="C18" s="34">
        <f>+F16*80/100</f>
        <v>188</v>
      </c>
      <c r="D18" s="30"/>
      <c r="E18" s="33">
        <f>SUM(E15:E17)</f>
        <v>685793450</v>
      </c>
      <c r="F18" s="29"/>
      <c r="G18" s="29"/>
      <c r="H18" s="29"/>
      <c r="I18" s="19"/>
      <c r="J18" s="19"/>
      <c r="K18" s="19"/>
      <c r="L18" s="19"/>
      <c r="M18" s="19"/>
    </row>
    <row r="19" spans="1:14" x14ac:dyDescent="0.25">
      <c r="A19" s="68"/>
      <c r="C19" s="69"/>
      <c r="D19" s="28"/>
      <c r="E19" s="70"/>
      <c r="F19" s="29"/>
      <c r="G19" s="29"/>
      <c r="H19" s="29"/>
      <c r="I19" s="19"/>
      <c r="J19" s="19"/>
      <c r="K19" s="19"/>
      <c r="L19" s="19"/>
      <c r="M19" s="19"/>
    </row>
    <row r="20" spans="1:14" x14ac:dyDescent="0.25">
      <c r="A20" s="68"/>
      <c r="C20" s="69"/>
      <c r="D20" s="28"/>
      <c r="E20" s="70"/>
      <c r="F20" s="29"/>
      <c r="G20" s="29"/>
      <c r="H20" s="29"/>
      <c r="I20" s="19"/>
      <c r="J20" s="19"/>
      <c r="K20" s="19"/>
      <c r="L20" s="19"/>
      <c r="M20" s="19"/>
    </row>
    <row r="21" spans="1:14" ht="18.75" x14ac:dyDescent="0.25">
      <c r="A21" s="68"/>
      <c r="B21" s="291" t="s">
        <v>125</v>
      </c>
      <c r="C21" s="73"/>
      <c r="D21" s="73"/>
      <c r="E21" s="73"/>
      <c r="F21" s="73"/>
      <c r="G21" s="73"/>
      <c r="H21" s="73"/>
      <c r="I21" s="76"/>
      <c r="J21" s="76"/>
      <c r="K21" s="76"/>
      <c r="L21" s="76"/>
      <c r="M21" s="76"/>
      <c r="N21" s="77"/>
    </row>
    <row r="22" spans="1:14" x14ac:dyDescent="0.25">
      <c r="A22" s="68"/>
      <c r="B22" s="73"/>
      <c r="C22" s="73"/>
      <c r="D22" s="73"/>
      <c r="E22" s="73"/>
      <c r="F22" s="73"/>
      <c r="G22" s="73"/>
      <c r="H22" s="73"/>
      <c r="I22" s="76"/>
      <c r="J22" s="76"/>
      <c r="K22" s="76"/>
      <c r="L22" s="76"/>
      <c r="M22" s="76"/>
      <c r="N22" s="77"/>
    </row>
    <row r="23" spans="1:14" x14ac:dyDescent="0.25">
      <c r="A23" s="68"/>
      <c r="B23" s="94" t="s">
        <v>32</v>
      </c>
      <c r="C23" s="94" t="s">
        <v>126</v>
      </c>
      <c r="D23" s="94" t="s">
        <v>127</v>
      </c>
      <c r="E23" s="73"/>
      <c r="F23" s="73"/>
      <c r="G23" s="73"/>
      <c r="H23" s="73"/>
      <c r="I23" s="76"/>
      <c r="J23" s="76"/>
      <c r="K23" s="76"/>
      <c r="L23" s="76"/>
      <c r="M23" s="76"/>
      <c r="N23" s="77"/>
    </row>
    <row r="24" spans="1:14" x14ac:dyDescent="0.25">
      <c r="A24" s="68"/>
      <c r="B24" s="90" t="s">
        <v>128</v>
      </c>
      <c r="C24" s="151" t="s">
        <v>149</v>
      </c>
      <c r="D24" s="145"/>
      <c r="E24" s="73"/>
      <c r="F24" s="73"/>
      <c r="G24" s="73"/>
      <c r="H24" s="73"/>
      <c r="I24" s="76"/>
      <c r="J24" s="76"/>
      <c r="K24" s="76"/>
      <c r="L24" s="76"/>
      <c r="M24" s="76"/>
      <c r="N24" s="77"/>
    </row>
    <row r="25" spans="1:14" x14ac:dyDescent="0.25">
      <c r="A25" s="68"/>
      <c r="B25" s="90" t="s">
        <v>129</v>
      </c>
      <c r="C25" s="128" t="s">
        <v>149</v>
      </c>
      <c r="D25" s="90"/>
      <c r="E25" s="73"/>
      <c r="F25" s="73"/>
      <c r="G25" s="73"/>
      <c r="H25" s="73"/>
      <c r="I25" s="76"/>
      <c r="J25" s="76"/>
      <c r="K25" s="76"/>
      <c r="L25" s="76"/>
      <c r="M25" s="76"/>
      <c r="N25" s="77"/>
    </row>
    <row r="26" spans="1:14" x14ac:dyDescent="0.25">
      <c r="A26" s="68"/>
      <c r="B26" s="90" t="s">
        <v>130</v>
      </c>
      <c r="C26" s="128" t="s">
        <v>149</v>
      </c>
      <c r="D26" s="145"/>
      <c r="E26" s="73"/>
      <c r="F26" s="73"/>
      <c r="G26" s="73"/>
      <c r="H26" s="73"/>
      <c r="I26" s="76"/>
      <c r="J26" s="76"/>
      <c r="K26" s="76"/>
      <c r="L26" s="76"/>
      <c r="M26" s="76"/>
      <c r="N26" s="77"/>
    </row>
    <row r="27" spans="1:14" x14ac:dyDescent="0.25">
      <c r="A27" s="68"/>
      <c r="B27" s="90" t="s">
        <v>131</v>
      </c>
      <c r="C27" s="128"/>
      <c r="D27" s="162" t="s">
        <v>149</v>
      </c>
      <c r="E27" s="73"/>
      <c r="F27" s="73"/>
      <c r="G27" s="73"/>
      <c r="H27" s="73"/>
      <c r="I27" s="76"/>
      <c r="J27" s="76"/>
      <c r="K27" s="76"/>
      <c r="L27" s="76"/>
      <c r="M27" s="76"/>
      <c r="N27" s="77"/>
    </row>
    <row r="28" spans="1:14" x14ac:dyDescent="0.25">
      <c r="A28" s="68"/>
      <c r="B28" s="73"/>
      <c r="C28" s="73"/>
      <c r="D28" s="73"/>
      <c r="E28" s="73"/>
      <c r="F28" s="73"/>
      <c r="G28" s="73"/>
      <c r="H28" s="73"/>
      <c r="I28" s="76"/>
      <c r="J28" s="76"/>
      <c r="K28" s="76"/>
      <c r="L28" s="76"/>
      <c r="M28" s="76"/>
      <c r="N28" s="77"/>
    </row>
    <row r="29" spans="1:14" x14ac:dyDescent="0.25">
      <c r="A29" s="68"/>
      <c r="B29" s="73"/>
      <c r="C29" s="73"/>
      <c r="D29" s="73"/>
      <c r="E29" s="73"/>
      <c r="F29" s="73"/>
      <c r="G29" s="73"/>
      <c r="H29" s="73"/>
      <c r="I29" s="76"/>
      <c r="J29" s="76"/>
      <c r="K29" s="76"/>
      <c r="L29" s="76"/>
      <c r="M29" s="76"/>
      <c r="N29" s="77"/>
    </row>
    <row r="30" spans="1:14" ht="18.75" x14ac:dyDescent="0.25">
      <c r="A30" s="68"/>
      <c r="B30" s="291" t="s">
        <v>132</v>
      </c>
      <c r="C30" s="73"/>
      <c r="D30" s="73"/>
      <c r="E30" s="73"/>
      <c r="F30" s="73"/>
      <c r="G30" s="73"/>
      <c r="H30" s="73"/>
      <c r="I30" s="76"/>
      <c r="J30" s="76"/>
      <c r="K30" s="76"/>
      <c r="L30" s="76"/>
      <c r="M30" s="76"/>
      <c r="N30" s="77"/>
    </row>
    <row r="31" spans="1:14" x14ac:dyDescent="0.25">
      <c r="A31" s="68"/>
      <c r="B31" s="73"/>
      <c r="C31" s="73"/>
      <c r="D31" s="73"/>
      <c r="E31" s="73"/>
      <c r="F31" s="73"/>
      <c r="G31" s="73"/>
      <c r="H31" s="73"/>
      <c r="I31" s="76"/>
      <c r="J31" s="76"/>
      <c r="K31" s="76"/>
      <c r="L31" s="76"/>
      <c r="M31" s="76"/>
      <c r="N31" s="77"/>
    </row>
    <row r="32" spans="1:14" x14ac:dyDescent="0.25">
      <c r="A32" s="68"/>
      <c r="B32" s="73"/>
      <c r="C32" s="73"/>
      <c r="D32" s="73"/>
      <c r="E32" s="73"/>
      <c r="F32" s="73"/>
      <c r="G32" s="73"/>
      <c r="H32" s="73"/>
      <c r="I32" s="76"/>
      <c r="J32" s="76"/>
      <c r="K32" s="76"/>
      <c r="L32" s="76"/>
      <c r="M32" s="76"/>
      <c r="N32" s="77"/>
    </row>
    <row r="33" spans="1:26" x14ac:dyDescent="0.25">
      <c r="A33" s="68"/>
      <c r="B33" s="94" t="s">
        <v>32</v>
      </c>
      <c r="C33" s="94" t="s">
        <v>55</v>
      </c>
      <c r="D33" s="93" t="s">
        <v>48</v>
      </c>
      <c r="E33" s="93" t="s">
        <v>16</v>
      </c>
      <c r="F33" s="73"/>
      <c r="G33" s="73"/>
      <c r="H33" s="73"/>
      <c r="I33" s="76"/>
      <c r="J33" s="76"/>
      <c r="K33" s="76"/>
      <c r="L33" s="76"/>
      <c r="M33" s="76"/>
      <c r="N33" s="77"/>
    </row>
    <row r="34" spans="1:26" ht="42.75" x14ac:dyDescent="0.25">
      <c r="A34" s="68"/>
      <c r="B34" s="74" t="s">
        <v>133</v>
      </c>
      <c r="C34" s="75">
        <v>40</v>
      </c>
      <c r="D34" s="92">
        <v>20</v>
      </c>
      <c r="E34" s="262">
        <f>+D34+D35</f>
        <v>80</v>
      </c>
      <c r="F34" s="73"/>
      <c r="G34" s="73"/>
      <c r="H34" s="73"/>
      <c r="I34" s="76"/>
      <c r="J34" s="76"/>
      <c r="K34" s="76"/>
      <c r="L34" s="76"/>
      <c r="M34" s="76"/>
      <c r="N34" s="77"/>
    </row>
    <row r="35" spans="1:26" ht="71.25" x14ac:dyDescent="0.25">
      <c r="A35" s="68"/>
      <c r="B35" s="74" t="s">
        <v>134</v>
      </c>
      <c r="C35" s="75">
        <v>60</v>
      </c>
      <c r="D35" s="92">
        <v>60</v>
      </c>
      <c r="E35" s="263"/>
      <c r="F35" s="73"/>
      <c r="G35" s="73"/>
      <c r="H35" s="73"/>
      <c r="I35" s="76"/>
      <c r="J35" s="76"/>
      <c r="K35" s="76"/>
      <c r="L35" s="76"/>
      <c r="M35" s="76"/>
      <c r="N35" s="77"/>
    </row>
    <row r="36" spans="1:26" x14ac:dyDescent="0.25">
      <c r="A36" s="68"/>
      <c r="C36" s="69"/>
      <c r="D36" s="28"/>
      <c r="E36" s="70"/>
      <c r="F36" s="29"/>
      <c r="G36" s="29"/>
      <c r="H36" s="29"/>
      <c r="I36" s="19"/>
      <c r="J36" s="19"/>
      <c r="K36" s="19"/>
      <c r="L36" s="19"/>
      <c r="M36" s="19"/>
    </row>
    <row r="37" spans="1:26" x14ac:dyDescent="0.25">
      <c r="A37" s="68"/>
      <c r="C37" s="69"/>
      <c r="D37" s="28"/>
      <c r="E37" s="70"/>
      <c r="F37" s="29"/>
      <c r="G37" s="29"/>
      <c r="H37" s="29"/>
      <c r="I37" s="19"/>
      <c r="J37" s="19"/>
      <c r="K37" s="19"/>
      <c r="L37" s="19"/>
      <c r="M37" s="19"/>
    </row>
    <row r="38" spans="1:26" x14ac:dyDescent="0.25">
      <c r="A38" s="68"/>
      <c r="C38" s="69"/>
      <c r="D38" s="28"/>
      <c r="E38" s="70"/>
      <c r="F38" s="29"/>
      <c r="G38" s="29"/>
      <c r="H38" s="29"/>
      <c r="I38" s="19"/>
      <c r="J38" s="19"/>
      <c r="K38" s="19"/>
      <c r="L38" s="19"/>
      <c r="M38" s="19"/>
    </row>
    <row r="39" spans="1:26" ht="15.75" thickBot="1" x14ac:dyDescent="0.3">
      <c r="M39" s="264" t="s">
        <v>34</v>
      </c>
      <c r="N39" s="264"/>
    </row>
    <row r="40" spans="1:26" ht="18.75" x14ac:dyDescent="0.25">
      <c r="B40" s="291" t="s">
        <v>29</v>
      </c>
      <c r="M40" s="44"/>
      <c r="N40" s="44"/>
    </row>
    <row r="41" spans="1:26" ht="15.75" thickBot="1" x14ac:dyDescent="0.3">
      <c r="M41" s="44"/>
      <c r="N41" s="44"/>
    </row>
    <row r="42" spans="1:26" s="76" customFormat="1" ht="109.5" customHeight="1" x14ac:dyDescent="0.25">
      <c r="B42" s="87" t="s">
        <v>135</v>
      </c>
      <c r="C42" s="87" t="s">
        <v>136</v>
      </c>
      <c r="D42" s="87" t="s">
        <v>137</v>
      </c>
      <c r="E42" s="87" t="s">
        <v>42</v>
      </c>
      <c r="F42" s="87" t="s">
        <v>21</v>
      </c>
      <c r="G42" s="87" t="s">
        <v>94</v>
      </c>
      <c r="H42" s="87" t="s">
        <v>17</v>
      </c>
      <c r="I42" s="87" t="s">
        <v>10</v>
      </c>
      <c r="J42" s="87" t="s">
        <v>30</v>
      </c>
      <c r="K42" s="87" t="s">
        <v>58</v>
      </c>
      <c r="L42" s="87" t="s">
        <v>20</v>
      </c>
      <c r="M42" s="72" t="s">
        <v>25</v>
      </c>
      <c r="N42" s="87" t="s">
        <v>138</v>
      </c>
      <c r="O42" s="87" t="s">
        <v>35</v>
      </c>
      <c r="P42" s="88" t="s">
        <v>11</v>
      </c>
      <c r="Q42" s="88" t="s">
        <v>19</v>
      </c>
    </row>
    <row r="43" spans="1:26" s="82" customFormat="1" ht="45" x14ac:dyDescent="0.25">
      <c r="A43" s="35">
        <v>1</v>
      </c>
      <c r="B43" s="36" t="s">
        <v>184</v>
      </c>
      <c r="C43" s="36" t="s">
        <v>184</v>
      </c>
      <c r="D43" s="83" t="s">
        <v>177</v>
      </c>
      <c r="E43" s="136" t="s">
        <v>180</v>
      </c>
      <c r="F43" s="79" t="s">
        <v>126</v>
      </c>
      <c r="G43" s="122"/>
      <c r="H43" s="86">
        <v>39756</v>
      </c>
      <c r="I43" s="86">
        <v>40298</v>
      </c>
      <c r="J43" s="80" t="s">
        <v>127</v>
      </c>
      <c r="K43" s="71">
        <v>15</v>
      </c>
      <c r="L43" s="136">
        <v>2</v>
      </c>
      <c r="M43" s="129">
        <v>20221</v>
      </c>
      <c r="N43" s="129"/>
      <c r="O43" s="20">
        <v>1219897298</v>
      </c>
      <c r="P43" s="20" t="s">
        <v>181</v>
      </c>
      <c r="Q43" s="123" t="s">
        <v>178</v>
      </c>
      <c r="R43" s="81"/>
      <c r="S43" s="81"/>
      <c r="T43" s="81"/>
      <c r="U43" s="81"/>
      <c r="V43" s="81"/>
      <c r="W43" s="81"/>
      <c r="X43" s="81"/>
      <c r="Y43" s="81"/>
      <c r="Z43" s="81"/>
    </row>
    <row r="44" spans="1:26" s="82" customFormat="1" ht="45" x14ac:dyDescent="0.25">
      <c r="A44" s="35">
        <v>2</v>
      </c>
      <c r="B44" s="36" t="s">
        <v>184</v>
      </c>
      <c r="C44" s="36" t="s">
        <v>184</v>
      </c>
      <c r="D44" s="83" t="s">
        <v>177</v>
      </c>
      <c r="E44" s="136" t="s">
        <v>179</v>
      </c>
      <c r="F44" s="79" t="s">
        <v>126</v>
      </c>
      <c r="G44" s="78"/>
      <c r="H44" s="86">
        <v>39756</v>
      </c>
      <c r="I44" s="86">
        <v>40298</v>
      </c>
      <c r="J44" s="80" t="s">
        <v>127</v>
      </c>
      <c r="K44" s="129"/>
      <c r="L44" s="136">
        <v>17</v>
      </c>
      <c r="M44" s="129"/>
      <c r="N44" s="71"/>
      <c r="O44" s="20"/>
      <c r="P44" s="20" t="s">
        <v>183</v>
      </c>
      <c r="Q44" s="123" t="s">
        <v>182</v>
      </c>
      <c r="R44" s="81"/>
      <c r="S44" s="81"/>
      <c r="T44" s="81"/>
      <c r="U44" s="81"/>
      <c r="V44" s="81"/>
      <c r="W44" s="81"/>
      <c r="X44" s="81"/>
      <c r="Y44" s="81"/>
      <c r="Z44" s="81"/>
    </row>
    <row r="45" spans="1:26" s="82" customFormat="1" ht="45" x14ac:dyDescent="0.25">
      <c r="A45" s="35">
        <v>3</v>
      </c>
      <c r="B45" s="36" t="s">
        <v>184</v>
      </c>
      <c r="C45" s="36" t="s">
        <v>184</v>
      </c>
      <c r="D45" s="83" t="s">
        <v>177</v>
      </c>
      <c r="E45" s="136" t="s">
        <v>186</v>
      </c>
      <c r="F45" s="79" t="s">
        <v>126</v>
      </c>
      <c r="G45" s="78"/>
      <c r="H45" s="86">
        <v>39742</v>
      </c>
      <c r="I45" s="80">
        <v>40137</v>
      </c>
      <c r="J45" s="80" t="s">
        <v>127</v>
      </c>
      <c r="K45" s="129">
        <v>10</v>
      </c>
      <c r="L45" s="136">
        <v>2</v>
      </c>
      <c r="M45" s="129">
        <v>3983</v>
      </c>
      <c r="N45" s="71"/>
      <c r="O45" s="20">
        <v>331580182</v>
      </c>
      <c r="P45" s="20" t="s">
        <v>185</v>
      </c>
      <c r="Q45" s="123"/>
      <c r="R45" s="81"/>
      <c r="S45" s="81"/>
      <c r="T45" s="81"/>
      <c r="U45" s="81"/>
      <c r="V45" s="81"/>
      <c r="W45" s="81"/>
      <c r="X45" s="81"/>
      <c r="Y45" s="81"/>
      <c r="Z45" s="81"/>
    </row>
    <row r="46" spans="1:26" s="82" customFormat="1" ht="48.75" customHeight="1" x14ac:dyDescent="0.25">
      <c r="A46" s="35">
        <v>4</v>
      </c>
      <c r="B46" s="36" t="s">
        <v>184</v>
      </c>
      <c r="C46" s="36" t="s">
        <v>184</v>
      </c>
      <c r="D46" s="83" t="s">
        <v>187</v>
      </c>
      <c r="E46" s="136" t="s">
        <v>188</v>
      </c>
      <c r="F46" s="130" t="s">
        <v>126</v>
      </c>
      <c r="G46" s="78"/>
      <c r="H46" s="86">
        <v>39731</v>
      </c>
      <c r="I46" s="80">
        <v>40156</v>
      </c>
      <c r="J46" s="80" t="s">
        <v>127</v>
      </c>
      <c r="K46" s="129">
        <v>11</v>
      </c>
      <c r="L46" s="136">
        <v>2</v>
      </c>
      <c r="M46" s="71">
        <v>4572</v>
      </c>
      <c r="N46" s="71"/>
      <c r="O46" s="20">
        <v>474279822</v>
      </c>
      <c r="P46" s="20" t="s">
        <v>189</v>
      </c>
      <c r="Q46" s="131"/>
      <c r="R46" s="81"/>
      <c r="S46" s="81"/>
      <c r="T46" s="81"/>
      <c r="U46" s="81"/>
      <c r="V46" s="81"/>
      <c r="W46" s="81"/>
      <c r="X46" s="81"/>
      <c r="Y46" s="81"/>
      <c r="Z46" s="81"/>
    </row>
    <row r="47" spans="1:26" s="82" customFormat="1" ht="45" x14ac:dyDescent="0.25">
      <c r="A47" s="35">
        <v>5</v>
      </c>
      <c r="B47" s="36" t="s">
        <v>184</v>
      </c>
      <c r="C47" s="36" t="s">
        <v>184</v>
      </c>
      <c r="D47" s="83" t="s">
        <v>147</v>
      </c>
      <c r="E47" s="136">
        <v>147</v>
      </c>
      <c r="F47" s="79" t="s">
        <v>127</v>
      </c>
      <c r="G47" s="79"/>
      <c r="H47" s="86">
        <v>40701</v>
      </c>
      <c r="I47" s="80">
        <v>40906</v>
      </c>
      <c r="J47" s="80" t="s">
        <v>127</v>
      </c>
      <c r="K47" s="80"/>
      <c r="L47" s="136">
        <v>6</v>
      </c>
      <c r="M47" s="71"/>
      <c r="N47" s="71"/>
      <c r="O47" s="20"/>
      <c r="P47" s="20" t="s">
        <v>190</v>
      </c>
      <c r="Q47" s="123" t="s">
        <v>191</v>
      </c>
      <c r="R47" s="81"/>
      <c r="S47" s="81"/>
      <c r="T47" s="81"/>
      <c r="U47" s="81"/>
      <c r="V47" s="81"/>
      <c r="W47" s="81"/>
      <c r="X47" s="81"/>
      <c r="Y47" s="81"/>
      <c r="Z47" s="81"/>
    </row>
    <row r="48" spans="1:26" s="82" customFormat="1" ht="45" x14ac:dyDescent="0.25">
      <c r="A48" s="35">
        <v>6</v>
      </c>
      <c r="B48" s="36" t="s">
        <v>184</v>
      </c>
      <c r="C48" s="36" t="s">
        <v>184</v>
      </c>
      <c r="D48" s="83" t="s">
        <v>147</v>
      </c>
      <c r="E48" s="136">
        <v>267</v>
      </c>
      <c r="F48" s="79" t="s">
        <v>127</v>
      </c>
      <c r="G48" s="79"/>
      <c r="H48" s="86" t="s">
        <v>193</v>
      </c>
      <c r="I48" s="80"/>
      <c r="J48" s="80" t="s">
        <v>127</v>
      </c>
      <c r="K48" s="80"/>
      <c r="L48" s="136"/>
      <c r="M48" s="71"/>
      <c r="N48" s="71"/>
      <c r="O48" s="20"/>
      <c r="P48" s="20" t="s">
        <v>192</v>
      </c>
      <c r="Q48" s="123" t="s">
        <v>194</v>
      </c>
      <c r="R48" s="81"/>
      <c r="S48" s="81"/>
      <c r="T48" s="81"/>
      <c r="U48" s="81"/>
      <c r="V48" s="81"/>
      <c r="W48" s="81"/>
      <c r="X48" s="81"/>
      <c r="Y48" s="81"/>
      <c r="Z48" s="81"/>
    </row>
    <row r="49" spans="1:17" s="82" customFormat="1" x14ac:dyDescent="0.25">
      <c r="A49" s="35"/>
      <c r="B49" s="36" t="s">
        <v>16</v>
      </c>
      <c r="C49" s="84"/>
      <c r="D49" s="83"/>
      <c r="E49" s="136"/>
      <c r="F49" s="79"/>
      <c r="G49" s="79"/>
      <c r="H49" s="79"/>
      <c r="I49" s="80"/>
      <c r="J49" s="80"/>
      <c r="K49" s="85">
        <f>SUM(K43:K47)</f>
        <v>36</v>
      </c>
      <c r="L49" s="85">
        <f>SUM(L43:L47)</f>
        <v>29</v>
      </c>
      <c r="M49" s="121">
        <f>SUM(M43:M47)</f>
        <v>28776</v>
      </c>
      <c r="N49" s="85">
        <f>SUM(N43:N47)</f>
        <v>0</v>
      </c>
      <c r="O49" s="20"/>
      <c r="P49" s="20"/>
      <c r="Q49" s="124"/>
    </row>
    <row r="50" spans="1:17" s="21" customFormat="1" x14ac:dyDescent="0.25">
      <c r="E50" s="22"/>
    </row>
    <row r="51" spans="1:17" s="21" customFormat="1" x14ac:dyDescent="0.25">
      <c r="B51" s="265" t="s">
        <v>27</v>
      </c>
      <c r="C51" s="265" t="s">
        <v>26</v>
      </c>
      <c r="D51" s="267" t="s">
        <v>33</v>
      </c>
      <c r="E51" s="267"/>
    </row>
    <row r="52" spans="1:17" s="21" customFormat="1" x14ac:dyDescent="0.25">
      <c r="B52" s="266"/>
      <c r="C52" s="266"/>
      <c r="D52" s="67" t="s">
        <v>22</v>
      </c>
      <c r="E52" s="42" t="s">
        <v>23</v>
      </c>
      <c r="H52" s="133"/>
    </row>
    <row r="53" spans="1:17" s="21" customFormat="1" ht="30" customHeight="1" x14ac:dyDescent="0.25">
      <c r="B53" s="40" t="s">
        <v>24</v>
      </c>
      <c r="C53" s="41">
        <f>+M49</f>
        <v>28776</v>
      </c>
      <c r="D53" s="38" t="s">
        <v>149</v>
      </c>
      <c r="E53" s="39"/>
      <c r="H53" s="133"/>
    </row>
    <row r="54" spans="1:17" s="21" customFormat="1" x14ac:dyDescent="0.25">
      <c r="B54" s="24"/>
      <c r="C54" s="268"/>
      <c r="D54" s="268"/>
      <c r="E54" s="268"/>
      <c r="F54" s="268"/>
      <c r="G54" s="268"/>
      <c r="H54" s="268"/>
      <c r="I54" s="268"/>
      <c r="J54" s="268"/>
      <c r="K54" s="268"/>
      <c r="L54" s="268"/>
      <c r="M54" s="268"/>
      <c r="N54" s="268"/>
    </row>
    <row r="55" spans="1:17" ht="28.15" customHeight="1" thickBot="1" x14ac:dyDescent="0.3"/>
    <row r="56" spans="1:17" ht="27" thickBot="1" x14ac:dyDescent="0.3">
      <c r="B56" s="285" t="s">
        <v>95</v>
      </c>
      <c r="C56" s="285"/>
      <c r="D56" s="285"/>
      <c r="E56" s="285"/>
      <c r="F56" s="285"/>
      <c r="G56" s="285"/>
      <c r="H56" s="285"/>
      <c r="I56" s="285"/>
      <c r="J56" s="285"/>
      <c r="K56" s="285"/>
      <c r="L56" s="285"/>
      <c r="M56" s="285"/>
      <c r="N56" s="285"/>
    </row>
    <row r="59" spans="1:17" ht="109.5" customHeight="1" x14ac:dyDescent="0.25">
      <c r="B59" s="89" t="s">
        <v>139</v>
      </c>
      <c r="C59" s="46" t="s">
        <v>2</v>
      </c>
      <c r="D59" s="46" t="s">
        <v>97</v>
      </c>
      <c r="E59" s="46" t="s">
        <v>96</v>
      </c>
      <c r="F59" s="46" t="s">
        <v>98</v>
      </c>
      <c r="G59" s="46" t="s">
        <v>99</v>
      </c>
      <c r="H59" s="46" t="s">
        <v>100</v>
      </c>
      <c r="I59" s="46" t="s">
        <v>101</v>
      </c>
      <c r="J59" s="46" t="s">
        <v>102</v>
      </c>
      <c r="K59" s="46" t="s">
        <v>103</v>
      </c>
      <c r="L59" s="46" t="s">
        <v>104</v>
      </c>
      <c r="M59" s="63" t="s">
        <v>105</v>
      </c>
      <c r="N59" s="63" t="s">
        <v>106</v>
      </c>
      <c r="O59" s="269" t="s">
        <v>3</v>
      </c>
      <c r="P59" s="270"/>
      <c r="Q59" s="46" t="s">
        <v>18</v>
      </c>
    </row>
    <row r="60" spans="1:17" x14ac:dyDescent="0.25">
      <c r="B60" s="2" t="s">
        <v>160</v>
      </c>
      <c r="C60" s="2" t="s">
        <v>161</v>
      </c>
      <c r="D60" s="134" t="s">
        <v>162</v>
      </c>
      <c r="E60" s="3">
        <v>235</v>
      </c>
      <c r="F60" s="3" t="s">
        <v>148</v>
      </c>
      <c r="G60" s="3" t="s">
        <v>148</v>
      </c>
      <c r="H60" s="3" t="s">
        <v>149</v>
      </c>
      <c r="I60" s="3" t="s">
        <v>148</v>
      </c>
      <c r="J60" s="3" t="s">
        <v>126</v>
      </c>
      <c r="K60" s="128" t="s">
        <v>126</v>
      </c>
      <c r="L60" s="128" t="s">
        <v>126</v>
      </c>
      <c r="M60" s="128" t="s">
        <v>126</v>
      </c>
      <c r="N60" s="128" t="s">
        <v>126</v>
      </c>
      <c r="O60" s="253"/>
      <c r="P60" s="254"/>
      <c r="Q60" s="90" t="s">
        <v>126</v>
      </c>
    </row>
    <row r="61" spans="1:17" x14ac:dyDescent="0.25">
      <c r="B61" s="2"/>
      <c r="C61" s="2"/>
      <c r="D61" s="134"/>
      <c r="E61" s="3"/>
      <c r="F61" s="3"/>
      <c r="G61" s="3"/>
      <c r="H61" s="3"/>
      <c r="I61" s="3"/>
      <c r="J61" s="3"/>
      <c r="K61" s="128"/>
      <c r="L61" s="128"/>
      <c r="M61" s="128"/>
      <c r="N61" s="128"/>
      <c r="O61" s="253"/>
      <c r="P61" s="254"/>
      <c r="Q61" s="90"/>
    </row>
    <row r="62" spans="1:17" x14ac:dyDescent="0.25">
      <c r="B62" s="2"/>
      <c r="C62" s="2"/>
      <c r="D62" s="134"/>
      <c r="E62" s="4"/>
      <c r="F62" s="3"/>
      <c r="G62" s="3"/>
      <c r="H62" s="3"/>
      <c r="I62" s="3"/>
      <c r="J62" s="3"/>
      <c r="K62" s="128"/>
      <c r="L62" s="128"/>
      <c r="M62" s="128"/>
      <c r="N62" s="128"/>
      <c r="O62" s="271"/>
      <c r="P62" s="272"/>
      <c r="Q62" s="90"/>
    </row>
    <row r="63" spans="1:17" ht="24.75" customHeight="1" x14ac:dyDescent="0.25">
      <c r="B63" s="90"/>
      <c r="C63" s="90"/>
      <c r="D63" s="135"/>
      <c r="E63" s="90"/>
      <c r="F63" s="90"/>
      <c r="G63" s="90"/>
      <c r="H63" s="90"/>
      <c r="I63" s="90"/>
      <c r="J63" s="90"/>
      <c r="K63" s="90"/>
      <c r="L63" s="90"/>
      <c r="M63" s="90"/>
      <c r="N63" s="90"/>
      <c r="O63" s="273"/>
      <c r="P63" s="274"/>
      <c r="Q63" s="90"/>
    </row>
    <row r="64" spans="1:17" x14ac:dyDescent="0.25">
      <c r="B64" s="6" t="s">
        <v>1</v>
      </c>
    </row>
    <row r="65" spans="2:17" x14ac:dyDescent="0.25">
      <c r="B65" s="6" t="s">
        <v>36</v>
      </c>
    </row>
    <row r="66" spans="2:17" x14ac:dyDescent="0.25">
      <c r="B66" s="6" t="s">
        <v>59</v>
      </c>
    </row>
    <row r="68" spans="2:17" ht="15.75" thickBot="1" x14ac:dyDescent="0.3"/>
    <row r="69" spans="2:17" ht="27" thickBot="1" x14ac:dyDescent="0.3">
      <c r="B69" s="275" t="s">
        <v>37</v>
      </c>
      <c r="C69" s="276"/>
      <c r="D69" s="276"/>
      <c r="E69" s="276"/>
      <c r="F69" s="276"/>
      <c r="G69" s="276"/>
      <c r="H69" s="276"/>
      <c r="I69" s="276"/>
      <c r="J69" s="276"/>
      <c r="K69" s="276"/>
      <c r="L69" s="276"/>
      <c r="M69" s="276"/>
      <c r="N69" s="277"/>
    </row>
    <row r="74" spans="2:17" ht="76.5" customHeight="1" x14ac:dyDescent="0.25">
      <c r="B74" s="89" t="s">
        <v>0</v>
      </c>
      <c r="C74" s="89" t="s">
        <v>38</v>
      </c>
      <c r="D74" s="89" t="s">
        <v>39</v>
      </c>
      <c r="E74" s="89" t="s">
        <v>107</v>
      </c>
      <c r="F74" s="89" t="s">
        <v>109</v>
      </c>
      <c r="G74" s="89" t="s">
        <v>110</v>
      </c>
      <c r="H74" s="89" t="s">
        <v>111</v>
      </c>
      <c r="I74" s="89" t="s">
        <v>108</v>
      </c>
      <c r="J74" s="269" t="s">
        <v>112</v>
      </c>
      <c r="K74" s="278"/>
      <c r="L74" s="270"/>
      <c r="M74" s="89" t="s">
        <v>116</v>
      </c>
      <c r="N74" s="89" t="s">
        <v>40</v>
      </c>
      <c r="O74" s="89" t="s">
        <v>41</v>
      </c>
      <c r="P74" s="269" t="s">
        <v>3</v>
      </c>
      <c r="Q74" s="270"/>
    </row>
    <row r="75" spans="2:17" s="21" customFormat="1" ht="31.5" customHeight="1" x14ac:dyDescent="0.25">
      <c r="B75" s="278"/>
      <c r="C75" s="278"/>
      <c r="D75" s="278"/>
      <c r="E75" s="278"/>
      <c r="F75" s="278"/>
      <c r="G75" s="278"/>
      <c r="H75" s="278"/>
      <c r="I75" s="270"/>
      <c r="J75" s="160" t="s">
        <v>113</v>
      </c>
      <c r="K75" s="163" t="s">
        <v>169</v>
      </c>
      <c r="L75" s="161" t="s">
        <v>170</v>
      </c>
      <c r="M75" s="89"/>
      <c r="N75" s="89"/>
      <c r="O75" s="89"/>
      <c r="P75" s="269"/>
      <c r="Q75" s="270"/>
    </row>
    <row r="76" spans="2:17" s="21" customFormat="1" ht="91.5" customHeight="1" x14ac:dyDescent="0.25">
      <c r="B76" s="178" t="s">
        <v>165</v>
      </c>
      <c r="C76" s="179" t="s">
        <v>164</v>
      </c>
      <c r="D76" s="75" t="s">
        <v>163</v>
      </c>
      <c r="E76" s="149">
        <v>52547846</v>
      </c>
      <c r="F76" s="179" t="s">
        <v>166</v>
      </c>
      <c r="G76" s="179" t="s">
        <v>167</v>
      </c>
      <c r="H76" s="180">
        <v>38338</v>
      </c>
      <c r="I76" s="179" t="s">
        <v>168</v>
      </c>
      <c r="J76" s="179" t="s">
        <v>171</v>
      </c>
      <c r="K76" s="179" t="s">
        <v>172</v>
      </c>
      <c r="L76" s="179" t="s">
        <v>173</v>
      </c>
      <c r="M76" s="179" t="s">
        <v>126</v>
      </c>
      <c r="N76" s="179" t="s">
        <v>126</v>
      </c>
      <c r="O76" s="179" t="s">
        <v>126</v>
      </c>
      <c r="P76" s="280"/>
      <c r="Q76" s="281"/>
    </row>
    <row r="77" spans="2:17" s="21" customFormat="1" ht="54" customHeight="1" x14ac:dyDescent="0.25">
      <c r="B77" s="178" t="s">
        <v>233</v>
      </c>
      <c r="C77" s="179" t="s">
        <v>164</v>
      </c>
      <c r="D77" s="148" t="s">
        <v>174</v>
      </c>
      <c r="E77" s="149">
        <v>40441569</v>
      </c>
      <c r="F77" s="179" t="s">
        <v>175</v>
      </c>
      <c r="G77" s="179" t="s">
        <v>176</v>
      </c>
      <c r="H77" s="180">
        <v>37477</v>
      </c>
      <c r="I77" s="179">
        <v>121514</v>
      </c>
      <c r="J77" s="179"/>
      <c r="K77" s="179"/>
      <c r="L77" s="179"/>
      <c r="M77" s="179" t="s">
        <v>126</v>
      </c>
      <c r="N77" s="179"/>
      <c r="O77" s="179" t="s">
        <v>126</v>
      </c>
      <c r="P77" s="280" t="s">
        <v>195</v>
      </c>
      <c r="Q77" s="281"/>
    </row>
    <row r="79" spans="2:17" ht="15.75" thickBot="1" x14ac:dyDescent="0.3"/>
    <row r="80" spans="2:17" ht="27" thickBot="1" x14ac:dyDescent="0.3">
      <c r="B80" s="275" t="s">
        <v>43</v>
      </c>
      <c r="C80" s="276"/>
      <c r="D80" s="276"/>
      <c r="E80" s="276"/>
      <c r="F80" s="276"/>
      <c r="G80" s="276"/>
      <c r="H80" s="276"/>
      <c r="I80" s="276"/>
      <c r="J80" s="276"/>
      <c r="K80" s="276"/>
      <c r="L80" s="276"/>
      <c r="M80" s="276"/>
      <c r="N80" s="277"/>
    </row>
    <row r="83" spans="1:17" ht="46.15" customHeight="1" x14ac:dyDescent="0.25">
      <c r="B83" s="46" t="s">
        <v>32</v>
      </c>
      <c r="C83" s="46" t="s">
        <v>44</v>
      </c>
      <c r="D83" s="269" t="s">
        <v>3</v>
      </c>
      <c r="E83" s="270"/>
    </row>
    <row r="84" spans="1:17" ht="46.9" customHeight="1" x14ac:dyDescent="0.25">
      <c r="B84" s="47" t="s">
        <v>117</v>
      </c>
      <c r="C84" s="128" t="s">
        <v>127</v>
      </c>
      <c r="D84" s="279" t="s">
        <v>216</v>
      </c>
      <c r="E84" s="279"/>
    </row>
    <row r="87" spans="1:17" ht="26.25" x14ac:dyDescent="0.25">
      <c r="B87" s="255" t="s">
        <v>61</v>
      </c>
      <c r="C87" s="256"/>
      <c r="D87" s="256"/>
      <c r="E87" s="256"/>
      <c r="F87" s="256"/>
      <c r="G87" s="256"/>
      <c r="H87" s="256"/>
      <c r="I87" s="256"/>
      <c r="J87" s="256"/>
      <c r="K87" s="256"/>
      <c r="L87" s="256"/>
      <c r="M87" s="256"/>
      <c r="N87" s="256"/>
      <c r="O87" s="256"/>
      <c r="P87" s="256"/>
    </row>
    <row r="89" spans="1:17" ht="15.75" thickBot="1" x14ac:dyDescent="0.3"/>
    <row r="90" spans="1:17" ht="27" thickBot="1" x14ac:dyDescent="0.3">
      <c r="B90" s="275" t="s">
        <v>51</v>
      </c>
      <c r="C90" s="276"/>
      <c r="D90" s="276"/>
      <c r="E90" s="276"/>
      <c r="F90" s="276"/>
      <c r="G90" s="276"/>
      <c r="H90" s="276"/>
      <c r="I90" s="276"/>
      <c r="J90" s="276"/>
      <c r="K90" s="276"/>
      <c r="L90" s="276"/>
      <c r="M90" s="276"/>
      <c r="N90" s="277"/>
    </row>
    <row r="92" spans="1:17" ht="15.75" thickBot="1" x14ac:dyDescent="0.3">
      <c r="M92" s="44"/>
      <c r="N92" s="44"/>
    </row>
    <row r="93" spans="1:17" s="76" customFormat="1" ht="109.5" customHeight="1" x14ac:dyDescent="0.25">
      <c r="B93" s="87" t="s">
        <v>135</v>
      </c>
      <c r="C93" s="87" t="s">
        <v>136</v>
      </c>
      <c r="D93" s="87" t="s">
        <v>137</v>
      </c>
      <c r="E93" s="87" t="s">
        <v>42</v>
      </c>
      <c r="F93" s="87" t="s">
        <v>21</v>
      </c>
      <c r="G93" s="87" t="s">
        <v>94</v>
      </c>
      <c r="H93" s="87" t="s">
        <v>17</v>
      </c>
      <c r="I93" s="87" t="s">
        <v>10</v>
      </c>
      <c r="J93" s="87" t="s">
        <v>30</v>
      </c>
      <c r="K93" s="87" t="s">
        <v>58</v>
      </c>
      <c r="L93" s="87" t="s">
        <v>20</v>
      </c>
      <c r="M93" s="72" t="s">
        <v>25</v>
      </c>
      <c r="N93" s="87" t="s">
        <v>138</v>
      </c>
      <c r="O93" s="87" t="s">
        <v>35</v>
      </c>
      <c r="P93" s="88" t="s">
        <v>11</v>
      </c>
      <c r="Q93" s="88" t="s">
        <v>19</v>
      </c>
    </row>
    <row r="94" spans="1:17" s="150" customFormat="1" ht="50.25" customHeight="1" x14ac:dyDescent="0.25">
      <c r="A94" s="35">
        <v>1</v>
      </c>
      <c r="B94" s="36" t="s">
        <v>155</v>
      </c>
      <c r="C94" s="36" t="s">
        <v>155</v>
      </c>
      <c r="D94" s="83" t="s">
        <v>150</v>
      </c>
      <c r="E94" s="136">
        <v>797</v>
      </c>
      <c r="F94" s="79" t="s">
        <v>126</v>
      </c>
      <c r="G94" s="122"/>
      <c r="H94" s="86">
        <v>38953</v>
      </c>
      <c r="I94" s="86">
        <v>39105</v>
      </c>
      <c r="J94" s="80" t="s">
        <v>127</v>
      </c>
      <c r="K94" s="129">
        <v>4</v>
      </c>
      <c r="L94" s="136"/>
      <c r="M94" s="129">
        <v>120</v>
      </c>
      <c r="N94" s="129">
        <v>100</v>
      </c>
      <c r="O94" s="20">
        <v>84476600</v>
      </c>
      <c r="P94" s="20">
        <v>224</v>
      </c>
      <c r="Q94" s="123"/>
    </row>
    <row r="95" spans="1:17" s="150" customFormat="1" ht="66.75" customHeight="1" x14ac:dyDescent="0.25">
      <c r="A95" s="35">
        <v>2</v>
      </c>
      <c r="B95" s="36" t="s">
        <v>155</v>
      </c>
      <c r="C95" s="36" t="s">
        <v>155</v>
      </c>
      <c r="D95" s="83" t="s">
        <v>150</v>
      </c>
      <c r="E95" s="136">
        <v>719</v>
      </c>
      <c r="F95" s="79" t="s">
        <v>126</v>
      </c>
      <c r="G95" s="78"/>
      <c r="H95" s="86">
        <v>39204</v>
      </c>
      <c r="I95" s="86">
        <v>39446</v>
      </c>
      <c r="J95" s="80" t="s">
        <v>127</v>
      </c>
      <c r="K95" s="129">
        <v>7</v>
      </c>
      <c r="L95" s="136"/>
      <c r="M95" s="129">
        <v>150</v>
      </c>
      <c r="N95" s="71">
        <v>100</v>
      </c>
      <c r="O95" s="20">
        <v>200820750</v>
      </c>
      <c r="P95" s="20">
        <v>225</v>
      </c>
      <c r="Q95" s="123"/>
    </row>
    <row r="96" spans="1:17" s="150" customFormat="1" ht="47.25" customHeight="1" x14ac:dyDescent="0.25">
      <c r="A96" s="35">
        <v>3</v>
      </c>
      <c r="B96" s="36" t="s">
        <v>155</v>
      </c>
      <c r="C96" s="36" t="s">
        <v>155</v>
      </c>
      <c r="D96" s="83" t="s">
        <v>157</v>
      </c>
      <c r="E96" s="136">
        <v>422</v>
      </c>
      <c r="F96" s="79" t="s">
        <v>127</v>
      </c>
      <c r="G96" s="78"/>
      <c r="H96" s="86">
        <v>39934</v>
      </c>
      <c r="I96" s="80"/>
      <c r="J96" s="80" t="s">
        <v>127</v>
      </c>
      <c r="K96" s="129"/>
      <c r="L96" s="136"/>
      <c r="M96" s="129"/>
      <c r="N96" s="71"/>
      <c r="O96" s="20">
        <v>23502000</v>
      </c>
      <c r="P96" s="20">
        <v>226</v>
      </c>
      <c r="Q96" s="123" t="s">
        <v>158</v>
      </c>
    </row>
    <row r="97" spans="1:26" s="150" customFormat="1" ht="57" customHeight="1" x14ac:dyDescent="0.25">
      <c r="A97" s="35">
        <v>4</v>
      </c>
      <c r="B97" s="36" t="s">
        <v>155</v>
      </c>
      <c r="C97" s="36" t="s">
        <v>155</v>
      </c>
      <c r="D97" s="83" t="s">
        <v>147</v>
      </c>
      <c r="E97" s="136">
        <v>238</v>
      </c>
      <c r="F97" s="130" t="s">
        <v>127</v>
      </c>
      <c r="G97" s="78"/>
      <c r="H97" s="86">
        <v>41624</v>
      </c>
      <c r="I97" s="80">
        <v>41943</v>
      </c>
      <c r="J97" s="80" t="s">
        <v>127</v>
      </c>
      <c r="K97" s="80"/>
      <c r="L97" s="136">
        <v>10</v>
      </c>
      <c r="M97" s="71">
        <v>613</v>
      </c>
      <c r="N97" s="71">
        <v>100</v>
      </c>
      <c r="O97" s="20">
        <v>5331090468</v>
      </c>
      <c r="P97" s="20">
        <v>227</v>
      </c>
      <c r="Q97" s="131" t="s">
        <v>159</v>
      </c>
    </row>
    <row r="98" spans="1:26" s="82" customFormat="1" x14ac:dyDescent="0.25">
      <c r="A98" s="35"/>
      <c r="B98" s="83"/>
      <c r="C98" s="84"/>
      <c r="D98" s="83"/>
      <c r="E98" s="129"/>
      <c r="F98" s="79"/>
      <c r="G98" s="79"/>
      <c r="H98" s="86"/>
      <c r="I98" s="86"/>
      <c r="J98" s="80"/>
      <c r="K98" s="136"/>
      <c r="L98" s="136"/>
      <c r="M98" s="71"/>
      <c r="N98" s="71"/>
      <c r="O98" s="20"/>
      <c r="P98" s="20"/>
      <c r="Q98" s="123"/>
      <c r="R98" s="81"/>
      <c r="S98" s="81"/>
      <c r="T98" s="81"/>
      <c r="U98" s="81"/>
      <c r="V98" s="81"/>
      <c r="W98" s="81"/>
      <c r="X98" s="81"/>
      <c r="Y98" s="81"/>
      <c r="Z98" s="81"/>
    </row>
    <row r="99" spans="1:26" s="82" customFormat="1" x14ac:dyDescent="0.25">
      <c r="A99" s="35"/>
      <c r="B99" s="36"/>
      <c r="C99" s="84"/>
      <c r="D99" s="83"/>
      <c r="E99" s="129"/>
      <c r="F99" s="79"/>
      <c r="G99" s="79"/>
      <c r="H99" s="79"/>
      <c r="I99" s="80"/>
      <c r="J99" s="80"/>
      <c r="K99" s="85">
        <f>SUM(K94:K98)</f>
        <v>11</v>
      </c>
      <c r="L99" s="85">
        <f>SUM(L98:L98)</f>
        <v>0</v>
      </c>
      <c r="M99" s="121">
        <f>SUM(M98:M98)</f>
        <v>0</v>
      </c>
      <c r="N99" s="85">
        <f>SUM(N98:N98)</f>
        <v>0</v>
      </c>
      <c r="O99" s="20"/>
      <c r="P99" s="20"/>
      <c r="Q99" s="124"/>
    </row>
    <row r="100" spans="1:26" x14ac:dyDescent="0.25">
      <c r="B100" s="21"/>
      <c r="C100" s="21"/>
      <c r="D100" s="21"/>
      <c r="E100" s="22"/>
      <c r="F100" s="21"/>
      <c r="G100" s="21"/>
      <c r="H100" s="21"/>
      <c r="I100" s="21"/>
      <c r="J100" s="21"/>
      <c r="K100" s="21"/>
      <c r="L100" s="21"/>
      <c r="M100" s="21"/>
      <c r="N100" s="21"/>
      <c r="O100" s="21"/>
      <c r="P100" s="21"/>
    </row>
    <row r="101" spans="1:26" ht="18.75" x14ac:dyDescent="0.25">
      <c r="B101" s="40" t="s">
        <v>31</v>
      </c>
      <c r="C101" s="50">
        <f>+K99</f>
        <v>11</v>
      </c>
      <c r="H101" s="23"/>
      <c r="I101" s="23"/>
      <c r="J101" s="23"/>
      <c r="K101" s="23"/>
      <c r="L101" s="23"/>
      <c r="M101" s="23"/>
      <c r="N101" s="21"/>
      <c r="O101" s="21"/>
      <c r="P101" s="21"/>
    </row>
    <row r="103" spans="1:26" ht="15.75" thickBot="1" x14ac:dyDescent="0.3"/>
    <row r="104" spans="1:26" ht="37.15" customHeight="1" thickBot="1" x14ac:dyDescent="0.3">
      <c r="B104" s="52" t="s">
        <v>46</v>
      </c>
      <c r="C104" s="53" t="s">
        <v>47</v>
      </c>
      <c r="D104" s="52" t="s">
        <v>48</v>
      </c>
      <c r="E104" s="53" t="s">
        <v>52</v>
      </c>
    </row>
    <row r="105" spans="1:26" ht="41.45" customHeight="1" x14ac:dyDescent="0.25">
      <c r="B105" s="45" t="s">
        <v>118</v>
      </c>
      <c r="C105" s="48">
        <v>20</v>
      </c>
      <c r="D105" s="48">
        <v>20</v>
      </c>
      <c r="E105" s="282">
        <f>+D105+D106+D107</f>
        <v>20</v>
      </c>
    </row>
    <row r="106" spans="1:26" x14ac:dyDescent="0.25">
      <c r="B106" s="45" t="s">
        <v>119</v>
      </c>
      <c r="C106" s="38">
        <v>30</v>
      </c>
      <c r="D106" s="92"/>
      <c r="E106" s="283"/>
    </row>
    <row r="107" spans="1:26" ht="15.75" thickBot="1" x14ac:dyDescent="0.3">
      <c r="B107" s="45" t="s">
        <v>120</v>
      </c>
      <c r="C107" s="49">
        <v>40</v>
      </c>
      <c r="D107" s="49">
        <v>0</v>
      </c>
      <c r="E107" s="284"/>
    </row>
    <row r="109" spans="1:26" ht="15.75" thickBot="1" x14ac:dyDescent="0.3"/>
    <row r="110" spans="1:26" ht="27" thickBot="1" x14ac:dyDescent="0.3">
      <c r="B110" s="275" t="s">
        <v>49</v>
      </c>
      <c r="C110" s="276"/>
      <c r="D110" s="276"/>
      <c r="E110" s="276"/>
      <c r="F110" s="276"/>
      <c r="G110" s="276"/>
      <c r="H110" s="276"/>
      <c r="I110" s="276"/>
      <c r="J110" s="276"/>
      <c r="K110" s="276"/>
      <c r="L110" s="276"/>
      <c r="M110" s="276"/>
      <c r="N110" s="277"/>
    </row>
    <row r="112" spans="1:26" ht="76.5" customHeight="1" x14ac:dyDescent="0.25">
      <c r="B112" s="89" t="s">
        <v>0</v>
      </c>
      <c r="C112" s="89" t="s">
        <v>38</v>
      </c>
      <c r="D112" s="89" t="s">
        <v>39</v>
      </c>
      <c r="E112" s="89" t="s">
        <v>107</v>
      </c>
      <c r="F112" s="89" t="s">
        <v>109</v>
      </c>
      <c r="G112" s="89" t="s">
        <v>110</v>
      </c>
      <c r="H112" s="89" t="s">
        <v>111</v>
      </c>
      <c r="I112" s="89" t="s">
        <v>108</v>
      </c>
      <c r="J112" s="269" t="s">
        <v>112</v>
      </c>
      <c r="K112" s="278"/>
      <c r="L112" s="270"/>
      <c r="M112" s="89" t="s">
        <v>116</v>
      </c>
      <c r="N112" s="89" t="s">
        <v>40</v>
      </c>
      <c r="O112" s="89" t="s">
        <v>41</v>
      </c>
      <c r="P112" s="269" t="s">
        <v>3</v>
      </c>
      <c r="Q112" s="270"/>
    </row>
    <row r="113" spans="2:17" s="21" customFormat="1" ht="34.5" customHeight="1" x14ac:dyDescent="0.25">
      <c r="B113" s="138"/>
      <c r="C113" s="138"/>
      <c r="D113" s="138"/>
      <c r="E113" s="138"/>
      <c r="F113" s="138"/>
      <c r="G113" s="138"/>
      <c r="H113" s="138"/>
      <c r="I113" s="138"/>
      <c r="J113" s="4" t="s">
        <v>113</v>
      </c>
      <c r="K113" s="65" t="s">
        <v>114</v>
      </c>
      <c r="L113" s="64" t="s">
        <v>115</v>
      </c>
      <c r="M113" s="138"/>
      <c r="N113" s="138"/>
      <c r="O113" s="138"/>
      <c r="P113" s="139"/>
      <c r="Q113" s="140"/>
    </row>
    <row r="114" spans="2:17" ht="31.5" customHeight="1" x14ac:dyDescent="0.25">
      <c r="B114" s="155" t="s">
        <v>165</v>
      </c>
      <c r="C114" s="154" t="s">
        <v>164</v>
      </c>
      <c r="D114" s="155" t="s">
        <v>204</v>
      </c>
      <c r="E114" s="154">
        <v>40378554</v>
      </c>
      <c r="F114" s="154" t="s">
        <v>205</v>
      </c>
      <c r="G114" s="154" t="s">
        <v>200</v>
      </c>
      <c r="H114" s="157">
        <v>39541</v>
      </c>
      <c r="I114" s="138"/>
      <c r="J114" s="1" t="s">
        <v>201</v>
      </c>
      <c r="K114" s="158" t="s">
        <v>206</v>
      </c>
      <c r="L114" s="143" t="s">
        <v>207</v>
      </c>
      <c r="M114" s="154" t="s">
        <v>126</v>
      </c>
      <c r="N114" s="154" t="s">
        <v>126</v>
      </c>
      <c r="O114" s="154" t="s">
        <v>126</v>
      </c>
      <c r="P114" s="139"/>
      <c r="Q114" s="140"/>
    </row>
    <row r="115" spans="2:17" ht="54.75" customHeight="1" x14ac:dyDescent="0.25">
      <c r="B115" s="142" t="s">
        <v>197</v>
      </c>
      <c r="C115" s="156" t="s">
        <v>164</v>
      </c>
      <c r="D115" s="2" t="s">
        <v>208</v>
      </c>
      <c r="E115" s="153">
        <v>60258616</v>
      </c>
      <c r="F115" s="2" t="s">
        <v>209</v>
      </c>
      <c r="G115" s="142" t="s">
        <v>210</v>
      </c>
      <c r="H115" s="137">
        <v>35643</v>
      </c>
      <c r="I115" s="4"/>
      <c r="J115" s="90" t="s">
        <v>210</v>
      </c>
      <c r="K115" s="47" t="s">
        <v>212</v>
      </c>
      <c r="L115" s="141" t="s">
        <v>211</v>
      </c>
      <c r="M115" s="151" t="s">
        <v>126</v>
      </c>
      <c r="N115" s="151" t="s">
        <v>126</v>
      </c>
      <c r="O115" s="151" t="s">
        <v>126</v>
      </c>
      <c r="P115" s="286"/>
      <c r="Q115" s="286"/>
    </row>
    <row r="116" spans="2:17" ht="54.75" customHeight="1" x14ac:dyDescent="0.25">
      <c r="B116" s="152" t="s">
        <v>196</v>
      </c>
      <c r="C116" s="156" t="s">
        <v>164</v>
      </c>
      <c r="D116" s="2" t="s">
        <v>198</v>
      </c>
      <c r="E116" s="153">
        <v>17348313</v>
      </c>
      <c r="F116" s="141" t="s">
        <v>199</v>
      </c>
      <c r="G116" s="142" t="s">
        <v>200</v>
      </c>
      <c r="H116" s="137">
        <v>39906</v>
      </c>
      <c r="I116" s="4"/>
      <c r="J116" s="142" t="s">
        <v>201</v>
      </c>
      <c r="K116" s="65" t="s">
        <v>202</v>
      </c>
      <c r="L116" s="143" t="s">
        <v>203</v>
      </c>
      <c r="M116" s="151" t="s">
        <v>126</v>
      </c>
      <c r="N116" s="151" t="s">
        <v>126</v>
      </c>
      <c r="O116" s="151" t="s">
        <v>126</v>
      </c>
      <c r="P116" s="128"/>
      <c r="Q116" s="128"/>
    </row>
    <row r="119" spans="2:17" ht="15.75" thickBot="1" x14ac:dyDescent="0.3"/>
    <row r="120" spans="2:17" ht="54" customHeight="1" x14ac:dyDescent="0.25">
      <c r="B120" s="93" t="s">
        <v>32</v>
      </c>
      <c r="C120" s="93" t="s">
        <v>46</v>
      </c>
      <c r="D120" s="89" t="s">
        <v>47</v>
      </c>
      <c r="E120" s="93" t="s">
        <v>48</v>
      </c>
      <c r="F120" s="53" t="s">
        <v>53</v>
      </c>
      <c r="G120" s="144"/>
    </row>
    <row r="121" spans="2:17" ht="140.25" customHeight="1" x14ac:dyDescent="0.2">
      <c r="B121" s="287" t="s">
        <v>50</v>
      </c>
      <c r="C121" s="5" t="s">
        <v>121</v>
      </c>
      <c r="D121" s="92">
        <v>25</v>
      </c>
      <c r="E121" s="92">
        <v>25</v>
      </c>
      <c r="F121" s="288">
        <f>+E121+E122+E123</f>
        <v>60</v>
      </c>
      <c r="G121" s="62"/>
    </row>
    <row r="122" spans="2:17" ht="76.150000000000006" customHeight="1" x14ac:dyDescent="0.2">
      <c r="B122" s="287"/>
      <c r="C122" s="5" t="s">
        <v>122</v>
      </c>
      <c r="D122" s="51">
        <v>25</v>
      </c>
      <c r="E122" s="92">
        <v>25</v>
      </c>
      <c r="F122" s="289"/>
      <c r="G122" s="62"/>
    </row>
    <row r="123" spans="2:17" ht="91.5" customHeight="1" x14ac:dyDescent="0.2">
      <c r="B123" s="287"/>
      <c r="C123" s="5" t="s">
        <v>123</v>
      </c>
      <c r="D123" s="92">
        <v>10</v>
      </c>
      <c r="E123" s="92">
        <v>10</v>
      </c>
      <c r="F123" s="290"/>
      <c r="G123" s="62"/>
    </row>
    <row r="124" spans="2:17" x14ac:dyDescent="0.25">
      <c r="C124" s="73"/>
    </row>
    <row r="127" spans="2:17" x14ac:dyDescent="0.25">
      <c r="B127" s="91" t="s">
        <v>54</v>
      </c>
    </row>
    <row r="130" spans="2:5" x14ac:dyDescent="0.25">
      <c r="B130" s="94" t="s">
        <v>32</v>
      </c>
      <c r="C130" s="94" t="s">
        <v>55</v>
      </c>
      <c r="D130" s="93" t="s">
        <v>48</v>
      </c>
      <c r="E130" s="93" t="s">
        <v>16</v>
      </c>
    </row>
    <row r="131" spans="2:5" ht="42.75" x14ac:dyDescent="0.25">
      <c r="B131" s="74" t="s">
        <v>56</v>
      </c>
      <c r="C131" s="75">
        <v>40</v>
      </c>
      <c r="D131" s="92">
        <f>+E105</f>
        <v>20</v>
      </c>
      <c r="E131" s="262">
        <f>+D131+D132</f>
        <v>80</v>
      </c>
    </row>
    <row r="132" spans="2:5" ht="71.25" x14ac:dyDescent="0.25">
      <c r="B132" s="74" t="s">
        <v>57</v>
      </c>
      <c r="C132" s="75">
        <v>60</v>
      </c>
      <c r="D132" s="92">
        <f>+F121</f>
        <v>60</v>
      </c>
      <c r="E132" s="263"/>
    </row>
  </sheetData>
  <sheetProtection algorithmName="SHA-512" hashValue="DJRGwJTqvKa1XtVBmN+qnQTmNJZKCPGk6w3jYmjPDYeiKFuD9OG7alxjAQToSDwyMDyOt+7JBskSTWyMRnKB+w==" saltValue="/oYrvUg2S41LdzuP+vrYOw==" spinCount="100000" sheet="1" objects="1" scenarios="1"/>
  <mergeCells count="41">
    <mergeCell ref="P112:Q112"/>
    <mergeCell ref="P115:Q115"/>
    <mergeCell ref="B121:B123"/>
    <mergeCell ref="F121:F123"/>
    <mergeCell ref="E131:E132"/>
    <mergeCell ref="B90:N90"/>
    <mergeCell ref="E105:E107"/>
    <mergeCell ref="B110:N110"/>
    <mergeCell ref="J112:L112"/>
    <mergeCell ref="B56:N56"/>
    <mergeCell ref="B75:I75"/>
    <mergeCell ref="O59:P59"/>
    <mergeCell ref="O60:P60"/>
    <mergeCell ref="B87:P87"/>
    <mergeCell ref="O62:P62"/>
    <mergeCell ref="O63:P63"/>
    <mergeCell ref="B69:N69"/>
    <mergeCell ref="J74:L74"/>
    <mergeCell ref="P74:Q74"/>
    <mergeCell ref="B80:N80"/>
    <mergeCell ref="D83:E83"/>
    <mergeCell ref="D84:E84"/>
    <mergeCell ref="P77:Q77"/>
    <mergeCell ref="P75:Q75"/>
    <mergeCell ref="P76:Q76"/>
    <mergeCell ref="C9:N9"/>
    <mergeCell ref="O61:P61"/>
    <mergeCell ref="B2:P2"/>
    <mergeCell ref="B4:P4"/>
    <mergeCell ref="C6:N6"/>
    <mergeCell ref="C7:N7"/>
    <mergeCell ref="C8:N8"/>
    <mergeCell ref="C10:E10"/>
    <mergeCell ref="B14:C15"/>
    <mergeCell ref="B16:C16"/>
    <mergeCell ref="E34:E35"/>
    <mergeCell ref="M39:N39"/>
    <mergeCell ref="B51:B52"/>
    <mergeCell ref="C51:C52"/>
    <mergeCell ref="D51:E51"/>
    <mergeCell ref="C54:N54"/>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18:A38 IS18:IS38 SO18:SO38 ACK18:ACK38 AMG18:AMG38 AWC18:AWC38 BFY18:BFY38 BPU18:BPU38 BZQ18:BZQ38 CJM18:CJM38 CTI18:CTI38 DDE18:DDE38 DNA18:DNA38 DWW18:DWW38 EGS18:EGS38 EQO18:EQO38 FAK18:FAK38 FKG18:FKG38 FUC18:FUC38 GDY18:GDY38 GNU18:GNU38 GXQ18:GXQ38 HHM18:HHM38 HRI18:HRI38 IBE18:IBE38 ILA18:ILA38 IUW18:IUW38 JES18:JES38 JOO18:JOO38 JYK18:JYK38 KIG18:KIG38 KSC18:KSC38 LBY18:LBY38 LLU18:LLU38 LVQ18:LVQ38 MFM18:MFM38 MPI18:MPI38 MZE18:MZE38 NJA18:NJA38 NSW18:NSW38 OCS18:OCS38 OMO18:OMO38 OWK18:OWK38 PGG18:PGG38 PQC18:PQC38 PZY18:PZY38 QJU18:QJU38 QTQ18:QTQ38 RDM18:RDM38 RNI18:RNI38 RXE18:RXE38 SHA18:SHA38 SQW18:SQW38 TAS18:TAS38 TKO18:TKO38 TUK18:TUK38 UEG18:UEG38 UOC18:UOC38 UXY18:UXY38 VHU18:VHU38 VRQ18:VRQ38 WBM18:WBM38 WLI18:WLI38 WVE18:WVE38">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18:IV38 SR18:SR38 ACN18:ACN38 AMJ18:AMJ38 AWF18:AWF38 BGB18:BGB38 BPX18:BPX38 BZT18:BZT38 CJP18:CJP38 CTL18:CTL38 DDH18:DDH38 DND18:DND38 DWZ18:DWZ38 EGV18:EGV38 EQR18:EQR38 FAN18:FAN38 FKJ18:FKJ38 FUF18:FUF38 GEB18:GEB38 GNX18:GNX38 GXT18:GXT38 HHP18:HHP38 HRL18:HRL38 IBH18:IBH38 ILD18:ILD38 IUZ18:IUZ38 JEV18:JEV38 JOR18:JOR38 JYN18:JYN38 KIJ18:KIJ38 KSF18:KSF38 LCB18:LCB38 LLX18:LLX38 LVT18:LVT38 MFP18:MFP38 MPL18:MPL38 MZH18:MZH38 NJD18:NJD38 NSZ18:NSZ38 OCV18:OCV38 OMR18:OMR38 OWN18:OWN38 PGJ18:PGJ38 PQF18:PQF38 QAB18:QAB38 QJX18:QJX38 QTT18:QTT38 RDP18:RDP38 RNL18:RNL38 RXH18:RXH38 SHD18:SHD38 SQZ18:SQZ38 TAV18:TAV38 TKR18:TKR38 TUN18:TUN38 UEJ18:UEJ38 UOF18:UOF38 UYB18:UYB38 VHX18:VHX38 VRT18:VRT38 WBP18:WBP38 WLL18:WLL38 WVH18:WVH38">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FINANCIERA</vt:lpstr>
      <vt:lpstr>JURIDICA</vt:lpstr>
      <vt:lpstr>TECNICA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Isabel Arenas Cordoba</cp:lastModifiedBy>
  <dcterms:created xsi:type="dcterms:W3CDTF">2014-10-22T15:49:24Z</dcterms:created>
  <dcterms:modified xsi:type="dcterms:W3CDTF">2014-12-04T00:56:29Z</dcterms:modified>
</cp:coreProperties>
</file>