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arenas\Desktop\EVALUACION DE  PROPUESTAS\PROPONENTE 12 SEÑALES DE AMOR\"/>
    </mc:Choice>
  </mc:AlternateContent>
  <bookViews>
    <workbookView xWindow="0" yWindow="0" windowWidth="20490" windowHeight="7755" tabRatio="598" activeTab="2"/>
  </bookViews>
  <sheets>
    <sheet name="FINANCIERA" sheetId="10" r:id="rId1"/>
    <sheet name="JURIDICA" sheetId="9" r:id="rId2"/>
    <sheet name="TECNICA_SEÑALESDEAMOR" sheetId="8" r:id="rId3"/>
  </sheets>
  <calcPr calcId="152511"/>
</workbook>
</file>

<file path=xl/calcChain.xml><?xml version="1.0" encoding="utf-8"?>
<calcChain xmlns="http://schemas.openxmlformats.org/spreadsheetml/2006/main">
  <c r="E74" i="8" l="1"/>
  <c r="Q19" i="9" l="1"/>
  <c r="C23" i="10" l="1"/>
  <c r="C22" i="10"/>
  <c r="C12" i="10"/>
  <c r="C13" i="10" s="1"/>
  <c r="C24" i="8" l="1"/>
  <c r="L115" i="8" l="1"/>
  <c r="A112" i="8"/>
  <c r="A113" i="8" s="1"/>
  <c r="A114" i="8" s="1"/>
  <c r="N115" i="8"/>
  <c r="N56" i="8"/>
  <c r="E40" i="8"/>
  <c r="E121" i="8" l="1"/>
  <c r="D147" i="8" s="1"/>
  <c r="F137" i="8"/>
  <c r="D148" i="8" s="1"/>
  <c r="E147" i="8" l="1"/>
  <c r="C117" i="8" l="1"/>
  <c r="M56" i="8"/>
  <c r="C62" i="8" s="1"/>
  <c r="L56" i="8"/>
  <c r="K56" i="8"/>
  <c r="C61" i="8" s="1"/>
  <c r="A50" i="8"/>
  <c r="A51" i="8" s="1"/>
  <c r="A52" i="8" s="1"/>
  <c r="A53" i="8" s="1"/>
  <c r="A54" i="8" s="1"/>
</calcChain>
</file>

<file path=xl/sharedStrings.xml><?xml version="1.0" encoding="utf-8"?>
<sst xmlns="http://schemas.openxmlformats.org/spreadsheetml/2006/main" count="531" uniqueCount="277">
  <si>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</si>
  <si>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</si>
  <si>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</si>
  <si>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</si>
  <si>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</si>
  <si>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</si>
  <si>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</si>
  <si>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</si>
  <si>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</si>
  <si>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</si>
  <si>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</si>
  <si>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</si>
  <si>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</si>
  <si>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</si>
  <si>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</si>
  <si>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</si>
  <si>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</si>
  <si>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</si>
  <si>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</si>
  <si>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</si>
  <si>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</si>
  <si>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</si>
  <si>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</si>
  <si>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</si>
  <si>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</si>
  <si>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</si>
  <si>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</si>
  <si>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</si>
  <si>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</si>
  <si>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</si>
  <si>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</si>
  <si>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</si>
  <si>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</si>
  <si>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</si>
  <si>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</si>
  <si>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</si>
  <si>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</si>
  <si>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</si>
  <si>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</si>
  <si>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</si>
  <si>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</si>
  <si>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</si>
  <si>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</si>
  <si>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</si>
  <si>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</si>
  <si>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</si>
  <si>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</si>
  <si>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</si>
  <si>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</si>
  <si>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</si>
  <si>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</si>
  <si>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</si>
  <si>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</si>
  <si>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</si>
  <si>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</si>
  <si>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</si>
  <si>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</si>
  <si>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</si>
  <si>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</si>
  <si>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</si>
  <si>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</si>
  <si>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</si>
  <si>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</si>
  <si>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</si>
  <si>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</si>
  <si>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</si>
  <si>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</si>
  <si>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</si>
  <si>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</si>
  <si>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</si>
  <si>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</si>
  <si>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</si>
  <si>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</si>
  <si>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</si>
  <si>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</si>
  <si>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</si>
  <si>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</si>
  <si>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</si>
  <si>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</si>
  <si>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</si>
  <si>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</si>
  <si>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</si>
  <si>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</si>
  <si>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</si>
  <si>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</si>
  <si>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</si>
  <si>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</si>
  <si>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</si>
  <si>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</si>
  <si>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</si>
  <si>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</si>
  <si>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</si>
  <si>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</si>
  <si>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</si>
  <si>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</si>
  <si>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</si>
  <si>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</si>
  <si>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</si>
  <si>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</si>
  <si>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</si>
  <si>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</si>
  <si>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</si>
  <si>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</si>
  <si>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</si>
  <si>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</si>
  <si>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</si>
  <si>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</si>
  <si>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</si>
  <si>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</si>
  <si>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</si>
  <si>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</si>
  <si>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</si>
  <si>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</si>
  <si>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</si>
  <si>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</si>
  <si>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</si>
  <si>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</si>
  <si>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</si>
  <si>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</si>
  <si>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</si>
  <si>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</si>
  <si>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</si>
  <si>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</si>
  <si>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</si>
  <si>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</si>
  <si>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</si>
  <si>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</si>
  <si>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</si>
  <si>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</si>
  <si>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</si>
  <si>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</si>
  <si>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</si>
  <si>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</si>
  <si>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</si>
  <si>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</si>
  <si>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</si>
  <si>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</si>
  <si>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</si>
  <si>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</si>
  <si>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</si>
  <si>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</si>
  <si>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</si>
  <si>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</si>
  <si>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</si>
  <si>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</si>
  <si>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</si>
  <si>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</si>
  <si>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</si>
  <si>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</si>
  <si>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</si>
  <si>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</si>
  <si>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</si>
  <si>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CORPORACIÓN SEÑALES DE AMOR</t>
  </si>
  <si>
    <t>2003</t>
  </si>
  <si>
    <t>FEBRERO 01 DE 2010</t>
  </si>
  <si>
    <t>MAYO 30 DE 2010</t>
  </si>
  <si>
    <t>GOBERNACION DEL META</t>
  </si>
  <si>
    <t>AGOSTO 19 2010</t>
  </si>
  <si>
    <t>DICIEMBRE 31 DE 2010</t>
  </si>
  <si>
    <t>1095</t>
  </si>
  <si>
    <t>1454</t>
  </si>
  <si>
    <t>NOVIEMBRE 02 DE 2010</t>
  </si>
  <si>
    <t>NA</t>
  </si>
  <si>
    <t>4</t>
  </si>
  <si>
    <t>83 AL 84</t>
  </si>
  <si>
    <t>0</t>
  </si>
  <si>
    <t>83 A 84</t>
  </si>
  <si>
    <t>156</t>
  </si>
  <si>
    <t>JULIO 06 DE 2011</t>
  </si>
  <si>
    <t>MARZ0 07 DE 2011</t>
  </si>
  <si>
    <t xml:space="preserve">87 A 91 </t>
  </si>
  <si>
    <t>1001</t>
  </si>
  <si>
    <t>JUNIO 08 DE 2011</t>
  </si>
  <si>
    <t>DICIEMBRE 07 DE 2011</t>
  </si>
  <si>
    <t>0613</t>
  </si>
  <si>
    <t>SEPTIEMBRE 18 DE 2012</t>
  </si>
  <si>
    <t>DICIEMBRE 31 DE 2012</t>
  </si>
  <si>
    <t>ICBF</t>
  </si>
  <si>
    <t>NO CUMPLE, MISMO CONTRATO</t>
  </si>
  <si>
    <t>X</t>
  </si>
  <si>
    <t>FAMILIAR</t>
  </si>
  <si>
    <t>1/300</t>
  </si>
  <si>
    <t>MONICA TATIANA REYES</t>
  </si>
  <si>
    <t>PSICOLOGA</t>
  </si>
  <si>
    <t>UNIVERSIDAD COOPERATIVA DE COLOMBIA</t>
  </si>
  <si>
    <t>DICIEMBRE 27 DE 2012</t>
  </si>
  <si>
    <t>CERTIFICACIÓN ANEXA NO ESTABLECE FUNCIONES</t>
  </si>
  <si>
    <t>OCTUBRE 01 DE 2012 A SEPTIEMBRE 30 DE 2014</t>
  </si>
  <si>
    <t>NO ANEXA</t>
  </si>
  <si>
    <t>ASTRID VERONICA TORRES ENCISO</t>
  </si>
  <si>
    <t>TRABAJADORA SOCIAL</t>
  </si>
  <si>
    <t>UNIVERSIDAD COLEGIO MAYOR DE CUNDINAMARCA</t>
  </si>
  <si>
    <t>JUNO 29 DE 2012</t>
  </si>
  <si>
    <t>OCTUBRE 01 DE 2013 A LA FECHA</t>
  </si>
  <si>
    <t>CLAUDIA PATRICIA MAHECHA PARRADO</t>
  </si>
  <si>
    <t>ENERO 30 DE 2008</t>
  </si>
  <si>
    <t>UNIVERSIDAD METROPOLITANA DE EDUCACIÓN Y CIENCIA TECNOLOGICA</t>
  </si>
  <si>
    <t>LIC. EN PSICOLOGIA GENERAL</t>
  </si>
  <si>
    <t>MARTHA CECILIA RONCANCIO</t>
  </si>
  <si>
    <t xml:space="preserve">CERTIFICACIÓN ANEXA NO ESTABLECE FUNCIONES
</t>
  </si>
  <si>
    <t>CERTIFICACIÓN ANEXA NO ESTABLECE FECHAS, NI FUNCIONES
CARTA DE COMPROMISO ESTIPULA QUE ES PARA MUNICIPIO DE ACACIAS</t>
  </si>
  <si>
    <t>UNIVERSIDAD ANTONIO NARIÑO</t>
  </si>
  <si>
    <t>AGOSTO 26 DE 2004</t>
  </si>
  <si>
    <t>1/150</t>
  </si>
  <si>
    <t>LIC EN PEDAGOGIA INFANTIL</t>
  </si>
  <si>
    <t>UNIVERSIDAD UNIMINUTO</t>
  </si>
  <si>
    <t>MARIA ESTER LUGO LOZANO</t>
  </si>
  <si>
    <t>CERTIFICACIÓN ANEXA NO ESTABLECE FUNCIONES
NO ANEXA TARJETA PROFESIONAL</t>
  </si>
  <si>
    <t>INGRID YOHANA JIMENEZ</t>
  </si>
  <si>
    <t>ABRIL 30 DE 2014</t>
  </si>
  <si>
    <t>ADRIANA CRUZ CONTRERAS</t>
  </si>
  <si>
    <t>FUNDACIÓN UNIVERSITARIA MONSERRATO</t>
  </si>
  <si>
    <t>AGOSTO 18 DE 1995</t>
  </si>
  <si>
    <t>073784013-R</t>
  </si>
  <si>
    <t>ALCALDÍA DE PUERTO GAITAN</t>
  </si>
  <si>
    <t>OCTUBRE 2011 A OCTUBRE 2013</t>
  </si>
  <si>
    <t>FEBRERO 11 DE 2011 A DICIEMBRE 2010</t>
  </si>
  <si>
    <t>0642</t>
  </si>
  <si>
    <t>GOBERNACIÓN DEL META</t>
  </si>
  <si>
    <t>ABRIL 06 DE 2009</t>
  </si>
  <si>
    <t>SEPTIEMBRE 07 DE 2009</t>
  </si>
  <si>
    <t>SEPTIEMBRE 06 DE 2009</t>
  </si>
  <si>
    <t>DICIEMBRE 14 DE 2009</t>
  </si>
  <si>
    <t>0299</t>
  </si>
  <si>
    <t>1/1000</t>
  </si>
  <si>
    <t>ELVIDA GUTIERREZ MANCERA</t>
  </si>
  <si>
    <t>UNIVERSIDAD ANTONIO NARINO</t>
  </si>
  <si>
    <t>ABRIL 02 DE 2004</t>
  </si>
  <si>
    <t>YULIANA JIMENEZ CASTRO</t>
  </si>
  <si>
    <t>LIC. EN PSICOLOGÍA GENERAL</t>
  </si>
  <si>
    <t>LUIS HORACIO AGUDELO</t>
  </si>
  <si>
    <t>1/5000</t>
  </si>
  <si>
    <t>CONTADOR PUBLICO</t>
  </si>
  <si>
    <t>36914-7</t>
  </si>
  <si>
    <t>UNIVERSIDAD SANTO TOMAS</t>
  </si>
  <si>
    <t>SEPTIEMBRE 1993</t>
  </si>
  <si>
    <t>PROPONENTE: CORPORACION SEÑALES DE AMOR</t>
  </si>
  <si>
    <t>NUMERO DE NIT 900.132.962 - 1</t>
  </si>
  <si>
    <t xml:space="preserve">No DEL GRUPO AL QUE SE PRESENTA </t>
  </si>
  <si>
    <t>AL  9</t>
  </si>
  <si>
    <t>EL PROPONENTE CUMPLE _____ NO CUMPLE ___X____</t>
  </si>
  <si>
    <t xml:space="preserve">NOTA: La Corporacion presenta un RUP desde la pagina 5 hasta 41, el DICTAMEN a los estados financieros que no cumple con el pliego de condiciones  de la convocatoria del numeral 3.16  paragrafo 3 Item 5. Los estados financieros, las notas, certificacion y dictamen del año 2013 se presentan en fotocopias.                                                                       </t>
  </si>
  <si>
    <t>CONVOCATORIA PÚBLICA DE APORTE No CP-003 DE 2014</t>
  </si>
  <si>
    <t>En Villavicencio, a los veintiocho (28) dias del mes de Noviembre  de 2014, en las instalaciones del Instituto Colombiano de Bienestar Familiar –ICBF- de la Regional Meta se reunieron los integrantes del Comité Evaluador, a saber: Estudio Técnico: Liliana de Pilar Guevara Parada; Mirta Patricia Díaz Paternina. Estudio Financiero: Aida Solange Guevara Lesmes, Gladys Osorio Sanchez y Jorge Alonso Bello; y Estudio Jurídico: Jaime Humberto Rodriguez Beltran y Manuel Jose Sanchez Rodriguez, con el fin de estudiar y evaluar las propuestas presentadas con ocasión de la Convocatoria Pública de aporte No. CP-003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</si>
  <si>
    <t>CERTIFICADO DE CUMPLIMIENTO DE PAGO DE APORTES DE SEGURIDAD SOCIAL Y PARAFISCALES. FORMATO 2</t>
  </si>
  <si>
    <t>GARANTIA DE SERIEDAD DE LA PROPUESTA GRUPO 9</t>
  </si>
  <si>
    <t>15 a 16</t>
  </si>
  <si>
    <t>VERIFICADO POR EL ICBF</t>
  </si>
  <si>
    <t xml:space="preserve">PROPONENTE No. 12. CORPORACIÓN SEÑALES DE AMOR </t>
  </si>
  <si>
    <t xml:space="preserve">27 a 29 </t>
  </si>
  <si>
    <t>LA GARANTIA ALLEGADA EL DIA 2014-12-01, EL OFERENTE DEBE AJUSTAR A LA CIRCUNSCRIPCION TERRITORIAL DE LA REGIONAL META, EL ALCANCE QUE TENDRA LA POLIZA EN CASO DE SER EJECUTADA</t>
  </si>
  <si>
    <t xml:space="preserve">4 a 5 </t>
  </si>
  <si>
    <t>42 a 60</t>
  </si>
  <si>
    <t>EL RUP ALLEGADO POR EL OFERENTE ESTA INCOMPLETO LE FALTA DE LA PAGINA 1 A LA 4.</t>
  </si>
  <si>
    <t xml:space="preserve">7 a 11 </t>
  </si>
  <si>
    <t>18 a 19</t>
  </si>
  <si>
    <t xml:space="preserve">EL OFERENTE NO ALLEGA LA RESOLUCION POR MEDIO DE LA CUAL SE LE OTROGA O RECONOCE LA PERSONERIA JURIDICA. </t>
  </si>
  <si>
    <t>31 a 32</t>
  </si>
  <si>
    <t>NO  CUMPLE</t>
  </si>
  <si>
    <t>NO ESPECIFICA OBLIGACIONES CONTRACTUALES</t>
  </si>
  <si>
    <t xml:space="preserve">
1.NO ESPECIFICA OBLIGACIONES CONTRACTUALES)
2.CUPOS IGUALES  A PRIMER CONTRATO</t>
  </si>
  <si>
    <t>1.NO ESPECIFICA CUPOS
2.NO ESPEFICA OBLIGACIONES CONTRACTUALES</t>
  </si>
  <si>
    <t>613</t>
  </si>
  <si>
    <t>NO CUMPLE CON EL NUMERAL ESTABLECIDO CON EL NUMERAL 3.21 NOTA 4 DEL PLIEGO DE CONDICIONES</t>
  </si>
  <si>
    <t xml:space="preserve">
1.CARTA DE COMPROMISO ESTIPULADISPONIBILIDAD  PARA MUNICIPIO DE ACACIAS
2.CERTIFICACIÓN ANEXA NO ESTABLECE FUNCIONES
3.NO ANEXA TARJETA PROFESIONAL</t>
  </si>
  <si>
    <t xml:space="preserve">MODALIDAD FAMILIAR </t>
  </si>
  <si>
    <t>LA  ES EXPERIENCIA MAYOR A LOS ULTIMOS 5 AÑOS</t>
  </si>
  <si>
    <t>1.FORMATO 10  NO ESPECIFICA CARGO
2.NO ANEXA TARJETA PROFESIONAL
3.CERTIFICACIÓN SIN FUNCIONES</t>
  </si>
  <si>
    <t>MUNICIPIO DE ACACIAS 
ZONA 2-1 CENTRO ZONAL DE ACACÍAS</t>
  </si>
  <si>
    <t>MUNICIPIO DE CASTILLA LA NUEVA - ZONA 2-1 
CENTRO ZONAL DE ACACÍAS</t>
  </si>
  <si>
    <t>MUNCICIPIO DEL DORADO - ZONA 2-1
 CENTRO ZONAL DE ACACÍAS</t>
  </si>
  <si>
    <t>MUNICIPIO DE GUAMAL - ZONA 2-1 
CENTRO ZONAL DE ACACÍAS</t>
  </si>
  <si>
    <t>MUNICIPIO DE SAN CARLOS DE GUAROA - ZONA 2-1 
CENTRO ZONAL DE ACACÍAS</t>
  </si>
  <si>
    <t>MARZO 12 DE 2009</t>
  </si>
  <si>
    <t>NOVIEMBRE 17 DEL 2009</t>
  </si>
  <si>
    <t>NO CUMPLE CON LAS EXIGENCIAS DEL PLIEGO NUMERAL 3.21 NOTA 4. CRUZA CON PROPONENTE 8</t>
  </si>
  <si>
    <t>Se procede a evaluar la propuesta presentada por el siguiente oferente: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</si>
</sst>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quot;$&quot;* #,##0_-;\-&quot;$&quot;* #,##0_-;_-&quot;$&quot;* &quot;-&quot;??_-;_-@_-"/>
  </numFmts>
  <fonts count="3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u/>
      <sz val="12"/>
      <color rgb="FF00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medium">
        <color indexed="64"/>
      </right>
      <top style="medium">
        <color indexed="64"/>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14">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23" fillId="6" borderId="5" xfId="0" applyFont="1" applyFill="1" applyBorder="1" applyAlignment="1">
      <alignment horizontal="center" vertical="center" wrapText="1"/>
    </xf>
    <xf numFmtId="0" fontId="24" fillId="7" borderId="19" xfId="0" applyFont="1" applyFill="1" applyBorder="1" applyAlignment="1">
      <alignment horizontal="center" vertical="center" wrapText="1"/>
    </xf>
    <xf numFmtId="0" fontId="24" fillId="7" borderId="22" xfId="0" applyFont="1" applyFill="1" applyBorder="1" applyAlignment="1">
      <alignment horizontal="center" vertical="center" wrapText="1"/>
    </xf>
    <xf numFmtId="0" fontId="24" fillId="0" borderId="22" xfId="0" applyFont="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7" borderId="0" xfId="0" applyFont="1" applyFill="1" applyAlignment="1">
      <alignment vertical="center"/>
    </xf>
    <xf numFmtId="0" fontId="26" fillId="7" borderId="27" xfId="0" applyFont="1" applyFill="1" applyBorder="1" applyAlignment="1">
      <alignment vertical="center"/>
    </xf>
    <xf numFmtId="0" fontId="26" fillId="7" borderId="28" xfId="0" applyFont="1" applyFill="1" applyBorder="1" applyAlignment="1">
      <alignment horizontal="center" vertical="center" wrapText="1"/>
    </xf>
    <xf numFmtId="0" fontId="27" fillId="0" borderId="29" xfId="0" applyFont="1" applyBorder="1" applyAlignment="1">
      <alignment vertical="center" wrapText="1"/>
    </xf>
    <xf numFmtId="0" fontId="27" fillId="0" borderId="28" xfId="0" applyFont="1" applyBorder="1" applyAlignment="1">
      <alignment vertical="center"/>
    </xf>
    <xf numFmtId="0" fontId="26" fillId="7" borderId="29" xfId="0" applyFont="1" applyFill="1" applyBorder="1" applyAlignment="1">
      <alignment vertical="center"/>
    </xf>
    <xf numFmtId="0" fontId="27" fillId="7" borderId="28" xfId="0" applyFont="1" applyFill="1" applyBorder="1" applyAlignment="1">
      <alignment vertical="center"/>
    </xf>
    <xf numFmtId="0" fontId="27" fillId="7" borderId="0" xfId="0" applyFont="1" applyFill="1" applyAlignment="1">
      <alignment vertical="center"/>
    </xf>
    <xf numFmtId="0" fontId="27" fillId="7" borderId="29" xfId="0" applyFont="1" applyFill="1" applyBorder="1" applyAlignment="1">
      <alignment vertical="center"/>
    </xf>
    <xf numFmtId="0" fontId="26" fillId="7" borderId="29" xfId="0" applyFont="1" applyFill="1" applyBorder="1" applyAlignment="1">
      <alignment horizontal="center" vertical="center"/>
    </xf>
    <xf numFmtId="0" fontId="27" fillId="7" borderId="25" xfId="0" applyFont="1" applyFill="1" applyBorder="1" applyAlignment="1">
      <alignment vertical="center"/>
    </xf>
    <xf numFmtId="0" fontId="27" fillId="8" borderId="26" xfId="0" applyFont="1" applyFill="1" applyBorder="1" applyAlignment="1">
      <alignment vertical="center"/>
    </xf>
    <xf numFmtId="0" fontId="27" fillId="7" borderId="27" xfId="0" applyFont="1" applyFill="1" applyBorder="1" applyAlignment="1">
      <alignment vertical="center"/>
    </xf>
    <xf numFmtId="0" fontId="27" fillId="8" borderId="0" xfId="0" applyFont="1" applyFill="1" applyAlignment="1">
      <alignment vertical="center"/>
    </xf>
    <xf numFmtId="0" fontId="27" fillId="7" borderId="33" xfId="0" applyFont="1" applyFill="1" applyBorder="1" applyAlignment="1">
      <alignment vertical="center"/>
    </xf>
    <xf numFmtId="0" fontId="27" fillId="8" borderId="35" xfId="0" applyFont="1" applyFill="1" applyBorder="1" applyAlignment="1">
      <alignment vertical="center"/>
    </xf>
    <xf numFmtId="0" fontId="27" fillId="7" borderId="36" xfId="0" applyFont="1" applyFill="1" applyBorder="1" applyAlignment="1">
      <alignment vertical="center"/>
    </xf>
    <xf numFmtId="0" fontId="26" fillId="7" borderId="28" xfId="0" applyFont="1" applyFill="1" applyBorder="1" applyAlignment="1">
      <alignment vertical="center"/>
    </xf>
    <xf numFmtId="0" fontId="27" fillId="8" borderId="0" xfId="0" applyFont="1" applyFill="1" applyAlignment="1">
      <alignment horizontal="center" vertical="center"/>
    </xf>
    <xf numFmtId="0" fontId="27" fillId="8" borderId="35" xfId="0" applyFont="1" applyFill="1" applyBorder="1" applyAlignment="1">
      <alignment horizontal="center" vertical="center"/>
    </xf>
    <xf numFmtId="0" fontId="26" fillId="7" borderId="36" xfId="0" applyFont="1" applyFill="1" applyBorder="1" applyAlignment="1">
      <alignment horizontal="center" vertical="center"/>
    </xf>
    <xf numFmtId="0" fontId="26" fillId="7" borderId="0" xfId="0" applyFont="1" applyFill="1" applyAlignment="1">
      <alignment horizontal="right" vertical="center"/>
    </xf>
    <xf numFmtId="0" fontId="26" fillId="7" borderId="0" xfId="0" applyFont="1" applyFill="1" applyAlignment="1">
      <alignment vertical="center"/>
    </xf>
    <xf numFmtId="0" fontId="27" fillId="0" borderId="29" xfId="0" applyFont="1" applyBorder="1" applyAlignment="1">
      <alignment vertical="center"/>
    </xf>
    <xf numFmtId="0" fontId="28" fillId="0" borderId="0" xfId="0" applyFont="1"/>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7" borderId="33" xfId="0" applyFont="1" applyFill="1" applyBorder="1" applyAlignment="1">
      <alignment vertical="center"/>
    </xf>
    <xf numFmtId="0" fontId="30" fillId="7" borderId="33" xfId="0" applyFont="1" applyFill="1" applyBorder="1" applyAlignment="1">
      <alignment horizontal="center" vertical="center"/>
    </xf>
    <xf numFmtId="0" fontId="30" fillId="7" borderId="33" xfId="0" applyFont="1" applyFill="1" applyBorder="1" applyAlignment="1">
      <alignment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166" fontId="0" fillId="4" borderId="1" xfId="0" applyNumberFormat="1" applyFill="1" applyBorder="1" applyAlignment="1">
      <alignment horizontal="right" vertical="center"/>
    </xf>
    <xf numFmtId="49" fontId="13" fillId="0" borderId="1" xfId="0" applyNumberFormat="1" applyFont="1" applyFill="1" applyBorder="1" applyAlignment="1" applyProtection="1">
      <alignment horizontal="center" vertical="center" wrapText="1"/>
      <protection locked="0"/>
    </xf>
    <xf numFmtId="17" fontId="13" fillId="0" borderId="1" xfId="0" applyNumberFormat="1" applyFont="1" applyFill="1" applyBorder="1" applyAlignment="1" applyProtection="1">
      <alignment horizontal="center" vertical="center" wrapText="1"/>
      <protection locked="0"/>
    </xf>
    <xf numFmtId="0" fontId="0" fillId="2" borderId="1" xfId="0" applyFill="1" applyBorder="1" applyAlignment="1">
      <alignment horizontal="center" wrapText="1"/>
    </xf>
    <xf numFmtId="0" fontId="0" fillId="2" borderId="1" xfId="0" applyFill="1" applyBorder="1" applyAlignment="1">
      <alignment horizontal="center"/>
    </xf>
    <xf numFmtId="0" fontId="1" fillId="2" borderId="1" xfId="0" applyFont="1" applyFill="1" applyBorder="1" applyAlignment="1">
      <alignment horizontal="center"/>
    </xf>
    <xf numFmtId="0" fontId="0" fillId="0" borderId="1" xfId="0" applyFill="1" applyBorder="1" applyAlignment="1">
      <alignment horizontal="center" vertical="center" wrapText="1"/>
    </xf>
    <xf numFmtId="49" fontId="0" fillId="0" borderId="1" xfId="0" applyNumberFormat="1" applyFill="1" applyBorder="1" applyAlignment="1">
      <alignment horizontal="center" vertical="center" wrapText="1"/>
    </xf>
    <xf numFmtId="49" fontId="0" fillId="0" borderId="1" xfId="0" applyNumberFormat="1" applyBorder="1" applyAlignment="1">
      <alignment horizontal="center" vertical="center" wrapText="1"/>
    </xf>
    <xf numFmtId="49" fontId="0" fillId="0" borderId="1" xfId="0" applyNumberFormat="1" applyBorder="1" applyAlignment="1">
      <alignment horizontal="center" vertical="center"/>
    </xf>
    <xf numFmtId="0" fontId="26" fillId="7" borderId="33" xfId="0" applyFont="1" applyFill="1" applyBorder="1" applyAlignment="1">
      <alignment vertical="center"/>
    </xf>
    <xf numFmtId="0" fontId="14" fillId="0" borderId="0" xfId="0" applyFont="1" applyFill="1" applyBorder="1" applyAlignment="1">
      <alignment horizontal="center" vertical="center" wrapText="1"/>
    </xf>
    <xf numFmtId="49" fontId="14" fillId="0" borderId="0" xfId="0" applyNumberFormat="1" applyFont="1" applyFill="1" applyBorder="1" applyAlignment="1" applyProtection="1">
      <alignment horizontal="left" vertical="center" wrapText="1"/>
      <protection locked="0"/>
    </xf>
    <xf numFmtId="0" fontId="14" fillId="0" borderId="0" xfId="0" applyFont="1" applyFill="1" applyBorder="1" applyAlignment="1" applyProtection="1">
      <alignment horizontal="center" vertical="center" wrapText="1"/>
      <protection locked="0"/>
    </xf>
    <xf numFmtId="49" fontId="14" fillId="0" borderId="0" xfId="0" applyNumberFormat="1" applyFont="1" applyFill="1" applyBorder="1" applyAlignment="1" applyProtection="1">
      <alignment horizontal="center" vertical="center" wrapText="1"/>
      <protection locked="0"/>
    </xf>
    <xf numFmtId="9" fontId="13" fillId="0" borderId="0" xfId="0" applyNumberFormat="1"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wrapText="1"/>
      <protection locked="0"/>
    </xf>
    <xf numFmtId="15" fontId="13" fillId="0" borderId="0" xfId="0" applyNumberFormat="1" applyFont="1" applyFill="1" applyBorder="1" applyAlignment="1" applyProtection="1">
      <alignment horizontal="center" vertical="center" wrapText="1"/>
      <protection locked="0"/>
    </xf>
    <xf numFmtId="49" fontId="18" fillId="0" borderId="0" xfId="0" applyNumberFormat="1" applyFont="1" applyFill="1" applyBorder="1" applyAlignment="1" applyProtection="1">
      <alignment horizontal="center" vertical="center" wrapText="1"/>
      <protection locked="0"/>
    </xf>
    <xf numFmtId="2" fontId="18" fillId="0" borderId="0" xfId="0" applyNumberFormat="1" applyFont="1" applyFill="1" applyBorder="1" applyAlignment="1" applyProtection="1">
      <alignment horizontal="center" vertical="center" wrapText="1"/>
      <protection locked="0"/>
    </xf>
    <xf numFmtId="168" fontId="13" fillId="0" borderId="0" xfId="1" applyNumberFormat="1" applyFont="1" applyFill="1" applyBorder="1" applyAlignment="1">
      <alignment horizontal="right" vertical="center" wrapText="1"/>
    </xf>
    <xf numFmtId="0" fontId="14" fillId="0" borderId="0" xfId="0" applyFont="1" applyFill="1" applyBorder="1" applyAlignment="1">
      <alignment horizontal="left" vertical="center" wrapText="1"/>
    </xf>
    <xf numFmtId="0" fontId="23" fillId="6" borderId="1" xfId="0" applyFont="1" applyFill="1" applyBorder="1" applyAlignment="1">
      <alignment horizontal="center" vertical="center" wrapText="1"/>
    </xf>
    <xf numFmtId="0" fontId="24" fillId="0" borderId="0" xfId="0" applyFont="1"/>
    <xf numFmtId="0" fontId="24" fillId="0" borderId="0" xfId="0" applyFont="1" applyAlignment="1">
      <alignment vertical="center" wrapText="1"/>
    </xf>
    <xf numFmtId="0" fontId="24" fillId="0" borderId="0" xfId="0" applyFont="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4" fillId="0" borderId="1" xfId="0" applyFont="1" applyBorder="1" applyAlignment="1">
      <alignment horizontal="center" vertical="center"/>
    </xf>
    <xf numFmtId="0" fontId="24" fillId="0" borderId="1" xfId="0" applyFont="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24" fillId="7" borderId="44" xfId="0" applyFont="1" applyFill="1" applyBorder="1" applyAlignment="1">
      <alignment horizontal="center" vertical="center" wrapText="1"/>
    </xf>
    <xf numFmtId="0" fontId="24" fillId="0" borderId="13" xfId="0" applyFont="1" applyBorder="1" applyAlignment="1">
      <alignment horizontal="center" vertical="center" wrapText="1"/>
    </xf>
    <xf numFmtId="14" fontId="13" fillId="0" borderId="1" xfId="0" applyNumberFormat="1" applyFont="1" applyFill="1" applyBorder="1" applyAlignment="1" applyProtection="1">
      <alignment horizontal="left" vertical="center" wrapText="1"/>
      <protection locked="0"/>
    </xf>
    <xf numFmtId="15" fontId="13" fillId="0" borderId="1" xfId="0" applyNumberFormat="1"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0" fontId="0" fillId="0" borderId="1" xfId="0" applyBorder="1" applyAlignment="1">
      <alignment horizontal="center"/>
    </xf>
    <xf numFmtId="0" fontId="0" fillId="0" borderId="1" xfId="0" applyFill="1" applyBorder="1" applyAlignment="1">
      <alignment horizontal="left" wrapText="1"/>
    </xf>
    <xf numFmtId="0" fontId="11" fillId="0" borderId="1" xfId="0" applyFont="1" applyFill="1" applyBorder="1" applyAlignment="1">
      <alignment horizontal="justify" vertical="center" wrapText="1"/>
    </xf>
    <xf numFmtId="168" fontId="13" fillId="0" borderId="1" xfId="1" applyNumberFormat="1" applyFont="1" applyFill="1" applyBorder="1" applyAlignment="1">
      <alignment horizontal="center" vertical="center" wrapText="1"/>
    </xf>
    <xf numFmtId="0" fontId="24" fillId="10" borderId="1" xfId="0" applyFont="1" applyFill="1" applyBorder="1" applyAlignment="1">
      <alignment horizontal="center" vertical="center"/>
    </xf>
    <xf numFmtId="0" fontId="24" fillId="10" borderId="22" xfId="0" applyFont="1" applyFill="1" applyBorder="1" applyAlignment="1">
      <alignment horizontal="center" vertical="center" wrapText="1"/>
    </xf>
    <xf numFmtId="0" fontId="24" fillId="10" borderId="1" xfId="0" applyFont="1" applyFill="1" applyBorder="1"/>
    <xf numFmtId="0" fontId="24" fillId="10" borderId="1" xfId="0" applyFont="1" applyFill="1" applyBorder="1" applyAlignment="1">
      <alignment horizontal="center" vertical="center" wrapText="1"/>
    </xf>
    <xf numFmtId="0" fontId="0" fillId="10" borderId="0" xfId="0" applyFill="1"/>
    <xf numFmtId="0" fontId="26" fillId="7" borderId="26" xfId="0" applyFont="1" applyFill="1" applyBorder="1" applyAlignment="1">
      <alignment horizontal="center" vertical="center"/>
    </xf>
    <xf numFmtId="0" fontId="26" fillId="7" borderId="27" xfId="0" applyFont="1" applyFill="1" applyBorder="1" applyAlignment="1">
      <alignment horizontal="center" vertical="center"/>
    </xf>
    <xf numFmtId="0" fontId="26" fillId="7" borderId="35" xfId="0" applyFont="1" applyFill="1" applyBorder="1" applyAlignment="1">
      <alignment horizontal="center" vertical="center"/>
    </xf>
    <xf numFmtId="0" fontId="27" fillId="7" borderId="30" xfId="0" applyFont="1" applyFill="1" applyBorder="1" applyAlignment="1">
      <alignment horizontal="justify" vertical="center" wrapText="1"/>
    </xf>
    <xf numFmtId="0" fontId="27" fillId="7" borderId="32" xfId="0" applyFont="1" applyFill="1" applyBorder="1" applyAlignment="1">
      <alignment horizontal="justify" vertical="center" wrapText="1"/>
    </xf>
    <xf numFmtId="0" fontId="27" fillId="7" borderId="47" xfId="0" applyFont="1" applyFill="1" applyBorder="1" applyAlignment="1">
      <alignment horizontal="justify" vertical="center" wrapText="1"/>
    </xf>
    <xf numFmtId="0" fontId="0" fillId="0" borderId="28" xfId="0" applyBorder="1"/>
    <xf numFmtId="0" fontId="26" fillId="7" borderId="35" xfId="0" applyFont="1" applyFill="1" applyBorder="1" applyAlignment="1">
      <alignment vertical="center" wrapText="1"/>
    </xf>
    <xf numFmtId="0" fontId="26" fillId="7" borderId="34" xfId="0" applyFont="1" applyFill="1" applyBorder="1" applyAlignment="1">
      <alignment vertical="center" wrapText="1"/>
    </xf>
    <xf numFmtId="0" fontId="26" fillId="9" borderId="30" xfId="0" applyFont="1" applyFill="1" applyBorder="1" applyAlignment="1">
      <alignment horizontal="center" vertical="center"/>
    </xf>
    <xf numFmtId="0" fontId="26" fillId="9" borderId="32" xfId="0" applyFont="1" applyFill="1" applyBorder="1" applyAlignment="1">
      <alignment horizontal="center" vertical="center"/>
    </xf>
    <xf numFmtId="0" fontId="26" fillId="9" borderId="31" xfId="0" applyFont="1" applyFill="1" applyBorder="1" applyAlignment="1">
      <alignment horizontal="center" vertical="center"/>
    </xf>
    <xf numFmtId="0" fontId="27" fillId="7" borderId="38" xfId="0" applyFont="1" applyFill="1" applyBorder="1" applyAlignment="1">
      <alignment vertical="center"/>
    </xf>
    <xf numFmtId="0" fontId="26" fillId="7" borderId="25" xfId="0" applyFont="1" applyFill="1" applyBorder="1" applyAlignment="1">
      <alignment vertical="center"/>
    </xf>
    <xf numFmtId="0" fontId="26" fillId="7" borderId="33" xfId="0" applyFont="1" applyFill="1" applyBorder="1" applyAlignment="1">
      <alignment vertical="center"/>
    </xf>
    <xf numFmtId="0" fontId="32" fillId="7" borderId="26" xfId="0" applyFont="1" applyFill="1" applyBorder="1" applyAlignment="1">
      <alignment vertical="center" wrapText="1"/>
    </xf>
    <xf numFmtId="0" fontId="32" fillId="7" borderId="37" xfId="0" applyFont="1" applyFill="1" applyBorder="1" applyAlignment="1">
      <alignment vertical="center" wrapText="1"/>
    </xf>
    <xf numFmtId="0" fontId="27" fillId="7" borderId="39" xfId="0" applyFont="1" applyFill="1" applyBorder="1" applyAlignment="1">
      <alignment vertical="center"/>
    </xf>
    <xf numFmtId="0" fontId="26" fillId="7" borderId="25" xfId="0" applyFont="1" applyFill="1" applyBorder="1" applyAlignment="1">
      <alignment horizontal="center" vertical="center" wrapText="1"/>
    </xf>
    <xf numFmtId="0" fontId="26" fillId="7" borderId="26" xfId="0" applyFont="1" applyFill="1" applyBorder="1" applyAlignment="1">
      <alignment horizontal="center" vertical="center" wrapText="1"/>
    </xf>
    <xf numFmtId="0" fontId="26" fillId="7" borderId="0" xfId="0" applyFont="1" applyFill="1" applyAlignment="1">
      <alignment horizontal="center" vertical="center" wrapText="1"/>
    </xf>
    <xf numFmtId="0" fontId="31" fillId="7" borderId="32" xfId="0" applyFont="1" applyFill="1" applyBorder="1" applyAlignment="1">
      <alignment horizontal="center" vertical="center" wrapText="1"/>
    </xf>
    <xf numFmtId="0" fontId="31" fillId="7" borderId="31" xfId="0" applyFont="1" applyFill="1" applyBorder="1" applyAlignment="1">
      <alignment horizontal="center" vertical="center" wrapText="1"/>
    </xf>
    <xf numFmtId="0" fontId="26" fillId="7" borderId="30" xfId="0" applyFont="1" applyFill="1" applyBorder="1" applyAlignment="1">
      <alignment horizontal="left" vertical="center"/>
    </xf>
    <xf numFmtId="0" fontId="26" fillId="7" borderId="32" xfId="0" applyFont="1" applyFill="1" applyBorder="1" applyAlignment="1">
      <alignment horizontal="left" vertical="center"/>
    </xf>
    <xf numFmtId="0" fontId="26" fillId="7" borderId="31" xfId="0" applyFont="1" applyFill="1" applyBorder="1" applyAlignment="1">
      <alignment horizontal="left" vertical="center"/>
    </xf>
    <xf numFmtId="170" fontId="31" fillId="7" borderId="32" xfId="3" applyNumberFormat="1" applyFont="1" applyFill="1" applyBorder="1" applyAlignment="1">
      <alignment horizontal="center" vertical="center" wrapText="1"/>
    </xf>
    <xf numFmtId="170" fontId="31" fillId="7" borderId="31" xfId="3" applyNumberFormat="1" applyFont="1" applyFill="1" applyBorder="1" applyAlignment="1">
      <alignment horizontal="center" vertical="center" wrapText="1"/>
    </xf>
    <xf numFmtId="44" fontId="31" fillId="7" borderId="32" xfId="3" applyFont="1" applyFill="1" applyBorder="1" applyAlignment="1">
      <alignment horizontal="center" vertical="center" wrapText="1"/>
    </xf>
    <xf numFmtId="44" fontId="31" fillId="7" borderId="31" xfId="3" applyFont="1" applyFill="1" applyBorder="1" applyAlignment="1">
      <alignment horizontal="center" vertical="center" wrapText="1"/>
    </xf>
    <xf numFmtId="0" fontId="30" fillId="7" borderId="32" xfId="0" applyFont="1" applyFill="1" applyBorder="1" applyAlignment="1">
      <alignment horizontal="center" vertical="center" wrapText="1"/>
    </xf>
    <xf numFmtId="0" fontId="30" fillId="7" borderId="31" xfId="0" applyFont="1" applyFill="1" applyBorder="1" applyAlignment="1">
      <alignment horizontal="center" vertical="center" wrapText="1"/>
    </xf>
    <xf numFmtId="44" fontId="31" fillId="7" borderId="32" xfId="3" applyNumberFormat="1"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3" fillId="5" borderId="5" xfId="0" applyFont="1" applyFill="1" applyBorder="1" applyAlignment="1">
      <alignment horizontal="center" vertical="center" wrapText="1"/>
    </xf>
    <xf numFmtId="0" fontId="23" fillId="5" borderId="40" xfId="0" applyFont="1" applyFill="1" applyBorder="1" applyAlignment="1">
      <alignment horizontal="center" vertical="center" wrapText="1"/>
    </xf>
    <xf numFmtId="0" fontId="23" fillId="5" borderId="14" xfId="0" applyFont="1" applyFill="1" applyBorder="1" applyAlignment="1">
      <alignment horizontal="center" vertical="center" wrapText="1"/>
    </xf>
    <xf numFmtId="0" fontId="1" fillId="0" borderId="0" xfId="0" applyFont="1" applyAlignment="1">
      <alignment horizontal="center" vertical="center"/>
    </xf>
    <xf numFmtId="0" fontId="23" fillId="6" borderId="1" xfId="0" applyFont="1" applyFill="1" applyBorder="1" applyAlignment="1">
      <alignment horizontal="center" vertical="center" wrapText="1"/>
    </xf>
    <xf numFmtId="0" fontId="24" fillId="7" borderId="19" xfId="0" applyFont="1" applyFill="1" applyBorder="1" applyAlignment="1">
      <alignment horizontal="left" vertical="justify" wrapText="1"/>
    </xf>
    <xf numFmtId="0" fontId="24" fillId="7" borderId="20" xfId="0" applyFont="1" applyFill="1" applyBorder="1" applyAlignment="1">
      <alignment horizontal="left" vertical="justify" wrapText="1"/>
    </xf>
    <xf numFmtId="0" fontId="24" fillId="7" borderId="21" xfId="0" applyFont="1" applyFill="1" applyBorder="1" applyAlignment="1">
      <alignment horizontal="left" vertical="justify" wrapText="1"/>
    </xf>
    <xf numFmtId="0" fontId="24" fillId="0" borderId="1" xfId="0" applyFont="1" applyBorder="1" applyAlignment="1">
      <alignment horizontal="center" vertical="center" wrapText="1"/>
    </xf>
    <xf numFmtId="0" fontId="24" fillId="7" borderId="22" xfId="0" applyFont="1" applyFill="1" applyBorder="1" applyAlignment="1">
      <alignment horizontal="left" vertical="justify" wrapText="1"/>
    </xf>
    <xf numFmtId="0" fontId="24" fillId="7" borderId="23" xfId="0" applyFont="1" applyFill="1" applyBorder="1" applyAlignment="1">
      <alignment horizontal="left" vertical="justify" wrapText="1"/>
    </xf>
    <xf numFmtId="0" fontId="24" fillId="7" borderId="24" xfId="0" applyFont="1" applyFill="1" applyBorder="1" applyAlignment="1">
      <alignment horizontal="left" vertical="justify" wrapText="1"/>
    </xf>
    <xf numFmtId="0" fontId="24" fillId="0" borderId="1" xfId="0" applyFont="1" applyBorder="1" applyAlignment="1">
      <alignment horizontal="center"/>
    </xf>
    <xf numFmtId="0" fontId="24" fillId="0" borderId="5" xfId="0" applyFont="1" applyBorder="1" applyAlignment="1">
      <alignment horizontal="left" wrapText="1"/>
    </xf>
    <xf numFmtId="0" fontId="24" fillId="0" borderId="40" xfId="0" applyFont="1" applyBorder="1" applyAlignment="1">
      <alignment horizontal="left" wrapText="1"/>
    </xf>
    <xf numFmtId="0" fontId="24" fillId="0" borderId="14" xfId="0" applyFont="1" applyBorder="1" applyAlignment="1">
      <alignment horizontal="left"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24" fillId="0" borderId="24" xfId="0" applyFont="1" applyBorder="1" applyAlignment="1">
      <alignment horizontal="left" vertical="justify" wrapText="1"/>
    </xf>
    <xf numFmtId="0" fontId="24" fillId="0" borderId="1" xfId="0" applyFont="1" applyBorder="1" applyAlignment="1">
      <alignment horizontal="left"/>
    </xf>
    <xf numFmtId="0" fontId="24" fillId="0" borderId="22" xfId="0" applyFont="1" applyFill="1" applyBorder="1" applyAlignment="1">
      <alignment horizontal="left" vertical="justify" wrapText="1"/>
    </xf>
    <xf numFmtId="0" fontId="24" fillId="0" borderId="23" xfId="0" applyFont="1" applyFill="1" applyBorder="1" applyAlignment="1">
      <alignment horizontal="left" vertical="justify" wrapText="1"/>
    </xf>
    <xf numFmtId="0" fontId="24" fillId="0" borderId="24" xfId="0" applyFont="1" applyFill="1" applyBorder="1" applyAlignment="1">
      <alignment horizontal="left" vertical="justify" wrapText="1"/>
    </xf>
    <xf numFmtId="0" fontId="24" fillId="0" borderId="1" xfId="0" applyFont="1" applyFill="1" applyBorder="1" applyAlignment="1">
      <alignment horizontal="left" vertical="center" wrapText="1"/>
    </xf>
    <xf numFmtId="0" fontId="24" fillId="0" borderId="5" xfId="0" applyFont="1" applyBorder="1" applyAlignment="1">
      <alignment horizontal="left"/>
    </xf>
    <xf numFmtId="0" fontId="24" fillId="0" borderId="40" xfId="0" applyFont="1" applyBorder="1" applyAlignment="1">
      <alignment horizontal="left"/>
    </xf>
    <xf numFmtId="0" fontId="24" fillId="0" borderId="14" xfId="0" applyFont="1" applyBorder="1" applyAlignment="1">
      <alignment horizontal="left"/>
    </xf>
    <xf numFmtId="0" fontId="24" fillId="7" borderId="1" xfId="0" applyFont="1" applyFill="1" applyBorder="1" applyAlignment="1">
      <alignment horizontal="left" vertical="justify" wrapText="1"/>
    </xf>
    <xf numFmtId="0" fontId="24" fillId="0" borderId="5" xfId="0" applyFont="1" applyBorder="1" applyAlignment="1">
      <alignment horizontal="left" vertical="center" wrapText="1"/>
    </xf>
    <xf numFmtId="0" fontId="24" fillId="0" borderId="40" xfId="0" applyFont="1" applyBorder="1" applyAlignment="1">
      <alignment horizontal="left" vertical="center" wrapText="1"/>
    </xf>
    <xf numFmtId="0" fontId="24" fillId="0" borderId="14" xfId="0" applyFont="1" applyBorder="1" applyAlignment="1">
      <alignment horizontal="left" vertical="center" wrapText="1"/>
    </xf>
    <xf numFmtId="0" fontId="24" fillId="7" borderId="44" xfId="0" applyFont="1" applyFill="1" applyBorder="1" applyAlignment="1">
      <alignment horizontal="left" vertical="justify" wrapText="1"/>
    </xf>
    <xf numFmtId="0" fontId="24" fillId="7" borderId="45" xfId="0" applyFont="1" applyFill="1" applyBorder="1" applyAlignment="1">
      <alignment horizontal="left" vertical="justify" wrapText="1"/>
    </xf>
    <xf numFmtId="0" fontId="24" fillId="7" borderId="46" xfId="0" applyFont="1" applyFill="1" applyBorder="1" applyAlignment="1">
      <alignment horizontal="left" vertical="justify" wrapText="1"/>
    </xf>
    <xf numFmtId="0" fontId="24" fillId="0" borderId="41" xfId="0" applyFont="1" applyBorder="1" applyAlignment="1">
      <alignment horizontal="center" vertical="center" wrapText="1"/>
    </xf>
    <xf numFmtId="0" fontId="24" fillId="0" borderId="42" xfId="0" applyFont="1" applyBorder="1" applyAlignment="1">
      <alignment horizontal="center" vertical="center" wrapText="1"/>
    </xf>
    <xf numFmtId="0" fontId="24" fillId="0" borderId="43" xfId="0" applyFont="1" applyBorder="1" applyAlignment="1">
      <alignment horizontal="center" vertical="center" wrapText="1"/>
    </xf>
    <xf numFmtId="0" fontId="0" fillId="2" borderId="40" xfId="0" applyFill="1" applyBorder="1" applyAlignment="1">
      <alignment horizontal="center" vertical="center"/>
    </xf>
    <xf numFmtId="0" fontId="0" fillId="2" borderId="14" xfId="0" applyFill="1" applyBorder="1" applyAlignment="1">
      <alignment horizontal="center" vertical="center"/>
    </xf>
    <xf numFmtId="0" fontId="0" fillId="2" borderId="5" xfId="0" applyFill="1" applyBorder="1" applyAlignment="1">
      <alignment horizontal="center" vertical="center"/>
    </xf>
    <xf numFmtId="0" fontId="0" fillId="0" borderId="5" xfId="0" applyBorder="1" applyAlignment="1">
      <alignment horizontal="left" vertical="center" wrapText="1"/>
    </xf>
    <xf numFmtId="0" fontId="0" fillId="0" borderId="14" xfId="0" applyBorder="1" applyAlignment="1">
      <alignment horizontal="left"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40"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center" vertical="center" wrapText="1"/>
    </xf>
    <xf numFmtId="0" fontId="0" fillId="0" borderId="14" xfId="0" applyBorder="1" applyAlignment="1">
      <alignment horizontal="lef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28"/>
  <sheetViews>
    <sheetView topLeftCell="A13" zoomScale="73" zoomScaleNormal="73" workbookViewId="0">
      <selection activeCell="B27" sqref="B27:D27"/>
    </sheetView>
  </sheetViews>
  <sheetFormatPr baseColWidth="10" defaultRowHeight="15.75" x14ac:dyDescent="0.25"/>
  <cols>
    <col min="1" max="1" width="24.85546875" style="142" customWidth="1"/>
    <col min="2" max="2" width="55.5703125" style="142" customWidth="1"/>
    <col min="3" max="3" width="41.28515625" style="142" customWidth="1"/>
    <col min="4" max="4" width="29.42578125" style="142" customWidth="1"/>
    <col min="5" max="5" width="29.140625" style="142" customWidth="1"/>
    <col min="6" max="16384" width="11.42578125" style="97"/>
  </cols>
  <sheetData>
    <row r="1" spans="1:5" ht="15.75" customHeight="1" x14ac:dyDescent="0.25">
      <c r="A1" s="218" t="s">
        <v>87</v>
      </c>
      <c r="B1" s="219"/>
      <c r="C1" s="219"/>
      <c r="D1" s="219"/>
      <c r="E1" s="119"/>
    </row>
    <row r="2" spans="1:5" ht="27.75" customHeight="1" x14ac:dyDescent="0.25">
      <c r="A2" s="120"/>
      <c r="B2" s="220" t="s">
        <v>76</v>
      </c>
      <c r="C2" s="220"/>
      <c r="D2" s="220"/>
      <c r="E2" s="121"/>
    </row>
    <row r="3" spans="1:5" ht="21" customHeight="1" x14ac:dyDescent="0.25">
      <c r="A3" s="122"/>
      <c r="B3" s="220" t="s">
        <v>145</v>
      </c>
      <c r="C3" s="220"/>
      <c r="D3" s="220"/>
      <c r="E3" s="123"/>
    </row>
    <row r="4" spans="1:5" thickBot="1" x14ac:dyDescent="0.3">
      <c r="A4" s="124"/>
      <c r="B4" s="125"/>
      <c r="C4" s="125"/>
      <c r="D4" s="125"/>
      <c r="E4" s="126"/>
    </row>
    <row r="5" spans="1:5" ht="26.25" customHeight="1" thickBot="1" x14ac:dyDescent="0.3">
      <c r="A5" s="124"/>
      <c r="B5" s="223" t="s">
        <v>236</v>
      </c>
      <c r="C5" s="224"/>
      <c r="D5" s="225"/>
      <c r="E5" s="126"/>
    </row>
    <row r="6" spans="1:5" ht="27.75" customHeight="1" thickBot="1" x14ac:dyDescent="0.3">
      <c r="A6" s="124"/>
      <c r="B6" s="148" t="s">
        <v>237</v>
      </c>
      <c r="C6" s="221"/>
      <c r="D6" s="222"/>
      <c r="E6" s="126"/>
    </row>
    <row r="7" spans="1:5" ht="29.25" customHeight="1" thickBot="1" x14ac:dyDescent="0.3">
      <c r="A7" s="124"/>
      <c r="B7" s="148" t="s">
        <v>238</v>
      </c>
      <c r="C7" s="230" t="s">
        <v>146</v>
      </c>
      <c r="D7" s="231"/>
      <c r="E7" s="126"/>
    </row>
    <row r="8" spans="1:5" ht="16.5" thickBot="1" x14ac:dyDescent="0.3">
      <c r="A8" s="124"/>
      <c r="B8" s="149" t="s">
        <v>239</v>
      </c>
      <c r="C8" s="228">
        <v>1908688834</v>
      </c>
      <c r="D8" s="229"/>
      <c r="E8" s="126"/>
    </row>
    <row r="9" spans="1:5" ht="23.25" customHeight="1" thickBot="1" x14ac:dyDescent="0.3">
      <c r="A9" s="124"/>
      <c r="B9" s="149"/>
      <c r="C9" s="228"/>
      <c r="D9" s="229"/>
      <c r="E9" s="126"/>
    </row>
    <row r="10" spans="1:5" ht="26.25" customHeight="1" thickBot="1" x14ac:dyDescent="0.3">
      <c r="A10" s="124"/>
      <c r="B10" s="149"/>
      <c r="C10" s="228"/>
      <c r="D10" s="229"/>
      <c r="E10" s="126"/>
    </row>
    <row r="11" spans="1:5" ht="21.75" customHeight="1" thickBot="1" x14ac:dyDescent="0.3">
      <c r="A11" s="124"/>
      <c r="B11" s="149"/>
      <c r="C11" s="228"/>
      <c r="D11" s="229"/>
      <c r="E11" s="126"/>
    </row>
    <row r="12" spans="1:5" ht="32.25" thickBot="1" x14ac:dyDescent="0.3">
      <c r="A12" s="124"/>
      <c r="B12" s="150" t="s">
        <v>147</v>
      </c>
      <c r="C12" s="232">
        <f>+C8+C9+C10</f>
        <v>1908688834</v>
      </c>
      <c r="D12" s="229"/>
      <c r="E12" s="126"/>
    </row>
    <row r="13" spans="1:5" ht="43.5" customHeight="1" thickBot="1" x14ac:dyDescent="0.3">
      <c r="A13" s="124"/>
      <c r="B13" s="150" t="s">
        <v>148</v>
      </c>
      <c r="C13" s="226">
        <f>C12/616000</f>
        <v>3098.5208344155844</v>
      </c>
      <c r="D13" s="227"/>
      <c r="E13" s="126"/>
    </row>
    <row r="14" spans="1:5" ht="24.75" customHeight="1" x14ac:dyDescent="0.25">
      <c r="A14" s="124"/>
      <c r="B14" s="128"/>
      <c r="C14" s="200"/>
      <c r="D14" s="201"/>
      <c r="E14" s="126"/>
    </row>
    <row r="15" spans="1:5" ht="28.5" customHeight="1" thickBot="1" x14ac:dyDescent="0.3">
      <c r="A15" s="124"/>
      <c r="B15" s="132" t="s">
        <v>149</v>
      </c>
      <c r="C15" s="202"/>
      <c r="D15" s="138"/>
      <c r="E15" s="126"/>
    </row>
    <row r="16" spans="1:5" ht="27" customHeight="1" x14ac:dyDescent="0.25">
      <c r="A16" s="124"/>
      <c r="B16" s="128" t="s">
        <v>77</v>
      </c>
      <c r="C16" s="129">
        <v>254824000</v>
      </c>
      <c r="D16" s="130"/>
      <c r="E16" s="126"/>
    </row>
    <row r="17" spans="1:6" ht="28.5" customHeight="1" x14ac:dyDescent="0.25">
      <c r="A17" s="124"/>
      <c r="B17" s="124" t="s">
        <v>78</v>
      </c>
      <c r="C17" s="131">
        <v>354824000</v>
      </c>
      <c r="D17" s="126"/>
      <c r="E17" s="126"/>
    </row>
    <row r="18" spans="1:6" ht="15" x14ac:dyDescent="0.25">
      <c r="A18" s="124"/>
      <c r="B18" s="124" t="s">
        <v>79</v>
      </c>
      <c r="C18" s="131">
        <v>143961000</v>
      </c>
      <c r="D18" s="126"/>
      <c r="E18" s="126"/>
    </row>
    <row r="19" spans="1:6" ht="27" customHeight="1" thickBot="1" x14ac:dyDescent="0.3">
      <c r="A19" s="124"/>
      <c r="B19" s="132" t="s">
        <v>80</v>
      </c>
      <c r="C19" s="133">
        <v>143961000</v>
      </c>
      <c r="D19" s="134"/>
      <c r="E19" s="126"/>
    </row>
    <row r="20" spans="1:6" ht="27" customHeight="1" thickBot="1" x14ac:dyDescent="0.3">
      <c r="A20" s="124"/>
      <c r="B20" s="209" t="s">
        <v>81</v>
      </c>
      <c r="C20" s="210"/>
      <c r="D20" s="211"/>
      <c r="E20" s="126"/>
    </row>
    <row r="21" spans="1:6" ht="28.5" customHeight="1" thickBot="1" x14ac:dyDescent="0.3">
      <c r="A21" s="124"/>
      <c r="B21" s="209" t="s">
        <v>82</v>
      </c>
      <c r="C21" s="210"/>
      <c r="D21" s="211"/>
      <c r="E21" s="126"/>
    </row>
    <row r="22" spans="1:6" x14ac:dyDescent="0.25">
      <c r="A22" s="124"/>
      <c r="B22" s="135" t="s">
        <v>150</v>
      </c>
      <c r="C22" s="136">
        <f>C16/C18</f>
        <v>1.7700905106244051</v>
      </c>
      <c r="D22" s="127" t="s">
        <v>69</v>
      </c>
      <c r="E22" s="126"/>
    </row>
    <row r="23" spans="1:6" ht="29.25" customHeight="1" thickBot="1" x14ac:dyDescent="0.3">
      <c r="A23" s="124"/>
      <c r="B23" s="164" t="s">
        <v>83</v>
      </c>
      <c r="C23" s="137">
        <f>(C19/C17)</f>
        <v>0.40572509187653599</v>
      </c>
      <c r="D23" s="138" t="s">
        <v>258</v>
      </c>
      <c r="E23" s="126"/>
    </row>
    <row r="24" spans="1:6" ht="16.5" thickBot="1" x14ac:dyDescent="0.3">
      <c r="A24" s="124"/>
      <c r="B24" s="139"/>
      <c r="C24" s="140"/>
      <c r="D24" s="125"/>
      <c r="E24" s="141"/>
    </row>
    <row r="25" spans="1:6" ht="15.75" customHeight="1" x14ac:dyDescent="0.25">
      <c r="A25" s="212"/>
      <c r="B25" s="213" t="s">
        <v>84</v>
      </c>
      <c r="C25" s="215" t="s">
        <v>240</v>
      </c>
      <c r="D25" s="216"/>
      <c r="E25" s="217"/>
      <c r="F25" s="206"/>
    </row>
    <row r="26" spans="1:6" ht="30.75" customHeight="1" thickBot="1" x14ac:dyDescent="0.3">
      <c r="A26" s="212"/>
      <c r="B26" s="214"/>
      <c r="C26" s="207" t="s">
        <v>85</v>
      </c>
      <c r="D26" s="208"/>
      <c r="E26" s="217"/>
      <c r="F26" s="206"/>
    </row>
    <row r="27" spans="1:6" ht="78" customHeight="1" thickBot="1" x14ac:dyDescent="0.3">
      <c r="A27" s="132"/>
      <c r="B27" s="203" t="s">
        <v>241</v>
      </c>
      <c r="C27" s="204"/>
      <c r="D27" s="205"/>
      <c r="E27" s="134"/>
      <c r="F27" s="118"/>
    </row>
    <row r="28" spans="1:6" x14ac:dyDescent="0.25">
      <c r="B28" s="143" t="s">
        <v>151</v>
      </c>
    </row>
  </sheetData>
  <sheetProtection algorithmName="SHA-512" hashValue="Z69Bo1nkSYFSand588C+IDit6Ego+wSxIs13OcEDPK8bnGeW72bssLnokfIk/EJoqVY4yfGFX0bR37sLHrp5cw==" saltValue="eyLr0x9gcA2scaUNGPWiMg==" spinCount="100000" sheet="1" objects="1" scenarios="1"/>
  <mergeCells count="21">
    <mergeCell ref="C13:D13"/>
    <mergeCell ref="B20:D20"/>
    <mergeCell ref="C8:D8"/>
    <mergeCell ref="C7:D7"/>
    <mergeCell ref="C9:D9"/>
    <mergeCell ref="C10:D10"/>
    <mergeCell ref="C11:D11"/>
    <mergeCell ref="C12:D12"/>
    <mergeCell ref="A1:D1"/>
    <mergeCell ref="B2:D2"/>
    <mergeCell ref="B3:D3"/>
    <mergeCell ref="C6:D6"/>
    <mergeCell ref="B5:D5"/>
    <mergeCell ref="B27:D27"/>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32"/>
  <sheetViews>
    <sheetView topLeftCell="A28" workbookViewId="0">
      <selection activeCell="D15" sqref="D15"/>
    </sheetView>
  </sheetViews>
  <sheetFormatPr baseColWidth="10" defaultRowHeight="15" x14ac:dyDescent="0.25"/>
  <sheetData>
    <row r="1" spans="1:15" s="97" customFormat="1" x14ac:dyDescent="0.25">
      <c r="A1" s="177"/>
      <c r="B1" s="177"/>
      <c r="C1" s="177"/>
      <c r="D1" s="177"/>
      <c r="E1" s="178"/>
      <c r="F1" s="179"/>
      <c r="G1" s="177"/>
      <c r="H1" s="177"/>
      <c r="I1" s="177"/>
      <c r="J1" s="177"/>
      <c r="K1" s="177"/>
      <c r="L1" s="177"/>
      <c r="M1" s="177"/>
      <c r="N1" s="177"/>
      <c r="O1" s="177"/>
    </row>
    <row r="2" spans="1:15" s="97" customFormat="1" x14ac:dyDescent="0.25">
      <c r="A2" s="177"/>
      <c r="B2" s="177"/>
      <c r="C2" s="177"/>
      <c r="D2" s="177"/>
      <c r="E2" s="178"/>
      <c r="F2" s="179"/>
      <c r="G2" s="177"/>
      <c r="H2" s="177"/>
      <c r="I2" s="177"/>
      <c r="J2" s="177"/>
      <c r="K2" s="177"/>
      <c r="L2" s="177"/>
      <c r="M2" s="177"/>
      <c r="N2" s="177"/>
      <c r="O2" s="177"/>
    </row>
    <row r="3" spans="1:15" s="97" customFormat="1" x14ac:dyDescent="0.25">
      <c r="A3" s="233" t="s">
        <v>65</v>
      </c>
      <c r="B3" s="233"/>
      <c r="C3" s="233"/>
      <c r="D3" s="233"/>
      <c r="E3" s="233"/>
      <c r="F3" s="233"/>
      <c r="G3" s="233"/>
      <c r="H3" s="233"/>
      <c r="I3" s="233"/>
      <c r="J3" s="233"/>
      <c r="K3" s="233"/>
      <c r="L3" s="233"/>
      <c r="M3" s="177"/>
      <c r="N3" s="177"/>
      <c r="O3" s="177"/>
    </row>
    <row r="4" spans="1:15" s="97" customFormat="1" x14ac:dyDescent="0.25">
      <c r="A4" s="180"/>
      <c r="B4" s="177"/>
      <c r="C4" s="177"/>
      <c r="D4" s="177"/>
      <c r="E4" s="178"/>
      <c r="F4" s="179"/>
      <c r="G4" s="177"/>
      <c r="H4" s="177"/>
      <c r="I4" s="177"/>
      <c r="J4" s="177"/>
      <c r="K4" s="177"/>
      <c r="L4" s="177"/>
      <c r="M4" s="177"/>
      <c r="N4" s="177"/>
      <c r="O4" s="177"/>
    </row>
    <row r="5" spans="1:15" s="97" customFormat="1" x14ac:dyDescent="0.25">
      <c r="A5" s="233" t="s">
        <v>242</v>
      </c>
      <c r="B5" s="233"/>
      <c r="C5" s="233"/>
      <c r="D5" s="233"/>
      <c r="E5" s="233"/>
      <c r="F5" s="233"/>
      <c r="G5" s="233"/>
      <c r="H5" s="233"/>
      <c r="I5" s="233"/>
      <c r="J5" s="233"/>
      <c r="K5" s="233"/>
      <c r="L5" s="233"/>
      <c r="M5" s="177"/>
      <c r="N5" s="177"/>
      <c r="O5" s="177"/>
    </row>
    <row r="6" spans="1:15" s="97" customFormat="1" x14ac:dyDescent="0.25">
      <c r="A6" s="181"/>
      <c r="B6" s="177"/>
      <c r="C6" s="177"/>
      <c r="D6" s="177"/>
      <c r="E6" s="178"/>
      <c r="F6" s="179"/>
      <c r="G6" s="177"/>
      <c r="H6" s="177"/>
      <c r="I6" s="177"/>
      <c r="J6" s="177"/>
      <c r="K6" s="177"/>
      <c r="L6" s="177"/>
      <c r="M6" s="177"/>
      <c r="N6" s="177"/>
      <c r="O6" s="177"/>
    </row>
    <row r="7" spans="1:15" s="97" customFormat="1" ht="44.25" customHeight="1" x14ac:dyDescent="0.25">
      <c r="A7" s="234" t="s">
        <v>243</v>
      </c>
      <c r="B7" s="234"/>
      <c r="C7" s="234"/>
      <c r="D7" s="234"/>
      <c r="E7" s="234"/>
      <c r="F7" s="234"/>
      <c r="G7" s="234"/>
      <c r="H7" s="234"/>
      <c r="I7" s="234"/>
      <c r="J7" s="234"/>
      <c r="K7" s="234"/>
      <c r="L7" s="234"/>
      <c r="M7" s="177"/>
      <c r="N7" s="177"/>
      <c r="O7" s="177"/>
    </row>
    <row r="8" spans="1:15" s="97" customFormat="1" ht="45.75" customHeight="1" x14ac:dyDescent="0.25">
      <c r="A8" s="234"/>
      <c r="B8" s="234"/>
      <c r="C8" s="234"/>
      <c r="D8" s="234"/>
      <c r="E8" s="234"/>
      <c r="F8" s="234"/>
      <c r="G8" s="234"/>
      <c r="H8" s="234"/>
      <c r="I8" s="234"/>
      <c r="J8" s="234"/>
      <c r="K8" s="234"/>
      <c r="L8" s="234"/>
      <c r="M8" s="177"/>
      <c r="N8" s="177"/>
      <c r="O8" s="177"/>
    </row>
    <row r="9" spans="1:15" s="97" customFormat="1" ht="6" customHeight="1" x14ac:dyDescent="0.25">
      <c r="A9" s="234" t="s">
        <v>276</v>
      </c>
      <c r="B9" s="234"/>
      <c r="C9" s="234"/>
      <c r="D9" s="234"/>
      <c r="E9" s="234"/>
      <c r="F9" s="234"/>
      <c r="G9" s="234"/>
      <c r="H9" s="234"/>
      <c r="I9" s="234"/>
      <c r="J9" s="234"/>
      <c r="K9" s="234"/>
      <c r="L9" s="234"/>
      <c r="M9" s="177"/>
      <c r="N9" s="177"/>
      <c r="O9" s="177"/>
    </row>
    <row r="10" spans="1:15" s="97" customFormat="1" ht="16.5" customHeight="1" x14ac:dyDescent="0.25">
      <c r="A10" s="234"/>
      <c r="B10" s="234"/>
      <c r="C10" s="234"/>
      <c r="D10" s="234"/>
      <c r="E10" s="234"/>
      <c r="F10" s="234"/>
      <c r="G10" s="234"/>
      <c r="H10" s="234"/>
      <c r="I10" s="234"/>
      <c r="J10" s="234"/>
      <c r="K10" s="234"/>
      <c r="L10" s="234"/>
      <c r="M10" s="177"/>
      <c r="N10" s="177"/>
      <c r="O10" s="177"/>
    </row>
    <row r="11" spans="1:15" s="97" customFormat="1" ht="15.75" thickBot="1" x14ac:dyDescent="0.3">
      <c r="A11" s="177"/>
      <c r="B11" s="177"/>
      <c r="C11" s="177"/>
      <c r="D11" s="177"/>
      <c r="E11" s="178"/>
      <c r="F11" s="179"/>
      <c r="G11" s="177"/>
      <c r="H11" s="177"/>
      <c r="I11" s="177"/>
      <c r="J11" s="177"/>
      <c r="K11" s="177"/>
      <c r="L11" s="177"/>
      <c r="M11" s="177"/>
      <c r="N11" s="177"/>
      <c r="O11" s="177"/>
    </row>
    <row r="12" spans="1:15" s="97" customFormat="1" ht="15.75" thickBot="1" x14ac:dyDescent="0.3">
      <c r="A12" s="79"/>
      <c r="B12" s="235" t="s">
        <v>86</v>
      </c>
      <c r="C12" s="236"/>
      <c r="D12" s="236"/>
      <c r="E12" s="236"/>
      <c r="F12" s="236"/>
      <c r="G12" s="236"/>
      <c r="H12" s="236"/>
      <c r="I12" s="236"/>
      <c r="J12" s="236"/>
      <c r="K12" s="236"/>
      <c r="L12" s="237"/>
      <c r="M12" s="177"/>
      <c r="N12" s="177"/>
      <c r="O12" s="177"/>
    </row>
    <row r="13" spans="1:15" s="97" customFormat="1" x14ac:dyDescent="0.25">
      <c r="E13" s="184"/>
      <c r="F13" s="185"/>
    </row>
    <row r="14" spans="1:15" s="97" customFormat="1" x14ac:dyDescent="0.25">
      <c r="A14" s="238" t="s">
        <v>248</v>
      </c>
      <c r="B14" s="238"/>
      <c r="C14" s="238"/>
      <c r="D14" s="238"/>
      <c r="E14" s="238"/>
      <c r="F14" s="238"/>
      <c r="G14" s="238"/>
      <c r="H14" s="238"/>
      <c r="I14" s="238"/>
      <c r="J14" s="238"/>
      <c r="K14" s="238"/>
      <c r="L14" s="238"/>
    </row>
    <row r="15" spans="1:15" s="97" customFormat="1" x14ac:dyDescent="0.25">
      <c r="E15" s="184"/>
      <c r="F15" s="185"/>
    </row>
    <row r="16" spans="1:15" s="97" customFormat="1" ht="27" customHeight="1" x14ac:dyDescent="0.25">
      <c r="A16" s="239" t="s">
        <v>66</v>
      </c>
      <c r="B16" s="239"/>
      <c r="C16" s="239"/>
      <c r="D16" s="239"/>
      <c r="E16" s="80" t="s">
        <v>67</v>
      </c>
      <c r="F16" s="176" t="s">
        <v>68</v>
      </c>
      <c r="G16" s="176" t="s">
        <v>69</v>
      </c>
      <c r="H16" s="239" t="s">
        <v>3</v>
      </c>
      <c r="I16" s="239"/>
      <c r="J16" s="239"/>
      <c r="K16" s="239"/>
      <c r="L16" s="239"/>
    </row>
    <row r="17" spans="1:17" s="97" customFormat="1" ht="30" customHeight="1" x14ac:dyDescent="0.25">
      <c r="A17" s="240" t="s">
        <v>91</v>
      </c>
      <c r="B17" s="241"/>
      <c r="C17" s="241"/>
      <c r="D17" s="242"/>
      <c r="E17" s="81" t="s">
        <v>249</v>
      </c>
      <c r="F17" s="182" t="s">
        <v>179</v>
      </c>
      <c r="G17" s="182"/>
      <c r="H17" s="243"/>
      <c r="I17" s="243"/>
      <c r="J17" s="243"/>
      <c r="K17" s="243"/>
      <c r="L17" s="243"/>
    </row>
    <row r="18" spans="1:17" s="97" customFormat="1" ht="31.5" customHeight="1" x14ac:dyDescent="0.25">
      <c r="A18" s="244" t="s">
        <v>244</v>
      </c>
      <c r="B18" s="245"/>
      <c r="C18" s="245"/>
      <c r="D18" s="246"/>
      <c r="E18" s="82">
        <v>21</v>
      </c>
      <c r="F18" s="182" t="s">
        <v>179</v>
      </c>
      <c r="G18" s="182"/>
      <c r="H18" s="247"/>
      <c r="I18" s="247"/>
      <c r="J18" s="247"/>
      <c r="K18" s="247"/>
      <c r="L18" s="247"/>
    </row>
    <row r="19" spans="1:17" s="97" customFormat="1" ht="51" customHeight="1" x14ac:dyDescent="0.25">
      <c r="A19" s="244" t="s">
        <v>245</v>
      </c>
      <c r="B19" s="245"/>
      <c r="C19" s="245"/>
      <c r="D19" s="246"/>
      <c r="E19" s="82"/>
      <c r="F19" s="182"/>
      <c r="G19" s="195" t="s">
        <v>179</v>
      </c>
      <c r="H19" s="248" t="s">
        <v>250</v>
      </c>
      <c r="I19" s="249"/>
      <c r="J19" s="249"/>
      <c r="K19" s="249"/>
      <c r="L19" s="250"/>
      <c r="Q19" s="97">
        <f>1908688834*50%</f>
        <v>954344417</v>
      </c>
    </row>
    <row r="20" spans="1:17" s="97" customFormat="1" ht="27" customHeight="1" x14ac:dyDescent="0.25">
      <c r="A20" s="251" t="s">
        <v>70</v>
      </c>
      <c r="B20" s="252"/>
      <c r="C20" s="252"/>
      <c r="D20" s="253"/>
      <c r="E20" s="82" t="s">
        <v>251</v>
      </c>
      <c r="F20" s="182" t="s">
        <v>179</v>
      </c>
      <c r="G20" s="195"/>
      <c r="H20" s="254"/>
      <c r="I20" s="254"/>
      <c r="J20" s="254"/>
      <c r="K20" s="254"/>
      <c r="L20" s="254"/>
    </row>
    <row r="21" spans="1:17" s="97" customFormat="1" ht="25.5" customHeight="1" x14ac:dyDescent="0.25">
      <c r="A21" s="251" t="s">
        <v>88</v>
      </c>
      <c r="B21" s="252"/>
      <c r="C21" s="252"/>
      <c r="D21" s="253"/>
      <c r="E21" s="83" t="s">
        <v>252</v>
      </c>
      <c r="F21" s="83"/>
      <c r="G21" s="196" t="s">
        <v>179</v>
      </c>
      <c r="H21" s="248" t="s">
        <v>253</v>
      </c>
      <c r="I21" s="249"/>
      <c r="J21" s="249"/>
      <c r="K21" s="249"/>
      <c r="L21" s="250"/>
    </row>
    <row r="22" spans="1:17" s="97" customFormat="1" ht="42" customHeight="1" x14ac:dyDescent="0.25">
      <c r="A22" s="255" t="s">
        <v>129</v>
      </c>
      <c r="B22" s="256"/>
      <c r="C22" s="256"/>
      <c r="D22" s="257"/>
      <c r="E22" s="83">
        <v>25</v>
      </c>
      <c r="F22" s="83" t="s">
        <v>179</v>
      </c>
      <c r="G22" s="196"/>
      <c r="H22" s="258"/>
      <c r="I22" s="258"/>
      <c r="J22" s="258"/>
      <c r="K22" s="258"/>
      <c r="L22" s="258"/>
    </row>
    <row r="23" spans="1:17" s="97" customFormat="1" ht="25.5" customHeight="1" x14ac:dyDescent="0.25">
      <c r="A23" s="251" t="s">
        <v>90</v>
      </c>
      <c r="B23" s="252"/>
      <c r="C23" s="252"/>
      <c r="D23" s="253"/>
      <c r="E23" s="83" t="s">
        <v>162</v>
      </c>
      <c r="F23" s="83" t="s">
        <v>162</v>
      </c>
      <c r="G23" s="196" t="s">
        <v>162</v>
      </c>
      <c r="H23" s="259"/>
      <c r="I23" s="260"/>
      <c r="J23" s="260"/>
      <c r="K23" s="260"/>
      <c r="L23" s="261"/>
    </row>
    <row r="24" spans="1:17" s="97" customFormat="1" ht="25.5" customHeight="1" x14ac:dyDescent="0.25">
      <c r="A24" s="244" t="s">
        <v>71</v>
      </c>
      <c r="B24" s="245"/>
      <c r="C24" s="245"/>
      <c r="D24" s="246"/>
      <c r="E24" s="82" t="s">
        <v>254</v>
      </c>
      <c r="F24" s="183" t="s">
        <v>179</v>
      </c>
      <c r="G24" s="197"/>
      <c r="H24" s="254"/>
      <c r="I24" s="254"/>
      <c r="J24" s="254"/>
      <c r="K24" s="254"/>
      <c r="L24" s="254"/>
    </row>
    <row r="25" spans="1:17" s="97" customFormat="1" ht="24" customHeight="1" x14ac:dyDescent="0.25">
      <c r="A25" s="244" t="s">
        <v>72</v>
      </c>
      <c r="B25" s="245"/>
      <c r="C25" s="245"/>
      <c r="D25" s="246"/>
      <c r="E25" s="82">
        <v>23</v>
      </c>
      <c r="F25" s="183" t="s">
        <v>179</v>
      </c>
      <c r="G25" s="197"/>
      <c r="H25" s="254"/>
      <c r="I25" s="254"/>
      <c r="J25" s="254"/>
      <c r="K25" s="254"/>
      <c r="L25" s="254"/>
    </row>
    <row r="26" spans="1:17" s="97" customFormat="1" ht="27.75" customHeight="1" x14ac:dyDescent="0.25">
      <c r="A26" s="244" t="s">
        <v>73</v>
      </c>
      <c r="B26" s="245"/>
      <c r="C26" s="245"/>
      <c r="D26" s="246"/>
      <c r="E26" s="83" t="s">
        <v>255</v>
      </c>
      <c r="F26" s="183" t="s">
        <v>179</v>
      </c>
      <c r="G26" s="197"/>
      <c r="H26" s="254" t="s">
        <v>247</v>
      </c>
      <c r="I26" s="254"/>
      <c r="J26" s="254"/>
      <c r="K26" s="254"/>
      <c r="L26" s="254"/>
    </row>
    <row r="27" spans="1:17" s="97" customFormat="1" ht="81.75" customHeight="1" x14ac:dyDescent="0.25">
      <c r="A27" s="244" t="s">
        <v>74</v>
      </c>
      <c r="B27" s="245"/>
      <c r="C27" s="245"/>
      <c r="D27" s="246"/>
      <c r="E27" s="83" t="s">
        <v>246</v>
      </c>
      <c r="F27" s="183" t="s">
        <v>179</v>
      </c>
      <c r="G27" s="197"/>
      <c r="H27" s="254" t="s">
        <v>247</v>
      </c>
      <c r="I27" s="254"/>
      <c r="J27" s="254"/>
      <c r="K27" s="254"/>
      <c r="L27" s="254"/>
    </row>
    <row r="28" spans="1:17" s="97" customFormat="1" ht="27.75" customHeight="1" x14ac:dyDescent="0.25">
      <c r="A28" s="244" t="s">
        <v>75</v>
      </c>
      <c r="B28" s="245"/>
      <c r="C28" s="245"/>
      <c r="D28" s="246"/>
      <c r="E28" s="83">
        <v>13</v>
      </c>
      <c r="F28" s="183" t="s">
        <v>179</v>
      </c>
      <c r="G28" s="197"/>
      <c r="H28" s="254" t="s">
        <v>247</v>
      </c>
      <c r="I28" s="254"/>
      <c r="J28" s="254"/>
      <c r="K28" s="254"/>
      <c r="L28" s="254"/>
    </row>
    <row r="29" spans="1:17" s="97" customFormat="1" ht="29.25" customHeight="1" x14ac:dyDescent="0.25">
      <c r="A29" s="244" t="s">
        <v>89</v>
      </c>
      <c r="B29" s="245"/>
      <c r="C29" s="245"/>
      <c r="D29" s="246"/>
      <c r="E29" s="82"/>
      <c r="F29" s="183"/>
      <c r="G29" s="195" t="s">
        <v>179</v>
      </c>
      <c r="H29" s="263" t="s">
        <v>256</v>
      </c>
      <c r="I29" s="264"/>
      <c r="J29" s="264"/>
      <c r="K29" s="264"/>
      <c r="L29" s="265"/>
    </row>
    <row r="30" spans="1:17" s="97" customFormat="1" ht="30" customHeight="1" x14ac:dyDescent="0.25">
      <c r="A30" s="266" t="s">
        <v>92</v>
      </c>
      <c r="B30" s="267"/>
      <c r="C30" s="267"/>
      <c r="D30" s="268"/>
      <c r="E30" s="186" t="s">
        <v>257</v>
      </c>
      <c r="F30" s="187" t="s">
        <v>179</v>
      </c>
      <c r="G30" s="198"/>
      <c r="H30" s="269"/>
      <c r="I30" s="270"/>
      <c r="J30" s="270"/>
      <c r="K30" s="270"/>
      <c r="L30" s="271"/>
    </row>
    <row r="31" spans="1:17" s="97" customFormat="1" ht="33" customHeight="1" x14ac:dyDescent="0.25">
      <c r="A31" s="262" t="s">
        <v>93</v>
      </c>
      <c r="B31" s="262"/>
      <c r="C31" s="262"/>
      <c r="D31" s="262"/>
      <c r="E31" s="183" t="s">
        <v>162</v>
      </c>
      <c r="F31" s="183" t="s">
        <v>162</v>
      </c>
      <c r="G31" s="195" t="s">
        <v>162</v>
      </c>
      <c r="H31" s="247"/>
      <c r="I31" s="247"/>
      <c r="J31" s="247"/>
      <c r="K31" s="247"/>
      <c r="L31" s="247"/>
    </row>
    <row r="32" spans="1:17" s="97" customFormat="1" x14ac:dyDescent="0.25">
      <c r="E32" s="184"/>
      <c r="F32" s="185"/>
      <c r="G32" s="199"/>
    </row>
  </sheetData>
  <sheetProtection algorithmName="SHA-512" hashValue="V3GFZtdWIhzWIHoOIGbzMxqFIO9nQaUMCSg/NeYNANcN50IJFeQQHX7ltyE1e+syw7LD0zHgfdYIWY84tKCEEw==" saltValue="In+XBe3EUWarHnZpRW+VSg==" spinCount="100000" sheet="1" objects="1" scenarios="1"/>
  <mergeCells count="38">
    <mergeCell ref="A27:D27"/>
    <mergeCell ref="H27:L27"/>
    <mergeCell ref="A31:D31"/>
    <mergeCell ref="H31:L31"/>
    <mergeCell ref="A28:D28"/>
    <mergeCell ref="H28:L28"/>
    <mergeCell ref="A29:D29"/>
    <mergeCell ref="H29:L29"/>
    <mergeCell ref="A30:D30"/>
    <mergeCell ref="H30:L30"/>
    <mergeCell ref="A24:D24"/>
    <mergeCell ref="H24:L24"/>
    <mergeCell ref="A25:D25"/>
    <mergeCell ref="H25:L25"/>
    <mergeCell ref="A26:D26"/>
    <mergeCell ref="H26:L26"/>
    <mergeCell ref="A21:D21"/>
    <mergeCell ref="H21:L21"/>
    <mergeCell ref="A22:D22"/>
    <mergeCell ref="H22:L22"/>
    <mergeCell ref="A23:D23"/>
    <mergeCell ref="H23:L23"/>
    <mergeCell ref="A18:D18"/>
    <mergeCell ref="H18:L18"/>
    <mergeCell ref="A19:D19"/>
    <mergeCell ref="H19:L19"/>
    <mergeCell ref="A20:D20"/>
    <mergeCell ref="H20:L20"/>
    <mergeCell ref="A14:L14"/>
    <mergeCell ref="A16:D16"/>
    <mergeCell ref="H16:L16"/>
    <mergeCell ref="A17:D17"/>
    <mergeCell ref="H17:L17"/>
    <mergeCell ref="A3:L3"/>
    <mergeCell ref="A5:L5"/>
    <mergeCell ref="A7:L8"/>
    <mergeCell ref="A9:L10"/>
    <mergeCell ref="B12:L12"/>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2:Z148"/>
  <sheetViews>
    <sheetView tabSelected="1" zoomScale="75" zoomScaleNormal="75" workbookViewId="0">
      <selection activeCell="A4" sqref="A4"/>
    </sheetView>
  </sheetViews>
  <sheetFormatPr baseColWidth="10" defaultRowHeight="15" x14ac:dyDescent="0.25"/>
  <cols>
    <col min="1" max="1" width="5.28515625" style="9" customWidth="1"/>
    <col min="2" max="2" width="80.85546875" style="9"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3" width="18.7109375" style="9" customWidth="1"/>
    <col min="14" max="14" width="22.140625" style="9" customWidth="1"/>
    <col min="15" max="15" width="26.140625" style="9" customWidth="1"/>
    <col min="16" max="16" width="19.5703125" style="9" bestFit="1" customWidth="1"/>
    <col min="17" max="17" width="34.855468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85" t="s">
        <v>63</v>
      </c>
      <c r="C2" s="286"/>
      <c r="D2" s="286"/>
      <c r="E2" s="286"/>
      <c r="F2" s="286"/>
      <c r="G2" s="286"/>
      <c r="H2" s="286"/>
      <c r="I2" s="286"/>
      <c r="J2" s="286"/>
      <c r="K2" s="286"/>
      <c r="L2" s="286"/>
      <c r="M2" s="286"/>
      <c r="N2" s="286"/>
      <c r="O2" s="286"/>
      <c r="P2" s="286"/>
    </row>
    <row r="4" spans="2:16" ht="26.25" x14ac:dyDescent="0.25">
      <c r="B4" s="285" t="s">
        <v>48</v>
      </c>
      <c r="C4" s="286"/>
      <c r="D4" s="286"/>
      <c r="E4" s="286"/>
      <c r="F4" s="286"/>
      <c r="G4" s="286"/>
      <c r="H4" s="286"/>
      <c r="I4" s="286"/>
      <c r="J4" s="286"/>
      <c r="K4" s="286"/>
      <c r="L4" s="286"/>
      <c r="M4" s="286"/>
      <c r="N4" s="286"/>
      <c r="O4" s="286"/>
      <c r="P4" s="286"/>
    </row>
    <row r="5" spans="2:16" ht="15.75" thickBot="1" x14ac:dyDescent="0.3"/>
    <row r="6" spans="2:16" ht="21.75" thickBot="1" x14ac:dyDescent="0.3">
      <c r="B6" s="11" t="s">
        <v>4</v>
      </c>
      <c r="C6" s="305" t="s">
        <v>152</v>
      </c>
      <c r="D6" s="305"/>
      <c r="E6" s="305"/>
      <c r="F6" s="305"/>
      <c r="G6" s="305"/>
      <c r="H6" s="305"/>
      <c r="I6" s="305"/>
      <c r="J6" s="305"/>
      <c r="K6" s="305"/>
      <c r="L6" s="305"/>
      <c r="M6" s="305"/>
      <c r="N6" s="306"/>
    </row>
    <row r="7" spans="2:16" ht="16.5" thickBot="1" x14ac:dyDescent="0.3">
      <c r="B7" s="12" t="s">
        <v>5</v>
      </c>
      <c r="C7" s="305"/>
      <c r="D7" s="305"/>
      <c r="E7" s="305"/>
      <c r="F7" s="305"/>
      <c r="G7" s="305"/>
      <c r="H7" s="305"/>
      <c r="I7" s="305"/>
      <c r="J7" s="305"/>
      <c r="K7" s="305"/>
      <c r="L7" s="305"/>
      <c r="M7" s="305"/>
      <c r="N7" s="306"/>
    </row>
    <row r="8" spans="2:16" ht="16.5" thickBot="1" x14ac:dyDescent="0.3">
      <c r="B8" s="12" t="s">
        <v>6</v>
      </c>
      <c r="C8" s="305"/>
      <c r="D8" s="305"/>
      <c r="E8" s="305"/>
      <c r="F8" s="305"/>
      <c r="G8" s="305"/>
      <c r="H8" s="305"/>
      <c r="I8" s="305"/>
      <c r="J8" s="305"/>
      <c r="K8" s="305"/>
      <c r="L8" s="305"/>
      <c r="M8" s="305"/>
      <c r="N8" s="306"/>
    </row>
    <row r="9" spans="2:16" ht="16.5" thickBot="1" x14ac:dyDescent="0.3">
      <c r="B9" s="12" t="s">
        <v>7</v>
      </c>
      <c r="C9" s="305"/>
      <c r="D9" s="305"/>
      <c r="E9" s="305"/>
      <c r="F9" s="305"/>
      <c r="G9" s="305"/>
      <c r="H9" s="305"/>
      <c r="I9" s="305"/>
      <c r="J9" s="305"/>
      <c r="K9" s="305"/>
      <c r="L9" s="305"/>
      <c r="M9" s="305"/>
      <c r="N9" s="306"/>
    </row>
    <row r="10" spans="2:16" ht="16.5" thickBot="1" x14ac:dyDescent="0.3">
      <c r="B10" s="12" t="s">
        <v>8</v>
      </c>
      <c r="C10" s="307">
        <v>9</v>
      </c>
      <c r="D10" s="307"/>
      <c r="E10" s="308"/>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98" t="s">
        <v>94</v>
      </c>
      <c r="C14" s="298"/>
      <c r="D14" s="52" t="s">
        <v>12</v>
      </c>
      <c r="E14" s="52" t="s">
        <v>13</v>
      </c>
      <c r="F14" s="52" t="s">
        <v>29</v>
      </c>
      <c r="G14" s="85"/>
      <c r="I14" s="38"/>
      <c r="J14" s="38"/>
      <c r="K14" s="38"/>
      <c r="L14" s="38"/>
      <c r="M14" s="38"/>
      <c r="N14" s="21"/>
    </row>
    <row r="15" spans="2:16" x14ac:dyDescent="0.25">
      <c r="B15" s="298"/>
      <c r="C15" s="298"/>
      <c r="D15" s="52">
        <v>9</v>
      </c>
      <c r="E15" s="36">
        <v>1908688834</v>
      </c>
      <c r="F15" s="36">
        <v>914</v>
      </c>
      <c r="G15" s="86"/>
      <c r="I15" s="39"/>
      <c r="J15" s="39"/>
      <c r="K15" s="39"/>
      <c r="L15" s="39"/>
      <c r="M15" s="39"/>
      <c r="N15" s="21"/>
    </row>
    <row r="16" spans="2:16" x14ac:dyDescent="0.25">
      <c r="B16" s="298"/>
      <c r="C16" s="298"/>
      <c r="D16" s="52"/>
      <c r="E16" s="36"/>
      <c r="F16" s="36"/>
      <c r="G16" s="86"/>
      <c r="I16" s="39"/>
      <c r="J16" s="39"/>
      <c r="K16" s="39"/>
      <c r="L16" s="39"/>
      <c r="M16" s="39"/>
      <c r="N16" s="21"/>
    </row>
    <row r="17" spans="1:14" x14ac:dyDescent="0.25">
      <c r="B17" s="298"/>
      <c r="C17" s="298"/>
      <c r="D17" s="52"/>
      <c r="E17" s="36"/>
      <c r="F17" s="36"/>
      <c r="G17" s="86"/>
      <c r="I17" s="39"/>
      <c r="J17" s="39"/>
      <c r="K17" s="39"/>
      <c r="L17" s="39"/>
      <c r="M17" s="39"/>
      <c r="N17" s="21"/>
    </row>
    <row r="18" spans="1:14" x14ac:dyDescent="0.25">
      <c r="B18" s="298"/>
      <c r="C18" s="298"/>
      <c r="D18" s="52"/>
      <c r="E18" s="37"/>
      <c r="F18" s="36"/>
      <c r="G18" s="86"/>
      <c r="H18" s="22"/>
      <c r="I18" s="39"/>
      <c r="J18" s="39"/>
      <c r="K18" s="39"/>
      <c r="L18" s="39"/>
      <c r="M18" s="39"/>
      <c r="N18" s="20"/>
    </row>
    <row r="19" spans="1:14" x14ac:dyDescent="0.25">
      <c r="B19" s="298"/>
      <c r="C19" s="298"/>
      <c r="D19" s="52"/>
      <c r="E19" s="37"/>
      <c r="F19" s="36"/>
      <c r="G19" s="86"/>
      <c r="H19" s="22"/>
      <c r="I19" s="41"/>
      <c r="J19" s="41"/>
      <c r="K19" s="41"/>
      <c r="L19" s="41"/>
      <c r="M19" s="41"/>
      <c r="N19" s="20"/>
    </row>
    <row r="20" spans="1:14" x14ac:dyDescent="0.25">
      <c r="B20" s="298"/>
      <c r="C20" s="298"/>
      <c r="D20" s="52"/>
      <c r="E20" s="37"/>
      <c r="F20" s="36"/>
      <c r="G20" s="86"/>
      <c r="H20" s="22"/>
      <c r="I20" s="8"/>
      <c r="J20" s="8"/>
      <c r="K20" s="8"/>
      <c r="L20" s="8"/>
      <c r="M20" s="8"/>
      <c r="N20" s="20"/>
    </row>
    <row r="21" spans="1:14" x14ac:dyDescent="0.25">
      <c r="B21" s="298"/>
      <c r="C21" s="298"/>
      <c r="D21" s="52"/>
      <c r="E21" s="37"/>
      <c r="F21" s="36"/>
      <c r="G21" s="86"/>
      <c r="H21" s="22"/>
      <c r="I21" s="8"/>
      <c r="J21" s="8"/>
      <c r="K21" s="8"/>
      <c r="L21" s="8"/>
      <c r="M21" s="8"/>
      <c r="N21" s="20"/>
    </row>
    <row r="22" spans="1:14" ht="15.75" thickBot="1" x14ac:dyDescent="0.3">
      <c r="B22" s="303" t="s">
        <v>14</v>
      </c>
      <c r="C22" s="304"/>
      <c r="D22" s="52"/>
      <c r="E22" s="64"/>
      <c r="F22" s="36"/>
      <c r="G22" s="86"/>
      <c r="H22" s="22"/>
      <c r="I22" s="8"/>
      <c r="J22" s="8"/>
      <c r="K22" s="8"/>
      <c r="L22" s="8"/>
      <c r="M22" s="8"/>
      <c r="N22" s="20"/>
    </row>
    <row r="23" spans="1:14" ht="45.75" thickBot="1" x14ac:dyDescent="0.3">
      <c r="A23" s="43"/>
      <c r="B23" s="53" t="s">
        <v>15</v>
      </c>
      <c r="C23" s="53" t="s">
        <v>95</v>
      </c>
      <c r="E23" s="38"/>
      <c r="F23" s="38"/>
      <c r="G23" s="38"/>
      <c r="H23" s="38"/>
      <c r="I23" s="10"/>
      <c r="J23" s="10"/>
      <c r="K23" s="10"/>
      <c r="L23" s="10"/>
      <c r="M23" s="10"/>
    </row>
    <row r="24" spans="1:14" ht="15.75" thickBot="1" x14ac:dyDescent="0.3">
      <c r="A24" s="44">
        <v>1</v>
      </c>
      <c r="C24" s="45">
        <f>F15*80/100</f>
        <v>731.2</v>
      </c>
      <c r="D24" s="42"/>
      <c r="E24" s="154">
        <v>1908688834</v>
      </c>
      <c r="F24" s="40"/>
      <c r="G24" s="40"/>
      <c r="H24" s="40"/>
      <c r="I24" s="23"/>
      <c r="J24" s="23"/>
      <c r="K24" s="23"/>
      <c r="L24" s="23"/>
      <c r="M24" s="23"/>
    </row>
    <row r="25" spans="1:14" x14ac:dyDescent="0.25">
      <c r="A25" s="92"/>
      <c r="C25" s="93"/>
      <c r="D25" s="39"/>
      <c r="E25" s="94"/>
      <c r="F25" s="40"/>
      <c r="G25" s="40"/>
      <c r="H25" s="40"/>
      <c r="I25" s="23"/>
      <c r="J25" s="23"/>
      <c r="K25" s="23"/>
      <c r="L25" s="23"/>
      <c r="M25" s="23"/>
    </row>
    <row r="26" spans="1:14" x14ac:dyDescent="0.25">
      <c r="A26" s="92"/>
      <c r="C26" s="93"/>
      <c r="D26" s="39"/>
      <c r="E26" s="94"/>
      <c r="F26" s="40"/>
      <c r="G26" s="40"/>
      <c r="H26" s="40"/>
      <c r="I26" s="23"/>
      <c r="J26" s="23"/>
      <c r="K26" s="23"/>
      <c r="L26" s="23"/>
      <c r="M26" s="23"/>
    </row>
    <row r="27" spans="1:14" x14ac:dyDescent="0.25">
      <c r="A27" s="92"/>
      <c r="B27" s="114" t="s">
        <v>130</v>
      </c>
      <c r="C27" s="97"/>
      <c r="D27" s="97"/>
      <c r="E27" s="97"/>
      <c r="F27" s="97"/>
      <c r="G27" s="97"/>
      <c r="H27" s="97"/>
      <c r="I27" s="100"/>
      <c r="J27" s="100"/>
      <c r="K27" s="100"/>
      <c r="L27" s="100"/>
      <c r="M27" s="100"/>
      <c r="N27" s="101"/>
    </row>
    <row r="28" spans="1:14" x14ac:dyDescent="0.25">
      <c r="A28" s="92"/>
      <c r="B28" s="97"/>
      <c r="C28" s="97"/>
      <c r="D28" s="97"/>
      <c r="E28" s="97"/>
      <c r="F28" s="97"/>
      <c r="G28" s="97"/>
      <c r="H28" s="97"/>
      <c r="I28" s="100"/>
      <c r="J28" s="100"/>
      <c r="K28" s="100"/>
      <c r="L28" s="100"/>
      <c r="M28" s="100"/>
      <c r="N28" s="101"/>
    </row>
    <row r="29" spans="1:14" x14ac:dyDescent="0.25">
      <c r="A29" s="92"/>
      <c r="B29" s="117" t="s">
        <v>33</v>
      </c>
      <c r="C29" s="117" t="s">
        <v>131</v>
      </c>
      <c r="D29" s="117" t="s">
        <v>132</v>
      </c>
      <c r="E29" s="97"/>
      <c r="F29" s="97"/>
      <c r="G29" s="97"/>
      <c r="H29" s="97"/>
      <c r="I29" s="100"/>
      <c r="J29" s="100"/>
      <c r="K29" s="100"/>
      <c r="L29" s="100"/>
      <c r="M29" s="100"/>
      <c r="N29" s="101"/>
    </row>
    <row r="30" spans="1:14" x14ac:dyDescent="0.25">
      <c r="A30" s="92"/>
      <c r="B30" s="113" t="s">
        <v>133</v>
      </c>
      <c r="C30" s="113"/>
      <c r="D30" s="153" t="s">
        <v>179</v>
      </c>
      <c r="E30" s="97"/>
      <c r="F30" s="97"/>
      <c r="G30" s="97"/>
      <c r="H30" s="97"/>
      <c r="I30" s="100"/>
      <c r="J30" s="100"/>
      <c r="K30" s="100"/>
      <c r="L30" s="100"/>
      <c r="M30" s="100"/>
      <c r="N30" s="101"/>
    </row>
    <row r="31" spans="1:14" x14ac:dyDescent="0.25">
      <c r="A31" s="92"/>
      <c r="B31" s="113" t="s">
        <v>134</v>
      </c>
      <c r="C31" s="113"/>
      <c r="D31" s="153" t="s">
        <v>179</v>
      </c>
      <c r="E31" s="97"/>
      <c r="F31" s="97"/>
      <c r="G31" s="97"/>
      <c r="H31" s="97"/>
      <c r="I31" s="100"/>
      <c r="J31" s="100"/>
      <c r="K31" s="100"/>
      <c r="L31" s="100"/>
      <c r="M31" s="100"/>
      <c r="N31" s="101"/>
    </row>
    <row r="32" spans="1:14" x14ac:dyDescent="0.25">
      <c r="A32" s="92"/>
      <c r="B32" s="113" t="s">
        <v>135</v>
      </c>
      <c r="C32" s="113"/>
      <c r="D32" s="153" t="s">
        <v>179</v>
      </c>
      <c r="E32" s="97"/>
      <c r="F32" s="97"/>
      <c r="G32" s="97"/>
      <c r="H32" s="97"/>
      <c r="I32" s="100"/>
      <c r="J32" s="100"/>
      <c r="K32" s="100"/>
      <c r="L32" s="100"/>
      <c r="M32" s="100"/>
      <c r="N32" s="101"/>
    </row>
    <row r="33" spans="1:17" x14ac:dyDescent="0.25">
      <c r="A33" s="92"/>
      <c r="B33" s="113" t="s">
        <v>136</v>
      </c>
      <c r="C33" s="113"/>
      <c r="D33" s="153" t="s">
        <v>179</v>
      </c>
      <c r="E33" s="97"/>
      <c r="F33" s="97"/>
      <c r="G33" s="97"/>
      <c r="H33" s="97"/>
      <c r="I33" s="100"/>
      <c r="J33" s="100"/>
      <c r="K33" s="100"/>
      <c r="L33" s="100"/>
      <c r="M33" s="100"/>
      <c r="N33" s="101"/>
    </row>
    <row r="34" spans="1:17" x14ac:dyDescent="0.25">
      <c r="A34" s="92"/>
      <c r="B34" s="97"/>
      <c r="C34" s="97"/>
      <c r="D34" s="97"/>
      <c r="E34" s="97"/>
      <c r="F34" s="97"/>
      <c r="G34" s="97"/>
      <c r="H34" s="97"/>
      <c r="I34" s="100"/>
      <c r="J34" s="100"/>
      <c r="K34" s="100"/>
      <c r="L34" s="100"/>
      <c r="M34" s="100"/>
      <c r="N34" s="101"/>
    </row>
    <row r="35" spans="1:17" x14ac:dyDescent="0.25">
      <c r="A35" s="92"/>
      <c r="B35" s="97"/>
      <c r="C35" s="97"/>
      <c r="D35" s="97"/>
      <c r="E35" s="97"/>
      <c r="F35" s="97"/>
      <c r="G35" s="97"/>
      <c r="H35" s="97"/>
      <c r="I35" s="100"/>
      <c r="J35" s="100"/>
      <c r="K35" s="100"/>
      <c r="L35" s="100"/>
      <c r="M35" s="100"/>
      <c r="N35" s="101"/>
    </row>
    <row r="36" spans="1:17" x14ac:dyDescent="0.25">
      <c r="A36" s="92"/>
      <c r="B36" s="114" t="s">
        <v>137</v>
      </c>
      <c r="C36" s="97"/>
      <c r="D36" s="97"/>
      <c r="E36" s="97"/>
      <c r="F36" s="97"/>
      <c r="G36" s="97"/>
      <c r="H36" s="97"/>
      <c r="I36" s="100"/>
      <c r="J36" s="100"/>
      <c r="K36" s="100"/>
      <c r="L36" s="100"/>
      <c r="M36" s="100"/>
      <c r="N36" s="101"/>
    </row>
    <row r="37" spans="1:17" x14ac:dyDescent="0.25">
      <c r="A37" s="92"/>
      <c r="B37" s="97"/>
      <c r="C37" s="97"/>
      <c r="D37" s="97"/>
      <c r="E37" s="97"/>
      <c r="F37" s="97"/>
      <c r="G37" s="97"/>
      <c r="H37" s="97"/>
      <c r="I37" s="100"/>
      <c r="J37" s="100"/>
      <c r="K37" s="100"/>
      <c r="L37" s="100"/>
      <c r="M37" s="100"/>
      <c r="N37" s="101"/>
    </row>
    <row r="38" spans="1:17" x14ac:dyDescent="0.25">
      <c r="A38" s="92"/>
      <c r="B38" s="97"/>
      <c r="C38" s="97"/>
      <c r="D38" s="97"/>
      <c r="E38" s="97"/>
      <c r="F38" s="97"/>
      <c r="G38" s="97"/>
      <c r="H38" s="97"/>
      <c r="I38" s="100"/>
      <c r="J38" s="100"/>
      <c r="K38" s="100"/>
      <c r="L38" s="100"/>
      <c r="M38" s="100"/>
      <c r="N38" s="101"/>
    </row>
    <row r="39" spans="1:17" x14ac:dyDescent="0.25">
      <c r="A39" s="92"/>
      <c r="B39" s="117" t="s">
        <v>33</v>
      </c>
      <c r="C39" s="117" t="s">
        <v>58</v>
      </c>
      <c r="D39" s="116" t="s">
        <v>51</v>
      </c>
      <c r="E39" s="116" t="s">
        <v>16</v>
      </c>
      <c r="F39" s="97"/>
      <c r="G39" s="97"/>
      <c r="H39" s="97"/>
      <c r="I39" s="100"/>
      <c r="J39" s="100"/>
      <c r="K39" s="100"/>
      <c r="L39" s="100"/>
      <c r="M39" s="100"/>
      <c r="N39" s="101"/>
    </row>
    <row r="40" spans="1:17" ht="28.5" x14ac:dyDescent="0.25">
      <c r="A40" s="92"/>
      <c r="B40" s="98" t="s">
        <v>138</v>
      </c>
      <c r="C40" s="99">
        <v>40</v>
      </c>
      <c r="D40" s="115">
        <v>0</v>
      </c>
      <c r="E40" s="283">
        <f>+D40+D41</f>
        <v>10</v>
      </c>
      <c r="F40" s="97"/>
      <c r="G40" s="97"/>
      <c r="H40" s="97"/>
      <c r="I40" s="100"/>
      <c r="J40" s="100"/>
      <c r="K40" s="100"/>
      <c r="L40" s="100"/>
      <c r="M40" s="100"/>
      <c r="N40" s="101"/>
    </row>
    <row r="41" spans="1:17" ht="42.75" x14ac:dyDescent="0.25">
      <c r="A41" s="92"/>
      <c r="B41" s="98" t="s">
        <v>139</v>
      </c>
      <c r="C41" s="99">
        <v>60</v>
      </c>
      <c r="D41" s="115">
        <v>10</v>
      </c>
      <c r="E41" s="284"/>
      <c r="F41" s="97"/>
      <c r="G41" s="97"/>
      <c r="H41" s="97"/>
      <c r="I41" s="100"/>
      <c r="J41" s="100"/>
      <c r="K41" s="100"/>
      <c r="L41" s="100"/>
      <c r="M41" s="100"/>
      <c r="N41" s="101"/>
    </row>
    <row r="42" spans="1:17" x14ac:dyDescent="0.25">
      <c r="A42" s="92"/>
      <c r="C42" s="93"/>
      <c r="D42" s="39"/>
      <c r="E42" s="94"/>
      <c r="F42" s="40"/>
      <c r="G42" s="40"/>
      <c r="H42" s="40"/>
      <c r="I42" s="23"/>
      <c r="J42" s="23"/>
      <c r="K42" s="23"/>
      <c r="L42" s="23"/>
      <c r="M42" s="23"/>
    </row>
    <row r="43" spans="1:17" x14ac:dyDescent="0.25">
      <c r="A43" s="92"/>
      <c r="C43" s="93"/>
      <c r="D43" s="39"/>
      <c r="E43" s="94"/>
      <c r="F43" s="40"/>
      <c r="G43" s="40"/>
      <c r="H43" s="40"/>
      <c r="I43" s="23"/>
      <c r="J43" s="23"/>
      <c r="K43" s="23"/>
      <c r="L43" s="23"/>
      <c r="M43" s="23"/>
    </row>
    <row r="44" spans="1:17" x14ac:dyDescent="0.25">
      <c r="A44" s="92"/>
      <c r="C44" s="93"/>
      <c r="D44" s="39"/>
      <c r="E44" s="94"/>
      <c r="F44" s="40"/>
      <c r="G44" s="40"/>
      <c r="H44" s="40"/>
      <c r="I44" s="23"/>
      <c r="J44" s="23"/>
      <c r="K44" s="23"/>
      <c r="L44" s="23"/>
      <c r="M44" s="23"/>
    </row>
    <row r="45" spans="1:17" ht="15.75" thickBot="1" x14ac:dyDescent="0.3">
      <c r="M45" s="300" t="s">
        <v>35</v>
      </c>
      <c r="N45" s="300"/>
    </row>
    <row r="46" spans="1:17" x14ac:dyDescent="0.25">
      <c r="B46" s="66" t="s">
        <v>30</v>
      </c>
      <c r="M46" s="65"/>
      <c r="N46" s="65"/>
    </row>
    <row r="47" spans="1:17" ht="15.75" thickBot="1" x14ac:dyDescent="0.3">
      <c r="M47" s="65"/>
      <c r="N47" s="65"/>
    </row>
    <row r="48" spans="1:17" s="8" customFormat="1" ht="109.5" customHeight="1" x14ac:dyDescent="0.25">
      <c r="B48" s="110" t="s">
        <v>140</v>
      </c>
      <c r="C48" s="110" t="s">
        <v>141</v>
      </c>
      <c r="D48" s="110" t="s">
        <v>142</v>
      </c>
      <c r="E48" s="54" t="s">
        <v>45</v>
      </c>
      <c r="F48" s="54" t="s">
        <v>22</v>
      </c>
      <c r="G48" s="54" t="s">
        <v>96</v>
      </c>
      <c r="H48" s="54" t="s">
        <v>17</v>
      </c>
      <c r="I48" s="54" t="s">
        <v>10</v>
      </c>
      <c r="J48" s="54" t="s">
        <v>31</v>
      </c>
      <c r="K48" s="54" t="s">
        <v>61</v>
      </c>
      <c r="L48" s="54" t="s">
        <v>20</v>
      </c>
      <c r="M48" s="96" t="s">
        <v>26</v>
      </c>
      <c r="N48" s="110" t="s">
        <v>143</v>
      </c>
      <c r="O48" s="54" t="s">
        <v>36</v>
      </c>
      <c r="P48" s="55" t="s">
        <v>11</v>
      </c>
      <c r="Q48" s="55" t="s">
        <v>19</v>
      </c>
    </row>
    <row r="49" spans="1:26" s="29" customFormat="1" ht="30" x14ac:dyDescent="0.25">
      <c r="A49" s="46">
        <v>1</v>
      </c>
      <c r="B49" s="107" t="s">
        <v>152</v>
      </c>
      <c r="C49" s="108" t="s">
        <v>152</v>
      </c>
      <c r="D49" s="47" t="s">
        <v>156</v>
      </c>
      <c r="E49" s="155" t="s">
        <v>153</v>
      </c>
      <c r="F49" s="25" t="s">
        <v>131</v>
      </c>
      <c r="G49" s="145" t="s">
        <v>162</v>
      </c>
      <c r="H49" s="51" t="s">
        <v>154</v>
      </c>
      <c r="I49" s="26" t="s">
        <v>155</v>
      </c>
      <c r="J49" s="26" t="s">
        <v>132</v>
      </c>
      <c r="K49" s="155" t="s">
        <v>163</v>
      </c>
      <c r="L49" s="26"/>
      <c r="M49" s="95">
        <v>280</v>
      </c>
      <c r="N49" s="95">
        <v>0</v>
      </c>
      <c r="O49" s="27">
        <v>303859250</v>
      </c>
      <c r="P49" s="27" t="s">
        <v>164</v>
      </c>
      <c r="Q49" s="146" t="s">
        <v>259</v>
      </c>
      <c r="R49" s="28"/>
      <c r="S49" s="28"/>
      <c r="T49" s="28"/>
      <c r="U49" s="28"/>
      <c r="V49" s="28"/>
      <c r="W49" s="28"/>
      <c r="X49" s="28"/>
      <c r="Y49" s="28"/>
      <c r="Z49" s="28"/>
    </row>
    <row r="50" spans="1:26" s="29" customFormat="1" ht="59.25" customHeight="1" x14ac:dyDescent="0.25">
      <c r="A50" s="46">
        <f>+A49+1</f>
        <v>2</v>
      </c>
      <c r="B50" s="47" t="s">
        <v>152</v>
      </c>
      <c r="C50" s="108" t="s">
        <v>152</v>
      </c>
      <c r="D50" s="107" t="s">
        <v>156</v>
      </c>
      <c r="E50" s="155" t="s">
        <v>159</v>
      </c>
      <c r="F50" s="25" t="s">
        <v>131</v>
      </c>
      <c r="G50" s="25" t="s">
        <v>162</v>
      </c>
      <c r="H50" s="25" t="s">
        <v>157</v>
      </c>
      <c r="I50" s="26" t="s">
        <v>158</v>
      </c>
      <c r="J50" s="26" t="s">
        <v>132</v>
      </c>
      <c r="K50" s="155" t="s">
        <v>163</v>
      </c>
      <c r="L50" s="26"/>
      <c r="M50" s="95">
        <v>0</v>
      </c>
      <c r="N50" s="95">
        <v>0</v>
      </c>
      <c r="O50" s="27">
        <v>341091960</v>
      </c>
      <c r="P50" s="27" t="s">
        <v>166</v>
      </c>
      <c r="Q50" s="193" t="s">
        <v>260</v>
      </c>
      <c r="R50" s="28"/>
      <c r="S50" s="28"/>
      <c r="T50" s="28"/>
      <c r="U50" s="28"/>
      <c r="V50" s="28"/>
      <c r="W50" s="28"/>
      <c r="X50" s="28"/>
      <c r="Y50" s="28"/>
      <c r="Z50" s="28"/>
    </row>
    <row r="51" spans="1:26" s="29" customFormat="1" ht="30" x14ac:dyDescent="0.25">
      <c r="A51" s="46">
        <f t="shared" ref="A51:A54" si="0">+A50+1</f>
        <v>3</v>
      </c>
      <c r="B51" s="107" t="s">
        <v>152</v>
      </c>
      <c r="C51" s="48" t="s">
        <v>152</v>
      </c>
      <c r="D51" s="107" t="s">
        <v>156</v>
      </c>
      <c r="E51" s="155" t="s">
        <v>160</v>
      </c>
      <c r="F51" s="25" t="s">
        <v>131</v>
      </c>
      <c r="G51" s="25" t="s">
        <v>162</v>
      </c>
      <c r="H51" s="25" t="s">
        <v>161</v>
      </c>
      <c r="I51" s="26" t="s">
        <v>158</v>
      </c>
      <c r="J51" s="26" t="s">
        <v>132</v>
      </c>
      <c r="K51" s="155" t="s">
        <v>165</v>
      </c>
      <c r="L51" s="26"/>
      <c r="M51" s="95">
        <v>350</v>
      </c>
      <c r="N51" s="95">
        <v>0</v>
      </c>
      <c r="O51" s="27">
        <v>0</v>
      </c>
      <c r="P51" s="27"/>
      <c r="Q51" s="146" t="s">
        <v>259</v>
      </c>
      <c r="R51" s="28"/>
      <c r="S51" s="28"/>
      <c r="T51" s="28"/>
      <c r="U51" s="28"/>
      <c r="V51" s="28"/>
      <c r="W51" s="28"/>
      <c r="X51" s="28"/>
      <c r="Y51" s="28"/>
      <c r="Z51" s="28"/>
    </row>
    <row r="52" spans="1:26" s="29" customFormat="1" ht="30" x14ac:dyDescent="0.25">
      <c r="A52" s="46">
        <f t="shared" si="0"/>
        <v>4</v>
      </c>
      <c r="B52" s="107" t="s">
        <v>152</v>
      </c>
      <c r="C52" s="108" t="s">
        <v>152</v>
      </c>
      <c r="D52" s="107" t="s">
        <v>156</v>
      </c>
      <c r="E52" s="155" t="s">
        <v>167</v>
      </c>
      <c r="F52" s="25" t="s">
        <v>131</v>
      </c>
      <c r="G52" s="25" t="s">
        <v>162</v>
      </c>
      <c r="H52" s="25" t="s">
        <v>169</v>
      </c>
      <c r="I52" s="26" t="s">
        <v>168</v>
      </c>
      <c r="J52" s="26" t="s">
        <v>132</v>
      </c>
      <c r="K52" s="155">
        <v>4</v>
      </c>
      <c r="L52" s="26"/>
      <c r="M52" s="95">
        <v>280</v>
      </c>
      <c r="N52" s="95">
        <v>0</v>
      </c>
      <c r="O52" s="27">
        <v>344256352</v>
      </c>
      <c r="P52" s="27" t="s">
        <v>170</v>
      </c>
      <c r="Q52" s="146" t="s">
        <v>259</v>
      </c>
      <c r="R52" s="28"/>
      <c r="S52" s="28"/>
      <c r="T52" s="28"/>
      <c r="U52" s="28"/>
      <c r="V52" s="28"/>
      <c r="W52" s="28"/>
      <c r="X52" s="28"/>
      <c r="Y52" s="28"/>
      <c r="Z52" s="28"/>
    </row>
    <row r="53" spans="1:26" s="29" customFormat="1" ht="30" x14ac:dyDescent="0.25">
      <c r="A53" s="46">
        <f t="shared" si="0"/>
        <v>5</v>
      </c>
      <c r="B53" s="107" t="s">
        <v>152</v>
      </c>
      <c r="C53" s="108" t="s">
        <v>152</v>
      </c>
      <c r="D53" s="107" t="s">
        <v>156</v>
      </c>
      <c r="E53" s="155" t="s">
        <v>171</v>
      </c>
      <c r="F53" s="25" t="s">
        <v>131</v>
      </c>
      <c r="G53" s="25" t="s">
        <v>162</v>
      </c>
      <c r="H53" s="156" t="s">
        <v>172</v>
      </c>
      <c r="I53" s="26" t="s">
        <v>173</v>
      </c>
      <c r="J53" s="26" t="s">
        <v>132</v>
      </c>
      <c r="K53" s="155">
        <v>5</v>
      </c>
      <c r="L53" s="26"/>
      <c r="M53" s="95">
        <v>300</v>
      </c>
      <c r="N53" s="95">
        <v>0</v>
      </c>
      <c r="O53" s="27">
        <v>460450650</v>
      </c>
      <c r="P53" s="27"/>
      <c r="Q53" s="146" t="s">
        <v>259</v>
      </c>
      <c r="R53" s="28"/>
      <c r="S53" s="28"/>
      <c r="T53" s="28"/>
      <c r="U53" s="28"/>
      <c r="V53" s="28"/>
      <c r="W53" s="28"/>
      <c r="X53" s="28"/>
      <c r="Y53" s="28"/>
      <c r="Z53" s="28"/>
    </row>
    <row r="54" spans="1:26" s="29" customFormat="1" ht="41.25" customHeight="1" x14ac:dyDescent="0.25">
      <c r="A54" s="46">
        <f t="shared" si="0"/>
        <v>6</v>
      </c>
      <c r="B54" s="107" t="s">
        <v>152</v>
      </c>
      <c r="C54" s="108" t="s">
        <v>152</v>
      </c>
      <c r="D54" s="47" t="s">
        <v>156</v>
      </c>
      <c r="E54" s="155" t="s">
        <v>174</v>
      </c>
      <c r="F54" s="25" t="s">
        <v>131</v>
      </c>
      <c r="G54" s="25" t="s">
        <v>132</v>
      </c>
      <c r="H54" s="25" t="s">
        <v>175</v>
      </c>
      <c r="I54" s="26" t="s">
        <v>176</v>
      </c>
      <c r="J54" s="26" t="s">
        <v>132</v>
      </c>
      <c r="K54" s="155">
        <v>3</v>
      </c>
      <c r="L54" s="26"/>
      <c r="M54" s="95"/>
      <c r="N54" s="95"/>
      <c r="O54" s="27">
        <v>43006500</v>
      </c>
      <c r="P54" s="27"/>
      <c r="Q54" s="146" t="s">
        <v>261</v>
      </c>
      <c r="R54" s="28"/>
      <c r="S54" s="28"/>
      <c r="T54" s="28"/>
      <c r="U54" s="28"/>
      <c r="V54" s="28"/>
      <c r="W54" s="28"/>
      <c r="X54" s="28"/>
      <c r="Y54" s="28"/>
      <c r="Z54" s="28"/>
    </row>
    <row r="55" spans="1:26" s="29" customFormat="1" ht="30" x14ac:dyDescent="0.25">
      <c r="A55" s="46">
        <v>7</v>
      </c>
      <c r="B55" s="107" t="s">
        <v>152</v>
      </c>
      <c r="C55" s="108" t="s">
        <v>152</v>
      </c>
      <c r="D55" s="47" t="s">
        <v>177</v>
      </c>
      <c r="E55" s="155" t="s">
        <v>262</v>
      </c>
      <c r="F55" s="25" t="s">
        <v>131</v>
      </c>
      <c r="G55" s="25" t="s">
        <v>132</v>
      </c>
      <c r="H55" s="25" t="s">
        <v>175</v>
      </c>
      <c r="I55" s="26" t="s">
        <v>176</v>
      </c>
      <c r="J55" s="26" t="s">
        <v>132</v>
      </c>
      <c r="K55" s="155">
        <v>3</v>
      </c>
      <c r="L55" s="155">
        <v>3</v>
      </c>
      <c r="M55" s="95"/>
      <c r="N55" s="95"/>
      <c r="O55" s="27"/>
      <c r="P55" s="27"/>
      <c r="Q55" s="146" t="s">
        <v>178</v>
      </c>
      <c r="R55" s="28"/>
      <c r="S55" s="28"/>
      <c r="T55" s="28"/>
      <c r="U55" s="28"/>
      <c r="V55" s="28"/>
      <c r="W55" s="28"/>
      <c r="X55" s="28"/>
      <c r="Y55" s="28"/>
      <c r="Z55" s="28"/>
    </row>
    <row r="56" spans="1:26" s="29" customFormat="1" x14ac:dyDescent="0.25">
      <c r="A56" s="46"/>
      <c r="B56" s="49" t="s">
        <v>16</v>
      </c>
      <c r="C56" s="48"/>
      <c r="D56" s="47"/>
      <c r="E56" s="24"/>
      <c r="F56" s="25"/>
      <c r="G56" s="25"/>
      <c r="H56" s="25"/>
      <c r="I56" s="26"/>
      <c r="J56" s="26"/>
      <c r="K56" s="50">
        <f>SUM(K49:K55)</f>
        <v>15</v>
      </c>
      <c r="L56" s="50">
        <f>SUM(L49:L55)</f>
        <v>3</v>
      </c>
      <c r="M56" s="144">
        <f>SUM(M49:M55)</f>
        <v>1210</v>
      </c>
      <c r="N56" s="50">
        <f>SUM(N49:N55)</f>
        <v>0</v>
      </c>
      <c r="O56" s="27"/>
      <c r="P56" s="27"/>
      <c r="Q56" s="147"/>
    </row>
    <row r="57" spans="1:26" s="106" customFormat="1" x14ac:dyDescent="0.25">
      <c r="A57" s="165"/>
      <c r="B57" s="166"/>
      <c r="C57" s="167"/>
      <c r="D57" s="168"/>
      <c r="E57" s="169"/>
      <c r="F57" s="170"/>
      <c r="G57" s="170"/>
      <c r="H57" s="170"/>
      <c r="I57" s="171"/>
      <c r="J57" s="171"/>
      <c r="K57" s="172"/>
      <c r="L57" s="172"/>
      <c r="M57" s="173"/>
      <c r="N57" s="172"/>
      <c r="O57" s="174"/>
      <c r="P57" s="174"/>
      <c r="Q57" s="175"/>
    </row>
    <row r="58" spans="1:26" s="30" customFormat="1" x14ac:dyDescent="0.25">
      <c r="E58" s="31"/>
    </row>
    <row r="59" spans="1:26" s="30" customFormat="1" x14ac:dyDescent="0.25">
      <c r="B59" s="301" t="s">
        <v>28</v>
      </c>
      <c r="C59" s="301" t="s">
        <v>27</v>
      </c>
      <c r="D59" s="299" t="s">
        <v>34</v>
      </c>
      <c r="E59" s="299"/>
    </row>
    <row r="60" spans="1:26" s="30" customFormat="1" x14ac:dyDescent="0.25">
      <c r="B60" s="302"/>
      <c r="C60" s="302"/>
      <c r="D60" s="61" t="s">
        <v>23</v>
      </c>
      <c r="E60" s="62" t="s">
        <v>24</v>
      </c>
    </row>
    <row r="61" spans="1:26" s="30" customFormat="1" ht="30.6" customHeight="1" x14ac:dyDescent="0.25">
      <c r="B61" s="59" t="s">
        <v>21</v>
      </c>
      <c r="C61" s="60">
        <f>+K56</f>
        <v>15</v>
      </c>
      <c r="D61" s="58"/>
      <c r="E61" s="57" t="s">
        <v>179</v>
      </c>
      <c r="F61" s="32"/>
      <c r="G61" s="32"/>
      <c r="H61" s="32"/>
      <c r="I61" s="32"/>
      <c r="J61" s="32"/>
      <c r="K61" s="32"/>
      <c r="L61" s="32"/>
      <c r="M61" s="32"/>
    </row>
    <row r="62" spans="1:26" s="30" customFormat="1" ht="30" customHeight="1" x14ac:dyDescent="0.25">
      <c r="B62" s="59" t="s">
        <v>25</v>
      </c>
      <c r="C62" s="60">
        <f>+M56</f>
        <v>1210</v>
      </c>
      <c r="D62" s="58"/>
      <c r="E62" s="57" t="s">
        <v>179</v>
      </c>
    </row>
    <row r="63" spans="1:26" s="30" customFormat="1" x14ac:dyDescent="0.25">
      <c r="B63" s="33"/>
      <c r="C63" s="297"/>
      <c r="D63" s="297"/>
      <c r="E63" s="297"/>
      <c r="F63" s="297"/>
      <c r="G63" s="297"/>
      <c r="H63" s="297"/>
      <c r="I63" s="297"/>
      <c r="J63" s="297"/>
      <c r="K63" s="297"/>
      <c r="L63" s="297"/>
      <c r="M63" s="297"/>
      <c r="N63" s="297"/>
    </row>
    <row r="64" spans="1:26" ht="28.15" customHeight="1" thickBot="1" x14ac:dyDescent="0.3"/>
    <row r="65" spans="2:17" ht="27" thickBot="1" x14ac:dyDescent="0.3">
      <c r="B65" s="296" t="s">
        <v>97</v>
      </c>
      <c r="C65" s="296"/>
      <c r="D65" s="296"/>
      <c r="E65" s="296"/>
      <c r="F65" s="296"/>
      <c r="G65" s="296"/>
      <c r="H65" s="296"/>
      <c r="I65" s="296"/>
      <c r="J65" s="296"/>
      <c r="K65" s="296"/>
      <c r="L65" s="296"/>
      <c r="M65" s="296"/>
      <c r="N65" s="296"/>
    </row>
    <row r="68" spans="2:17" ht="109.5" customHeight="1" x14ac:dyDescent="0.25">
      <c r="B68" s="112" t="s">
        <v>144</v>
      </c>
      <c r="C68" s="68" t="s">
        <v>2</v>
      </c>
      <c r="D68" s="68" t="s">
        <v>99</v>
      </c>
      <c r="E68" s="68" t="s">
        <v>98</v>
      </c>
      <c r="F68" s="68" t="s">
        <v>100</v>
      </c>
      <c r="G68" s="68" t="s">
        <v>101</v>
      </c>
      <c r="H68" s="68" t="s">
        <v>102</v>
      </c>
      <c r="I68" s="68" t="s">
        <v>103</v>
      </c>
      <c r="J68" s="68" t="s">
        <v>104</v>
      </c>
      <c r="K68" s="68" t="s">
        <v>105</v>
      </c>
      <c r="L68" s="68" t="s">
        <v>106</v>
      </c>
      <c r="M68" s="89" t="s">
        <v>107</v>
      </c>
      <c r="N68" s="89" t="s">
        <v>108</v>
      </c>
      <c r="O68" s="293" t="s">
        <v>3</v>
      </c>
      <c r="P68" s="294"/>
      <c r="Q68" s="68" t="s">
        <v>18</v>
      </c>
    </row>
    <row r="69" spans="2:17" ht="45" x14ac:dyDescent="0.25">
      <c r="B69" s="191" t="s">
        <v>265</v>
      </c>
      <c r="C69" s="191" t="s">
        <v>180</v>
      </c>
      <c r="D69" s="192" t="s">
        <v>268</v>
      </c>
      <c r="E69" s="4">
        <v>350</v>
      </c>
      <c r="F69" s="4" t="s">
        <v>162</v>
      </c>
      <c r="G69" s="4" t="s">
        <v>162</v>
      </c>
      <c r="H69" s="4" t="s">
        <v>162</v>
      </c>
      <c r="I69" s="4" t="s">
        <v>131</v>
      </c>
      <c r="J69" s="4" t="s">
        <v>162</v>
      </c>
      <c r="K69" s="4" t="s">
        <v>162</v>
      </c>
      <c r="L69" s="4" t="s">
        <v>162</v>
      </c>
      <c r="M69" s="4" t="s">
        <v>162</v>
      </c>
      <c r="N69" s="4" t="s">
        <v>162</v>
      </c>
      <c r="O69" s="277"/>
      <c r="P69" s="278"/>
      <c r="Q69" s="153" t="s">
        <v>131</v>
      </c>
    </row>
    <row r="70" spans="2:17" ht="45" x14ac:dyDescent="0.25">
      <c r="B70" s="191" t="s">
        <v>265</v>
      </c>
      <c r="C70" s="191" t="s">
        <v>180</v>
      </c>
      <c r="D70" s="192" t="s">
        <v>271</v>
      </c>
      <c r="E70" s="4">
        <v>150</v>
      </c>
      <c r="F70" s="4" t="s">
        <v>162</v>
      </c>
      <c r="G70" s="4" t="s">
        <v>162</v>
      </c>
      <c r="H70" s="4" t="s">
        <v>162</v>
      </c>
      <c r="I70" s="4" t="s">
        <v>131</v>
      </c>
      <c r="J70" s="4" t="s">
        <v>162</v>
      </c>
      <c r="K70" s="4" t="s">
        <v>162</v>
      </c>
      <c r="L70" s="4" t="s">
        <v>162</v>
      </c>
      <c r="M70" s="4" t="s">
        <v>162</v>
      </c>
      <c r="N70" s="4" t="s">
        <v>162</v>
      </c>
      <c r="O70" s="277"/>
      <c r="P70" s="278"/>
      <c r="Q70" s="153" t="s">
        <v>131</v>
      </c>
    </row>
    <row r="71" spans="2:17" ht="45" x14ac:dyDescent="0.25">
      <c r="B71" s="191" t="s">
        <v>265</v>
      </c>
      <c r="C71" s="191" t="s">
        <v>180</v>
      </c>
      <c r="D71" s="192" t="s">
        <v>270</v>
      </c>
      <c r="E71" s="4">
        <v>50</v>
      </c>
      <c r="F71" s="4" t="s">
        <v>162</v>
      </c>
      <c r="G71" s="4" t="s">
        <v>162</v>
      </c>
      <c r="H71" s="4" t="s">
        <v>162</v>
      </c>
      <c r="I71" s="4" t="s">
        <v>131</v>
      </c>
      <c r="J71" s="4" t="s">
        <v>162</v>
      </c>
      <c r="K71" s="4" t="s">
        <v>162</v>
      </c>
      <c r="L71" s="4" t="s">
        <v>162</v>
      </c>
      <c r="M71" s="4" t="s">
        <v>162</v>
      </c>
      <c r="N71" s="4" t="s">
        <v>162</v>
      </c>
      <c r="O71" s="277"/>
      <c r="P71" s="278"/>
      <c r="Q71" s="153" t="s">
        <v>131</v>
      </c>
    </row>
    <row r="72" spans="2:17" ht="45" x14ac:dyDescent="0.25">
      <c r="B72" s="191" t="s">
        <v>265</v>
      </c>
      <c r="C72" s="191" t="s">
        <v>180</v>
      </c>
      <c r="D72" s="192" t="s">
        <v>269</v>
      </c>
      <c r="E72" s="4">
        <v>64</v>
      </c>
      <c r="F72" s="4" t="s">
        <v>162</v>
      </c>
      <c r="G72" s="4" t="s">
        <v>162</v>
      </c>
      <c r="H72" s="4" t="s">
        <v>162</v>
      </c>
      <c r="I72" s="4" t="s">
        <v>131</v>
      </c>
      <c r="J72" s="4" t="s">
        <v>162</v>
      </c>
      <c r="K72" s="4" t="s">
        <v>162</v>
      </c>
      <c r="L72" s="4" t="s">
        <v>162</v>
      </c>
      <c r="M72" s="4" t="s">
        <v>162</v>
      </c>
      <c r="N72" s="4" t="s">
        <v>162</v>
      </c>
      <c r="O72" s="277"/>
      <c r="P72" s="278"/>
      <c r="Q72" s="153" t="s">
        <v>131</v>
      </c>
    </row>
    <row r="73" spans="2:17" ht="45" x14ac:dyDescent="0.25">
      <c r="B73" s="191" t="s">
        <v>265</v>
      </c>
      <c r="C73" s="191" t="s">
        <v>180</v>
      </c>
      <c r="D73" s="192" t="s">
        <v>272</v>
      </c>
      <c r="E73" s="4">
        <v>300</v>
      </c>
      <c r="F73" s="4" t="s">
        <v>162</v>
      </c>
      <c r="G73" s="4" t="s">
        <v>162</v>
      </c>
      <c r="H73" s="4" t="s">
        <v>162</v>
      </c>
      <c r="I73" s="4" t="s">
        <v>131</v>
      </c>
      <c r="J73" s="4" t="s">
        <v>162</v>
      </c>
      <c r="K73" s="4" t="s">
        <v>162</v>
      </c>
      <c r="L73" s="4" t="s">
        <v>162</v>
      </c>
      <c r="M73" s="4" t="s">
        <v>162</v>
      </c>
      <c r="N73" s="4" t="s">
        <v>162</v>
      </c>
      <c r="O73" s="277"/>
      <c r="P73" s="278"/>
      <c r="Q73" s="153" t="s">
        <v>131</v>
      </c>
    </row>
    <row r="74" spans="2:17" x14ac:dyDescent="0.25">
      <c r="B74" s="3"/>
      <c r="C74" s="3"/>
      <c r="D74" s="5"/>
      <c r="E74" s="4">
        <f>SUM(E69:E73)</f>
        <v>914</v>
      </c>
      <c r="F74" s="4"/>
      <c r="G74" s="4"/>
      <c r="H74" s="4"/>
      <c r="I74" s="90"/>
      <c r="J74" s="90"/>
      <c r="K74" s="63"/>
      <c r="L74" s="63"/>
      <c r="M74" s="63"/>
      <c r="N74" s="63"/>
      <c r="O74" s="277"/>
      <c r="P74" s="278"/>
      <c r="Q74" s="63"/>
    </row>
    <row r="75" spans="2:17" x14ac:dyDescent="0.25">
      <c r="B75" s="63"/>
      <c r="C75" s="63"/>
      <c r="D75" s="63"/>
      <c r="E75" s="63"/>
      <c r="F75" s="63"/>
      <c r="G75" s="63"/>
      <c r="H75" s="63"/>
      <c r="I75" s="63"/>
      <c r="J75" s="63"/>
      <c r="K75" s="63"/>
      <c r="L75" s="63"/>
      <c r="M75" s="63"/>
      <c r="N75" s="63"/>
      <c r="O75" s="277"/>
      <c r="P75" s="278"/>
      <c r="Q75" s="6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87" t="s">
        <v>38</v>
      </c>
      <c r="C81" s="288"/>
      <c r="D81" s="288"/>
      <c r="E81" s="288"/>
      <c r="F81" s="288"/>
      <c r="G81" s="288"/>
      <c r="H81" s="288"/>
      <c r="I81" s="288"/>
      <c r="J81" s="288"/>
      <c r="K81" s="288"/>
      <c r="L81" s="288"/>
      <c r="M81" s="288"/>
      <c r="N81" s="289"/>
    </row>
    <row r="86" spans="2:17" ht="76.5" customHeight="1" x14ac:dyDescent="0.25">
      <c r="B86" s="56" t="s">
        <v>0</v>
      </c>
      <c r="C86" s="56" t="s">
        <v>39</v>
      </c>
      <c r="D86" s="56" t="s">
        <v>40</v>
      </c>
      <c r="E86" s="56" t="s">
        <v>109</v>
      </c>
      <c r="F86" s="56" t="s">
        <v>111</v>
      </c>
      <c r="G86" s="56" t="s">
        <v>112</v>
      </c>
      <c r="H86" s="56" t="s">
        <v>113</v>
      </c>
      <c r="I86" s="56" t="s">
        <v>110</v>
      </c>
      <c r="J86" s="293" t="s">
        <v>114</v>
      </c>
      <c r="K86" s="309"/>
      <c r="L86" s="294"/>
      <c r="M86" s="56" t="s">
        <v>118</v>
      </c>
      <c r="N86" s="56" t="s">
        <v>41</v>
      </c>
      <c r="O86" s="56" t="s">
        <v>42</v>
      </c>
      <c r="P86" s="293" t="s">
        <v>3</v>
      </c>
      <c r="Q86" s="294"/>
    </row>
    <row r="87" spans="2:17" ht="27" customHeight="1" x14ac:dyDescent="0.25">
      <c r="B87" s="272"/>
      <c r="C87" s="272"/>
      <c r="D87" s="272"/>
      <c r="E87" s="272"/>
      <c r="F87" s="272"/>
      <c r="G87" s="272"/>
      <c r="H87" s="272"/>
      <c r="I87" s="273"/>
      <c r="J87" s="159" t="s">
        <v>115</v>
      </c>
      <c r="K87" s="68" t="s">
        <v>116</v>
      </c>
      <c r="L87" s="159" t="s">
        <v>117</v>
      </c>
      <c r="M87" s="274"/>
      <c r="N87" s="272"/>
      <c r="O87" s="272"/>
      <c r="P87" s="272"/>
      <c r="Q87" s="273"/>
    </row>
    <row r="88" spans="2:17" ht="60.75" customHeight="1" x14ac:dyDescent="0.25">
      <c r="B88" s="74" t="s">
        <v>43</v>
      </c>
      <c r="C88" s="74" t="s">
        <v>181</v>
      </c>
      <c r="D88" s="74" t="s">
        <v>182</v>
      </c>
      <c r="E88" s="74">
        <v>1121857882</v>
      </c>
      <c r="F88" s="74" t="s">
        <v>183</v>
      </c>
      <c r="G88" s="74" t="s">
        <v>184</v>
      </c>
      <c r="H88" s="74" t="s">
        <v>185</v>
      </c>
      <c r="I88" s="160">
        <v>132335</v>
      </c>
      <c r="J88" s="74" t="s">
        <v>152</v>
      </c>
      <c r="K88" s="160" t="s">
        <v>187</v>
      </c>
      <c r="L88" s="160" t="s">
        <v>188</v>
      </c>
      <c r="M88" s="74" t="s">
        <v>131</v>
      </c>
      <c r="N88" s="74" t="s">
        <v>132</v>
      </c>
      <c r="O88" s="74" t="s">
        <v>131</v>
      </c>
      <c r="P88" s="275" t="s">
        <v>263</v>
      </c>
      <c r="Q88" s="276"/>
    </row>
    <row r="89" spans="2:17" ht="60.75" customHeight="1" x14ac:dyDescent="0.25">
      <c r="B89" s="74" t="s">
        <v>43</v>
      </c>
      <c r="C89" s="74" t="s">
        <v>181</v>
      </c>
      <c r="D89" s="74" t="s">
        <v>189</v>
      </c>
      <c r="E89" s="74">
        <v>1024521492</v>
      </c>
      <c r="F89" s="74" t="s">
        <v>190</v>
      </c>
      <c r="G89" s="74" t="s">
        <v>191</v>
      </c>
      <c r="H89" s="74" t="s">
        <v>192</v>
      </c>
      <c r="I89" s="160">
        <v>1024521492</v>
      </c>
      <c r="J89" s="74" t="s">
        <v>152</v>
      </c>
      <c r="K89" s="160" t="s">
        <v>193</v>
      </c>
      <c r="L89" s="160" t="s">
        <v>188</v>
      </c>
      <c r="M89" s="74" t="s">
        <v>132</v>
      </c>
      <c r="N89" s="74" t="s">
        <v>132</v>
      </c>
      <c r="O89" s="74" t="s">
        <v>131</v>
      </c>
      <c r="P89" s="275" t="s">
        <v>199</v>
      </c>
      <c r="Q89" s="276"/>
    </row>
    <row r="90" spans="2:17" ht="60.75" customHeight="1" x14ac:dyDescent="0.25">
      <c r="B90" s="74" t="s">
        <v>43</v>
      </c>
      <c r="C90" s="74" t="s">
        <v>181</v>
      </c>
      <c r="D90" s="74" t="s">
        <v>194</v>
      </c>
      <c r="E90" s="74">
        <v>40390936</v>
      </c>
      <c r="F90" s="74" t="s">
        <v>197</v>
      </c>
      <c r="G90" s="74" t="s">
        <v>196</v>
      </c>
      <c r="H90" s="74" t="s">
        <v>195</v>
      </c>
      <c r="I90" s="160">
        <v>139216</v>
      </c>
      <c r="J90" s="74" t="s">
        <v>152</v>
      </c>
      <c r="K90" s="160"/>
      <c r="L90" s="160" t="s">
        <v>188</v>
      </c>
      <c r="M90" s="74" t="s">
        <v>132</v>
      </c>
      <c r="N90" s="74" t="s">
        <v>132</v>
      </c>
      <c r="O90" s="74" t="s">
        <v>131</v>
      </c>
      <c r="P90" s="275" t="s">
        <v>200</v>
      </c>
      <c r="Q90" s="276"/>
    </row>
    <row r="91" spans="2:17" ht="77.25" customHeight="1" x14ac:dyDescent="0.25">
      <c r="B91" s="74" t="s">
        <v>43</v>
      </c>
      <c r="C91" s="74" t="s">
        <v>181</v>
      </c>
      <c r="D91" s="74" t="s">
        <v>198</v>
      </c>
      <c r="E91" s="74">
        <v>51837575</v>
      </c>
      <c r="F91" s="100" t="s">
        <v>183</v>
      </c>
      <c r="G91" s="74" t="s">
        <v>201</v>
      </c>
      <c r="H91" s="74" t="s">
        <v>202</v>
      </c>
      <c r="I91" s="160" t="s">
        <v>188</v>
      </c>
      <c r="J91" s="74"/>
      <c r="K91" s="160"/>
      <c r="L91" s="160" t="s">
        <v>188</v>
      </c>
      <c r="M91" s="74" t="s">
        <v>132</v>
      </c>
      <c r="N91" s="74" t="s">
        <v>132</v>
      </c>
      <c r="O91" s="74" t="s">
        <v>131</v>
      </c>
      <c r="P91" s="275" t="s">
        <v>264</v>
      </c>
      <c r="Q91" s="276"/>
    </row>
    <row r="92" spans="2:17" ht="60.75" customHeight="1" x14ac:dyDescent="0.25">
      <c r="B92" s="74" t="s">
        <v>44</v>
      </c>
      <c r="C92" s="74" t="s">
        <v>203</v>
      </c>
      <c r="D92" s="74" t="s">
        <v>206</v>
      </c>
      <c r="E92" s="74">
        <v>65708495</v>
      </c>
      <c r="F92" s="74" t="s">
        <v>204</v>
      </c>
      <c r="G92" s="74" t="s">
        <v>205</v>
      </c>
      <c r="H92" s="74" t="s">
        <v>188</v>
      </c>
      <c r="I92" s="160" t="s">
        <v>188</v>
      </c>
      <c r="J92" s="74"/>
      <c r="K92" s="160"/>
      <c r="L92" s="160" t="s">
        <v>188</v>
      </c>
      <c r="M92" s="74" t="s">
        <v>132</v>
      </c>
      <c r="N92" s="74" t="s">
        <v>132</v>
      </c>
      <c r="O92" s="74" t="s">
        <v>131</v>
      </c>
      <c r="P92" s="275" t="s">
        <v>207</v>
      </c>
      <c r="Q92" s="276"/>
    </row>
    <row r="93" spans="2:17" ht="60.75" customHeight="1" x14ac:dyDescent="0.25">
      <c r="B93" s="74" t="s">
        <v>44</v>
      </c>
      <c r="C93" s="74" t="s">
        <v>203</v>
      </c>
      <c r="D93" s="74" t="s">
        <v>208</v>
      </c>
      <c r="E93" s="74">
        <v>40611110</v>
      </c>
      <c r="F93" s="74" t="s">
        <v>183</v>
      </c>
      <c r="G93" s="74" t="s">
        <v>196</v>
      </c>
      <c r="H93" s="74" t="s">
        <v>209</v>
      </c>
      <c r="I93" s="160" t="s">
        <v>188</v>
      </c>
      <c r="J93" s="74" t="s">
        <v>152</v>
      </c>
      <c r="K93" s="161" t="s">
        <v>215</v>
      </c>
      <c r="L93" s="160" t="s">
        <v>188</v>
      </c>
      <c r="M93" s="74" t="s">
        <v>131</v>
      </c>
      <c r="N93" s="74" t="s">
        <v>132</v>
      </c>
      <c r="O93" s="74" t="s">
        <v>131</v>
      </c>
      <c r="P93" s="275" t="s">
        <v>207</v>
      </c>
      <c r="Q93" s="276"/>
    </row>
    <row r="94" spans="2:17" ht="45.75" customHeight="1" x14ac:dyDescent="0.25">
      <c r="B94" s="74" t="s">
        <v>44</v>
      </c>
      <c r="C94" s="74" t="s">
        <v>203</v>
      </c>
      <c r="D94" s="74" t="s">
        <v>210</v>
      </c>
      <c r="E94" s="74">
        <v>40396426</v>
      </c>
      <c r="F94" s="74" t="s">
        <v>190</v>
      </c>
      <c r="G94" s="74" t="s">
        <v>211</v>
      </c>
      <c r="H94" s="74" t="s">
        <v>212</v>
      </c>
      <c r="I94" s="160" t="s">
        <v>213</v>
      </c>
      <c r="J94" s="74" t="s">
        <v>214</v>
      </c>
      <c r="K94" s="160" t="s">
        <v>216</v>
      </c>
      <c r="L94" s="160" t="s">
        <v>188</v>
      </c>
      <c r="M94" s="74" t="s">
        <v>131</v>
      </c>
      <c r="N94" s="74" t="s">
        <v>132</v>
      </c>
      <c r="O94" s="74" t="s">
        <v>131</v>
      </c>
      <c r="P94" s="312" t="s">
        <v>186</v>
      </c>
      <c r="Q94" s="312"/>
    </row>
    <row r="96" spans="2:17" ht="15.75" thickBot="1" x14ac:dyDescent="0.3"/>
    <row r="97" spans="1:26" ht="27" thickBot="1" x14ac:dyDescent="0.3">
      <c r="B97" s="287" t="s">
        <v>46</v>
      </c>
      <c r="C97" s="288"/>
      <c r="D97" s="288"/>
      <c r="E97" s="288"/>
      <c r="F97" s="288"/>
      <c r="G97" s="288"/>
      <c r="H97" s="288"/>
      <c r="I97" s="288"/>
      <c r="J97" s="288"/>
      <c r="K97" s="288"/>
      <c r="L97" s="288"/>
      <c r="M97" s="288"/>
      <c r="N97" s="289"/>
    </row>
    <row r="100" spans="1:26" ht="46.15" customHeight="1" x14ac:dyDescent="0.25">
      <c r="B100" s="68" t="s">
        <v>33</v>
      </c>
      <c r="C100" s="68" t="s">
        <v>47</v>
      </c>
      <c r="D100" s="293" t="s">
        <v>3</v>
      </c>
      <c r="E100" s="294"/>
    </row>
    <row r="101" spans="1:26" ht="46.9" customHeight="1" x14ac:dyDescent="0.25">
      <c r="B101" s="69" t="s">
        <v>119</v>
      </c>
      <c r="C101" s="153" t="s">
        <v>131</v>
      </c>
      <c r="D101" s="295"/>
      <c r="E101" s="295"/>
    </row>
    <row r="104" spans="1:26" ht="26.25" x14ac:dyDescent="0.25">
      <c r="B104" s="285" t="s">
        <v>64</v>
      </c>
      <c r="C104" s="286"/>
      <c r="D104" s="286"/>
      <c r="E104" s="286"/>
      <c r="F104" s="286"/>
      <c r="G104" s="286"/>
      <c r="H104" s="286"/>
      <c r="I104" s="286"/>
      <c r="J104" s="286"/>
      <c r="K104" s="286"/>
      <c r="L104" s="286"/>
      <c r="M104" s="286"/>
      <c r="N104" s="286"/>
      <c r="O104" s="286"/>
      <c r="P104" s="286"/>
    </row>
    <row r="106" spans="1:26" ht="15.75" thickBot="1" x14ac:dyDescent="0.3"/>
    <row r="107" spans="1:26" ht="27" thickBot="1" x14ac:dyDescent="0.3">
      <c r="B107" s="287" t="s">
        <v>54</v>
      </c>
      <c r="C107" s="288"/>
      <c r="D107" s="288"/>
      <c r="E107" s="288"/>
      <c r="F107" s="288"/>
      <c r="G107" s="288"/>
      <c r="H107" s="288"/>
      <c r="I107" s="288"/>
      <c r="J107" s="288"/>
      <c r="K107" s="288"/>
      <c r="L107" s="288"/>
      <c r="M107" s="288"/>
      <c r="N107" s="289"/>
    </row>
    <row r="109" spans="1:26" ht="15.75" thickBot="1" x14ac:dyDescent="0.3">
      <c r="M109" s="65"/>
      <c r="N109" s="65"/>
    </row>
    <row r="110" spans="1:26" s="100" customFormat="1" ht="109.5" customHeight="1" x14ac:dyDescent="0.25">
      <c r="B110" s="110" t="s">
        <v>140</v>
      </c>
      <c r="C110" s="110" t="s">
        <v>141</v>
      </c>
      <c r="D110" s="110" t="s">
        <v>142</v>
      </c>
      <c r="E110" s="110" t="s">
        <v>45</v>
      </c>
      <c r="F110" s="110" t="s">
        <v>22</v>
      </c>
      <c r="G110" s="110" t="s">
        <v>96</v>
      </c>
      <c r="H110" s="110" t="s">
        <v>17</v>
      </c>
      <c r="I110" s="110" t="s">
        <v>10</v>
      </c>
      <c r="J110" s="110" t="s">
        <v>31</v>
      </c>
      <c r="K110" s="110" t="s">
        <v>61</v>
      </c>
      <c r="L110" s="110" t="s">
        <v>20</v>
      </c>
      <c r="M110" s="96" t="s">
        <v>26</v>
      </c>
      <c r="N110" s="110" t="s">
        <v>143</v>
      </c>
      <c r="O110" s="110" t="s">
        <v>36</v>
      </c>
      <c r="P110" s="111" t="s">
        <v>11</v>
      </c>
      <c r="Q110" s="111" t="s">
        <v>19</v>
      </c>
    </row>
    <row r="111" spans="1:26" s="106" customFormat="1" ht="30" x14ac:dyDescent="0.25">
      <c r="A111" s="46">
        <v>1</v>
      </c>
      <c r="B111" s="107" t="s">
        <v>152</v>
      </c>
      <c r="C111" s="108" t="s">
        <v>152</v>
      </c>
      <c r="D111" s="107" t="s">
        <v>218</v>
      </c>
      <c r="E111" s="155" t="s">
        <v>217</v>
      </c>
      <c r="F111" s="103" t="s">
        <v>131</v>
      </c>
      <c r="G111" s="145">
        <v>0</v>
      </c>
      <c r="H111" s="188" t="s">
        <v>219</v>
      </c>
      <c r="I111" s="189" t="s">
        <v>220</v>
      </c>
      <c r="J111" s="104" t="s">
        <v>132</v>
      </c>
      <c r="K111" s="155" t="s">
        <v>165</v>
      </c>
      <c r="L111" s="155"/>
      <c r="M111" s="95"/>
      <c r="N111" s="95"/>
      <c r="O111" s="27"/>
      <c r="P111" s="194">
        <v>239</v>
      </c>
      <c r="Q111" s="146" t="s">
        <v>266</v>
      </c>
      <c r="R111" s="105"/>
      <c r="S111" s="105"/>
      <c r="T111" s="105"/>
      <c r="U111" s="105"/>
      <c r="V111" s="105"/>
      <c r="W111" s="105"/>
      <c r="X111" s="105"/>
      <c r="Y111" s="105"/>
      <c r="Z111" s="105"/>
    </row>
    <row r="112" spans="1:26" s="106" customFormat="1" ht="30" x14ac:dyDescent="0.25">
      <c r="A112" s="46">
        <f>+A111+1</f>
        <v>2</v>
      </c>
      <c r="B112" s="107" t="s">
        <v>152</v>
      </c>
      <c r="C112" s="108" t="s">
        <v>152</v>
      </c>
      <c r="D112" s="107" t="s">
        <v>218</v>
      </c>
      <c r="E112" s="155">
        <v>1234</v>
      </c>
      <c r="F112" s="103" t="s">
        <v>131</v>
      </c>
      <c r="G112" s="145">
        <v>0</v>
      </c>
      <c r="H112" s="190" t="s">
        <v>221</v>
      </c>
      <c r="I112" s="189" t="s">
        <v>222</v>
      </c>
      <c r="J112" s="104" t="s">
        <v>132</v>
      </c>
      <c r="K112" s="155">
        <v>0</v>
      </c>
      <c r="L112" s="104"/>
      <c r="M112" s="95"/>
      <c r="N112" s="95"/>
      <c r="O112" s="27"/>
      <c r="P112" s="194">
        <v>240</v>
      </c>
      <c r="Q112" s="146" t="s">
        <v>266</v>
      </c>
      <c r="R112" s="105"/>
      <c r="S112" s="105"/>
      <c r="T112" s="105"/>
      <c r="U112" s="105"/>
      <c r="V112" s="105"/>
      <c r="W112" s="105"/>
      <c r="X112" s="105"/>
      <c r="Y112" s="105"/>
      <c r="Z112" s="105"/>
    </row>
    <row r="113" spans="1:26" s="106" customFormat="1" ht="30" x14ac:dyDescent="0.25">
      <c r="A113" s="46">
        <f t="shared" ref="A113:A114" si="1">+A112+1</f>
        <v>3</v>
      </c>
      <c r="B113" s="107" t="s">
        <v>152</v>
      </c>
      <c r="C113" s="108" t="s">
        <v>152</v>
      </c>
      <c r="D113" s="107" t="s">
        <v>218</v>
      </c>
      <c r="E113" s="155" t="s">
        <v>223</v>
      </c>
      <c r="F113" s="103" t="s">
        <v>131</v>
      </c>
      <c r="G113" s="145">
        <v>0</v>
      </c>
      <c r="H113" s="103" t="s">
        <v>273</v>
      </c>
      <c r="I113" s="104" t="s">
        <v>274</v>
      </c>
      <c r="J113" s="104" t="s">
        <v>132</v>
      </c>
      <c r="K113" s="155">
        <v>0</v>
      </c>
      <c r="L113" s="104"/>
      <c r="M113" s="95"/>
      <c r="N113" s="95"/>
      <c r="O113" s="27"/>
      <c r="P113" s="194">
        <v>237</v>
      </c>
      <c r="Q113" s="146" t="s">
        <v>266</v>
      </c>
      <c r="R113" s="105"/>
      <c r="S113" s="105"/>
      <c r="T113" s="105"/>
      <c r="U113" s="105"/>
      <c r="V113" s="105"/>
      <c r="W113" s="105"/>
      <c r="X113" s="105"/>
      <c r="Y113" s="105"/>
      <c r="Z113" s="105"/>
    </row>
    <row r="114" spans="1:26" s="106" customFormat="1" x14ac:dyDescent="0.25">
      <c r="A114" s="46">
        <f t="shared" si="1"/>
        <v>4</v>
      </c>
      <c r="B114" s="107"/>
      <c r="C114" s="108"/>
      <c r="D114" s="107"/>
      <c r="E114" s="102"/>
      <c r="F114" s="103"/>
      <c r="G114" s="103"/>
      <c r="H114" s="103"/>
      <c r="I114" s="104"/>
      <c r="J114" s="104"/>
      <c r="K114" s="104"/>
      <c r="L114" s="104"/>
      <c r="M114" s="95"/>
      <c r="N114" s="95"/>
      <c r="O114" s="27"/>
      <c r="P114" s="27"/>
      <c r="Q114" s="146"/>
      <c r="R114" s="105"/>
      <c r="S114" s="105"/>
      <c r="T114" s="105"/>
      <c r="U114" s="105"/>
      <c r="V114" s="105"/>
      <c r="W114" s="105"/>
      <c r="X114" s="105"/>
      <c r="Y114" s="105"/>
      <c r="Z114" s="105"/>
    </row>
    <row r="115" spans="1:26" s="106" customFormat="1" x14ac:dyDescent="0.25">
      <c r="A115" s="46"/>
      <c r="B115" s="107" t="s">
        <v>16</v>
      </c>
      <c r="C115" s="108"/>
      <c r="D115" s="107"/>
      <c r="E115" s="102"/>
      <c r="F115" s="103"/>
      <c r="G115" s="103"/>
      <c r="H115" s="103"/>
      <c r="I115" s="104"/>
      <c r="J115" s="104"/>
      <c r="K115" s="109" t="s">
        <v>165</v>
      </c>
      <c r="L115" s="109">
        <f>SUM(L111:L114)</f>
        <v>0</v>
      </c>
      <c r="M115" s="144">
        <v>0</v>
      </c>
      <c r="N115" s="109">
        <f>SUM(N111:N114)</f>
        <v>0</v>
      </c>
      <c r="O115" s="27"/>
      <c r="P115" s="27"/>
      <c r="Q115" s="147"/>
    </row>
    <row r="116" spans="1:26" x14ac:dyDescent="0.25">
      <c r="B116" s="30"/>
      <c r="C116" s="30"/>
      <c r="D116" s="30"/>
      <c r="E116" s="31"/>
      <c r="F116" s="30"/>
      <c r="G116" s="30"/>
      <c r="H116" s="30"/>
      <c r="I116" s="30"/>
      <c r="J116" s="30"/>
      <c r="K116" s="30"/>
      <c r="L116" s="30"/>
      <c r="M116" s="30"/>
      <c r="N116" s="30"/>
      <c r="O116" s="30"/>
      <c r="P116" s="30"/>
    </row>
    <row r="117" spans="1:26" ht="18.75" x14ac:dyDescent="0.25">
      <c r="B117" s="59" t="s">
        <v>32</v>
      </c>
      <c r="C117" s="73" t="str">
        <f>+K115</f>
        <v>0</v>
      </c>
      <c r="H117" s="32"/>
      <c r="I117" s="32"/>
      <c r="J117" s="32"/>
      <c r="K117" s="32"/>
      <c r="L117" s="32"/>
      <c r="M117" s="32"/>
      <c r="N117" s="30"/>
      <c r="O117" s="30"/>
      <c r="P117" s="30"/>
    </row>
    <row r="119" spans="1:26" ht="15.75" thickBot="1" x14ac:dyDescent="0.3"/>
    <row r="120" spans="1:26" ht="37.15" customHeight="1" thickBot="1" x14ac:dyDescent="0.3">
      <c r="B120" s="76" t="s">
        <v>49</v>
      </c>
      <c r="C120" s="77" t="s">
        <v>50</v>
      </c>
      <c r="D120" s="76" t="s">
        <v>51</v>
      </c>
      <c r="E120" s="77" t="s">
        <v>55</v>
      </c>
    </row>
    <row r="121" spans="1:26" ht="24" customHeight="1" x14ac:dyDescent="0.25">
      <c r="B121" s="67" t="s">
        <v>120</v>
      </c>
      <c r="C121" s="70">
        <v>20</v>
      </c>
      <c r="D121" s="70">
        <v>0</v>
      </c>
      <c r="E121" s="290">
        <f>+D121+D122+D123</f>
        <v>0</v>
      </c>
    </row>
    <row r="122" spans="1:26" x14ac:dyDescent="0.25">
      <c r="B122" s="67" t="s">
        <v>121</v>
      </c>
      <c r="C122" s="57">
        <v>30</v>
      </c>
      <c r="D122" s="71">
        <v>0</v>
      </c>
      <c r="E122" s="291"/>
    </row>
    <row r="123" spans="1:26" ht="15.75" thickBot="1" x14ac:dyDescent="0.3">
      <c r="B123" s="67" t="s">
        <v>122</v>
      </c>
      <c r="C123" s="72">
        <v>40</v>
      </c>
      <c r="D123" s="72">
        <v>0</v>
      </c>
      <c r="E123" s="292"/>
    </row>
    <row r="125" spans="1:26" ht="15.75" thickBot="1" x14ac:dyDescent="0.3"/>
    <row r="126" spans="1:26" ht="27" thickBot="1" x14ac:dyDescent="0.3">
      <c r="B126" s="287" t="s">
        <v>52</v>
      </c>
      <c r="C126" s="288"/>
      <c r="D126" s="288"/>
      <c r="E126" s="288"/>
      <c r="F126" s="288"/>
      <c r="G126" s="288"/>
      <c r="H126" s="288"/>
      <c r="I126" s="288"/>
      <c r="J126" s="288"/>
      <c r="K126" s="288"/>
      <c r="L126" s="288"/>
      <c r="M126" s="288"/>
      <c r="N126" s="289"/>
    </row>
    <row r="128" spans="1:26" ht="76.5" customHeight="1" x14ac:dyDescent="0.25">
      <c r="B128" s="56" t="s">
        <v>0</v>
      </c>
      <c r="C128" s="56" t="s">
        <v>39</v>
      </c>
      <c r="D128" s="56" t="s">
        <v>40</v>
      </c>
      <c r="E128" s="56" t="s">
        <v>109</v>
      </c>
      <c r="F128" s="56" t="s">
        <v>111</v>
      </c>
      <c r="G128" s="56" t="s">
        <v>112</v>
      </c>
      <c r="H128" s="56" t="s">
        <v>113</v>
      </c>
      <c r="I128" s="56" t="s">
        <v>110</v>
      </c>
      <c r="J128" s="293" t="s">
        <v>114</v>
      </c>
      <c r="K128" s="309"/>
      <c r="L128" s="294"/>
      <c r="M128" s="56" t="s">
        <v>118</v>
      </c>
      <c r="N128" s="56" t="s">
        <v>41</v>
      </c>
      <c r="O128" s="56" t="s">
        <v>42</v>
      </c>
      <c r="P128" s="293" t="s">
        <v>3</v>
      </c>
      <c r="Q128" s="294"/>
    </row>
    <row r="129" spans="2:17" ht="34.5" customHeight="1" x14ac:dyDescent="0.25">
      <c r="B129" s="112"/>
      <c r="C129" s="112"/>
      <c r="D129" s="112"/>
      <c r="E129" s="112"/>
      <c r="F129" s="112"/>
      <c r="G129" s="112"/>
      <c r="H129" s="112"/>
      <c r="I129" s="112"/>
      <c r="J129" s="158" t="s">
        <v>115</v>
      </c>
      <c r="K129" s="157" t="s">
        <v>116</v>
      </c>
      <c r="L129" s="158" t="s">
        <v>117</v>
      </c>
      <c r="M129" s="112"/>
      <c r="N129" s="112"/>
      <c r="O129" s="112"/>
      <c r="P129" s="151"/>
      <c r="Q129" s="152"/>
    </row>
    <row r="130" spans="2:17" ht="51.75" customHeight="1" x14ac:dyDescent="0.25">
      <c r="B130" s="84" t="s">
        <v>126</v>
      </c>
      <c r="C130" s="74" t="s">
        <v>224</v>
      </c>
      <c r="D130" s="153" t="s">
        <v>225</v>
      </c>
      <c r="E130" s="153">
        <v>40437130</v>
      </c>
      <c r="F130" s="153" t="s">
        <v>183</v>
      </c>
      <c r="G130" s="153" t="s">
        <v>226</v>
      </c>
      <c r="H130" s="153" t="s">
        <v>227</v>
      </c>
      <c r="I130" s="57" t="s">
        <v>188</v>
      </c>
      <c r="J130" s="113"/>
      <c r="K130" s="113"/>
      <c r="L130" s="113"/>
      <c r="M130" s="113"/>
      <c r="N130" s="63"/>
      <c r="O130" s="63"/>
      <c r="P130" s="310" t="s">
        <v>267</v>
      </c>
      <c r="Q130" s="311"/>
    </row>
    <row r="131" spans="2:17" ht="48" customHeight="1" x14ac:dyDescent="0.25">
      <c r="B131" s="84" t="s">
        <v>127</v>
      </c>
      <c r="C131" s="74" t="s">
        <v>224</v>
      </c>
      <c r="D131" s="153" t="s">
        <v>228</v>
      </c>
      <c r="E131" s="153">
        <v>40443216</v>
      </c>
      <c r="F131" s="153" t="s">
        <v>229</v>
      </c>
      <c r="G131" s="153" t="s">
        <v>188</v>
      </c>
      <c r="H131" s="153" t="s">
        <v>188</v>
      </c>
      <c r="I131" s="57" t="s">
        <v>188</v>
      </c>
      <c r="J131" s="1"/>
      <c r="K131" s="91"/>
      <c r="L131" s="90"/>
      <c r="M131" s="63"/>
      <c r="N131" s="63"/>
      <c r="O131" s="63"/>
      <c r="P131" s="275" t="s">
        <v>275</v>
      </c>
      <c r="Q131" s="313"/>
    </row>
    <row r="132" spans="2:17" ht="33.6" customHeight="1" x14ac:dyDescent="0.25">
      <c r="B132" s="84" t="s">
        <v>128</v>
      </c>
      <c r="C132" s="162" t="s">
        <v>231</v>
      </c>
      <c r="D132" s="153" t="s">
        <v>230</v>
      </c>
      <c r="E132" s="153">
        <v>3022680</v>
      </c>
      <c r="F132" s="153" t="s">
        <v>232</v>
      </c>
      <c r="G132" s="153" t="s">
        <v>234</v>
      </c>
      <c r="H132" s="163" t="s">
        <v>235</v>
      </c>
      <c r="I132" s="57" t="s">
        <v>233</v>
      </c>
      <c r="J132" s="1"/>
      <c r="K132" s="90"/>
      <c r="L132" s="90"/>
      <c r="M132" s="63"/>
      <c r="N132" s="63"/>
      <c r="O132" s="63"/>
      <c r="P132" s="295"/>
      <c r="Q132" s="295"/>
    </row>
    <row r="135" spans="2:17" ht="15.75" thickBot="1" x14ac:dyDescent="0.3"/>
    <row r="136" spans="2:17" ht="54" customHeight="1" x14ac:dyDescent="0.25">
      <c r="B136" s="75" t="s">
        <v>33</v>
      </c>
      <c r="C136" s="75" t="s">
        <v>49</v>
      </c>
      <c r="D136" s="56" t="s">
        <v>50</v>
      </c>
      <c r="E136" s="75" t="s">
        <v>51</v>
      </c>
      <c r="F136" s="77" t="s">
        <v>56</v>
      </c>
      <c r="G136" s="87"/>
    </row>
    <row r="137" spans="2:17" ht="120.75" customHeight="1" x14ac:dyDescent="0.2">
      <c r="B137" s="279" t="s">
        <v>53</v>
      </c>
      <c r="C137" s="6" t="s">
        <v>123</v>
      </c>
      <c r="D137" s="71">
        <v>25</v>
      </c>
      <c r="E137" s="71"/>
      <c r="F137" s="280">
        <f>+E137+E138+E139</f>
        <v>10</v>
      </c>
      <c r="G137" s="88"/>
    </row>
    <row r="138" spans="2:17" ht="112.5" customHeight="1" x14ac:dyDescent="0.2">
      <c r="B138" s="279"/>
      <c r="C138" s="6" t="s">
        <v>124</v>
      </c>
      <c r="D138" s="74">
        <v>25</v>
      </c>
      <c r="E138" s="71"/>
      <c r="F138" s="281"/>
      <c r="G138" s="88"/>
    </row>
    <row r="139" spans="2:17" ht="75" customHeight="1" x14ac:dyDescent="0.2">
      <c r="B139" s="279"/>
      <c r="C139" s="6" t="s">
        <v>125</v>
      </c>
      <c r="D139" s="71">
        <v>10</v>
      </c>
      <c r="E139" s="71">
        <v>10</v>
      </c>
      <c r="F139" s="282"/>
      <c r="G139" s="88"/>
    </row>
    <row r="140" spans="2:17" x14ac:dyDescent="0.25">
      <c r="C140"/>
    </row>
    <row r="143" spans="2:17" x14ac:dyDescent="0.25">
      <c r="B143" s="66" t="s">
        <v>57</v>
      </c>
    </row>
    <row r="146" spans="2:5" x14ac:dyDescent="0.25">
      <c r="B146" s="78" t="s">
        <v>33</v>
      </c>
      <c r="C146" s="78" t="s">
        <v>58</v>
      </c>
      <c r="D146" s="75" t="s">
        <v>51</v>
      </c>
      <c r="E146" s="75" t="s">
        <v>16</v>
      </c>
    </row>
    <row r="147" spans="2:5" ht="28.5" x14ac:dyDescent="0.25">
      <c r="B147" s="2" t="s">
        <v>59</v>
      </c>
      <c r="C147" s="7">
        <v>40</v>
      </c>
      <c r="D147" s="71">
        <f>+E121</f>
        <v>0</v>
      </c>
      <c r="E147" s="283">
        <f>+D147+D148</f>
        <v>10</v>
      </c>
    </row>
    <row r="148" spans="2:5" ht="42.75" x14ac:dyDescent="0.25">
      <c r="B148" s="2" t="s">
        <v>60</v>
      </c>
      <c r="C148" s="7">
        <v>60</v>
      </c>
      <c r="D148" s="71">
        <f>+F137</f>
        <v>10</v>
      </c>
      <c r="E148" s="284"/>
    </row>
  </sheetData>
  <sheetProtection algorithmName="SHA-512" hashValue="DYdmM2WPHA6E1ENKezEscOcZU/mxoEEyyRSUqyDQ6fLuy38/6FcTezMdeq3YL0iEb8Cw77Uxr3qNpVkIEMZVCg==" saltValue="gWcm5tiNdG/WghywWJdbAA==" spinCount="100000" sheet="1" objects="1" scenarios="1"/>
  <mergeCells count="51">
    <mergeCell ref="J128:L128"/>
    <mergeCell ref="P128:Q128"/>
    <mergeCell ref="P130:Q130"/>
    <mergeCell ref="P132:Q132"/>
    <mergeCell ref="J86:L86"/>
    <mergeCell ref="P94:Q94"/>
    <mergeCell ref="P92:Q92"/>
    <mergeCell ref="P93:Q93"/>
    <mergeCell ref="P91:Q91"/>
    <mergeCell ref="P131:Q131"/>
    <mergeCell ref="O75:P75"/>
    <mergeCell ref="O70:P70"/>
    <mergeCell ref="O71:P71"/>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37:B139"/>
    <mergeCell ref="F137:F139"/>
    <mergeCell ref="E147:E148"/>
    <mergeCell ref="B2:P2"/>
    <mergeCell ref="B104:P104"/>
    <mergeCell ref="B126:N126"/>
    <mergeCell ref="E121:E123"/>
    <mergeCell ref="B97:N97"/>
    <mergeCell ref="D100:E100"/>
    <mergeCell ref="D101:E101"/>
    <mergeCell ref="B107:N107"/>
    <mergeCell ref="P86:Q86"/>
    <mergeCell ref="B81:N81"/>
    <mergeCell ref="E40:E41"/>
    <mergeCell ref="O68:P68"/>
    <mergeCell ref="B87:I87"/>
    <mergeCell ref="M87:Q87"/>
    <mergeCell ref="P88:Q88"/>
    <mergeCell ref="P89:Q89"/>
    <mergeCell ref="P90:Q90"/>
  </mergeCells>
  <dataValidations count="2">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FINANCIERA</vt:lpstr>
      <vt:lpstr>JURIDICA</vt:lpstr>
      <vt:lpstr>TECNICA_SEÑALESDEAMOR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Isabel Arenas Cordoba</cp:lastModifiedBy>
  <dcterms:created xsi:type="dcterms:W3CDTF">2014-10-22T15:49:24Z</dcterms:created>
  <dcterms:modified xsi:type="dcterms:W3CDTF">2014-12-04T00:57:11Z</dcterms:modified>
</cp:coreProperties>
</file>