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5. Regional Amazonas\Invitacion 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<sst xmlns="http://schemas.openxmlformats.org/spreadsheetml/2006/main" count="3325" uniqueCount="2771">
  <si>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</si>
  <si>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</si>
  <si>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</si>
  <si>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</si>
  <si>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</si>
  <si>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</si>
  <si>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</si>
  <si>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</si>
  <si>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</si>
  <si>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</si>
  <si>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</si>
  <si>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</si>
  <si>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</si>
  <si>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</si>
  <si>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</si>
  <si>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</si>
  <si>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</si>
  <si>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</si>
  <si>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</si>
  <si>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</si>
  <si>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</si>
  <si>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</si>
  <si>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</si>
  <si>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</si>
  <si>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</si>
  <si>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</si>
  <si>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</si>
  <si>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</si>
  <si>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</si>
  <si>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</si>
  <si>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</si>
  <si>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</si>
  <si>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</si>
  <si>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</si>
  <si>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</si>
  <si>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</si>
  <si>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</si>
  <si>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</si>
  <si>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</si>
  <si>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</si>
  <si>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</si>
  <si>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</si>
  <si>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</si>
  <si>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</si>
  <si>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</si>
  <si>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</si>
  <si>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</si>
  <si>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</si>
  <si>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</si>
  <si>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</si>
  <si>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</si>
  <si>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</si>
  <si>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</si>
  <si>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</si>
  <si>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</si>
  <si>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</si>
  <si>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</si>
  <si>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</si>
  <si>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</si>
  <si>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</si>
  <si>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</si>
  <si>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</si>
  <si>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</si>
  <si>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</si>
  <si>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</si>
  <si>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</si>
  <si>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</si>
  <si>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</si>
  <si>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</si>
  <si>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</si>
  <si>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</si>
  <si>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</si>
  <si>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</si>
  <si>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</si>
  <si>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</si>
  <si>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</si>
  <si>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</si>
  <si>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</si>
  <si>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</si>
  <si>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</si>
  <si>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</si>
  <si>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</si>
  <si>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</si>
  <si>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</si>
  <si>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</si>
  <si>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</si>
  <si>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</si>
  <si>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</si>
  <si>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</si>
  <si>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</si>
  <si>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</si>
  <si>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</si>
  <si>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</si>
  <si>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</si>
  <si>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</si>
  <si>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</si>
  <si>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</si>
  <si>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</si>
  <si>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</si>
  <si>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</si>
  <si>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</si>
  <si>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</si>
  <si>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</si>
  <si>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</si>
  <si>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</si>
  <si>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</si>
  <si>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</si>
  <si>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</si>
  <si>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</si>
  <si>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</si>
  <si>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</si>
  <si>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</si>
  <si>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</si>
  <si>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</si>
  <si>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</si>
  <si>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</si>
  <si>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</si>
  <si>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</si>
  <si>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</si>
  <si>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</si>
  <si>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</si>
  <si>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</si>
  <si>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</si>
  <si>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</si>
  <si>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</si>
  <si>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</si>
  <si>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</si>
  <si>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</si>
  <si>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</si>
  <si>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</si>
  <si>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</si>
  <si>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</si>
  <si>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</si>
  <si>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</si>
  <si>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</si>
  <si>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</si>
  <si>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</si>
  <si>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</si>
  <si>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</si>
  <si>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</si>
  <si>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</si>
  <si>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</si>
  <si>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</si>
  <si>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</si>
  <si>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</si>
  <si>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</si>
  <si>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</si>
  <si>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</si>
  <si>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</si>
  <si>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</si>
  <si>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</si>
  <si>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</si>
  <si>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</si>
  <si>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</si>
  <si>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</si>
  <si>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</si>
  <si>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</si>
  <si>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</si>
  <si>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</si>
  <si>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</si>
  <si>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</si>
  <si>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</si>
  <si>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</si>
  <si>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</si>
  <si>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</si>
  <si>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</si>
  <si>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</si>
  <si>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</si>
  <si>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</si>
  <si>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</si>
  <si>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</si>
  <si>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</si>
  <si>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</si>
  <si>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</si>
  <si>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</si>
  <si>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</si>
  <si>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</si>
  <si>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</si>
  <si>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</si>
  <si>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</si>
  <si>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</si>
  <si>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</si>
  <si>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</si>
  <si>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</si>
  <si>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</si>
  <si>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</si>
  <si>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</si>
  <si>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</si>
  <si>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</si>
  <si>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</si>
  <si>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</si>
  <si>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</si>
  <si>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</si>
  <si>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</si>
  <si>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</si>
  <si>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</si>
  <si>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</si>
  <si>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</si>
  <si>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</si>
  <si>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</si>
  <si>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</si>
  <si>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</si>
  <si>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</si>
  <si>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</si>
  <si>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</si>
  <si>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</si>
  <si>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</si>
  <si>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</si>
  <si>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</si>
  <si>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</si>
  <si>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</si>
  <si>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</si>
  <si>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</si>
  <si>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</si>
  <si>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</si>
  <si>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</si>
  <si>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</si>
  <si>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</si>
  <si>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</si>
  <si>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</si>
  <si>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</si>
  <si>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</si>
  <si>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</si>
  <si>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</si>
  <si>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</si>
  <si>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</si>
  <si>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</si>
  <si>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</si>
  <si>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</si>
  <si>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</si>
  <si>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</si>
  <si>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</si>
  <si>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</si>
  <si>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</si>
  <si>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</si>
  <si>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</si>
  <si>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</si>
  <si>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</si>
  <si>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</si>
  <si>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</si>
  <si>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</si>
  <si>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</si>
  <si>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</si>
  <si>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</si>
  <si>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</si>
  <si>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</si>
  <si>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</si>
  <si>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</si>
  <si>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</si>
  <si>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</si>
  <si>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</si>
  <si>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</si>
  <si>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</si>
  <si>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</si>
  <si>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</si>
  <si>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</si>
  <si>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</si>
  <si>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</si>
  <si>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</si>
  <si>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</si>
  <si>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</si>
  <si>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</si>
  <si>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</si>
  <si>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</si>
  <si>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</si>
  <si>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</si>
  <si>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</si>
  <si>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</si>
  <si>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</si>
  <si>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</si>
  <si>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</si>
  <si>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</si>
  <si>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</si>
  <si>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</si>
  <si>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</si>
  <si>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</si>
  <si>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</si>
  <si>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</si>
  <si>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</si>
  <si>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</si>
  <si>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</si>
  <si>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</si>
  <si>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</si>
  <si>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</si>
  <si>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</si>
  <si>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</si>
  <si>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</si>
  <si>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</si>
  <si>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</si>
  <si>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</si>
  <si>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</si>
  <si>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</si>
  <si>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</si>
  <si>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</si>
  <si>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</si>
  <si>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</si>
  <si>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</si>
  <si>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</si>
  <si>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</si>
  <si>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</si>
  <si>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</si>
  <si>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</si>
  <si>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</si>
  <si>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</si>
  <si>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</si>
  <si>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</si>
  <si>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</si>
  <si>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</si>
  <si>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</si>
  <si>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</si>
  <si>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</si>
  <si>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</si>
  <si>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</si>
  <si>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</si>
  <si>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</si>
  <si>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</si>
  <si>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</si>
  <si>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</si>
  <si>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</si>
  <si>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</si>
  <si>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</si>
  <si>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</si>
  <si>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</si>
  <si>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</si>
  <si>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</si>
  <si>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</si>
  <si>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</si>
  <si>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</si>
  <si>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</si>
  <si>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</si>
  <si>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</si>
  <si>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</si>
  <si>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</si>
  <si>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</si>
  <si>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</si>
  <si>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</si>
  <si>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</si>
  <si>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</si>
  <si>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</si>
  <si>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</si>
  <si>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</si>
  <si>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</si>
  <si>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</si>
  <si>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</si>
  <si>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</si>
  <si>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</si>
  <si>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</si>
  <si>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</si>
  <si>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</si>
  <si>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</si>
  <si>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</si>
  <si>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</si>
  <si>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</si>
  <si>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</si>
  <si>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</si>
  <si>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</si>
  <si>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</si>
  <si>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</si>
  <si>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</si>
  <si>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</si>
  <si>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</si>
  <si>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</si>
  <si>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</si>
  <si>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</si>
  <si>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</si>
  <si>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</si>
  <si>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</si>
  <si>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</si>
  <si>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</si>
  <si>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</si>
  <si>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</si>
  <si>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</si>
  <si>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</si>
  <si>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</si>
  <si>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</si>
  <si>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</si>
  <si>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</si>
  <si>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</si>
  <si>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</si>
  <si>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</si>
  <si>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</si>
  <si>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</si>
  <si>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</si>
  <si>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</si>
  <si>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</si>
  <si>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</si>
  <si>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</si>
  <si>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</si>
  <si>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</si>
  <si>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</si>
  <si>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</si>
  <si>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</si>
  <si>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</si>
  <si>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</si>
  <si>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</si>
  <si>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</si>
  <si>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</si>
  <si>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</si>
  <si>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</si>
  <si>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</si>
  <si>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</si>
  <si>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</si>
  <si>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</si>
  <si>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</si>
  <si>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</si>
  <si>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</si>
  <si>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</si>
  <si>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</si>
  <si>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</si>
  <si>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</si>
  <si>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</si>
  <si>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</si>
  <si>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</si>
  <si>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</si>
  <si>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</si>
  <si>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</si>
  <si>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</si>
  <si>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</si>
  <si>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</si>
  <si>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</si>
  <si>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</si>
  <si>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</si>
  <si>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</si>
  <si>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</si>
  <si>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</si>
  <si>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</si>
  <si>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</si>
  <si>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</si>
  <si>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</si>
  <si>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</si>
  <si>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</si>
  <si>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</si>
  <si>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</si>
  <si>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</si>
  <si>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</si>
  <si>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</si>
  <si>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</si>
  <si>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</si>
  <si>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</si>
  <si>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</si>
  <si>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</si>
  <si>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</si>
  <si>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</si>
  <si>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</si>
  <si>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</si>
  <si>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</si>
  <si>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</si>
  <si>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</si>
  <si>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</si>
  <si>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</si>
  <si>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</si>
  <si>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</si>
  <si>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</si>
  <si>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</si>
  <si>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</si>
  <si>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</si>
  <si>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</si>
  <si>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</si>
  <si>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</si>
  <si>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</si>
  <si>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</si>
  <si>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</si>
  <si>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</si>
  <si>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</si>
  <si>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</si>
  <si>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</si>
  <si>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</si>
  <si>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</si>
  <si>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</si>
  <si>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</si>
  <si>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</si>
  <si>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</si>
  <si>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</si>
  <si>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</si>
  <si>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</si>
  <si>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</si>
  <si>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</si>
  <si>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</si>
  <si>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</si>
  <si>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</si>
  <si>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</si>
  <si>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</si>
  <si>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</si>
  <si>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</si>
  <si>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</si>
  <si>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</si>
  <si>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</si>
  <si>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</si>
  <si>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</si>
  <si>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</si>
  <si>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</si>
  <si>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</si>
  <si>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</si>
  <si>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</si>
  <si>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</si>
  <si>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</si>
  <si>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</si>
  <si>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</si>
  <si>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</si>
  <si>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</si>
  <si>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</si>
  <si>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</si>
  <si>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</si>
  <si>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</si>
  <si>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</si>
  <si>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</si>
  <si>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</si>
  <si>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</si>
  <si>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</si>
  <si>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</si>
  <si>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</si>
  <si>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</si>
  <si>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</si>
  <si>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</si>
  <si>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</si>
  <si>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</si>
  <si>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</si>
  <si>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</si>
  <si>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</si>
  <si>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</si>
  <si>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</si>
  <si>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</si>
  <si>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</si>
  <si>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</si>
  <si>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</si>
  <si>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</si>
  <si>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</si>
  <si>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</si>
  <si>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</si>
  <si>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</si>
  <si>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</si>
  <si>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</si>
  <si>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</si>
  <si>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</si>
  <si>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</si>
  <si>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</si>
  <si>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</si>
  <si>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</si>
  <si>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</si>
  <si>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</si>
  <si>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</si>
  <si>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</si>
  <si>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</si>
  <si>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</si>
  <si>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</si>
  <si>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</si>
  <si>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</si>
  <si>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</si>
  <si>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</si>
  <si>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</si>
  <si>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</si>
  <si>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</si>
  <si>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</si>
  <si>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</si>
  <si>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</si>
  <si>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</si>
  <si>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</si>
  <si>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</si>
  <si>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</si>
  <si>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</si>
  <si>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</si>
  <si>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</si>
  <si>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</si>
  <si>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</si>
  <si>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</si>
  <si>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</si>
  <si>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</si>
  <si>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</si>
  <si>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</si>
  <si>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</si>
  <si>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</si>
  <si>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</si>
  <si>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</si>
  <si>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</si>
  <si>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</si>
  <si>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</si>
  <si>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</si>
  <si>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</si>
  <si>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</si>
  <si>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</si>
  <si>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</si>
  <si>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</si>
  <si>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</si>
  <si>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</si>
  <si>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</si>
  <si>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</si>
  <si>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</si>
  <si>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</si>
  <si>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</si>
  <si>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</si>
  <si>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</si>
  <si>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</si>
  <si>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</si>
  <si>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</si>
  <si>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</si>
  <si>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</si>
  <si>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</si>
  <si>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</si>
  <si>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</si>
  <si>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</si>
  <si>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</si>
  <si>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</si>
  <si>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</si>
  <si>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</si>
  <si>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</si>
  <si>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</si>
  <si>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</si>
  <si>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</si>
  <si>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</si>
  <si>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</si>
  <si>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</si>
  <si>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</si>
  <si>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</si>
  <si>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</si>
  <si>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</si>
  <si>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</si>
  <si>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</si>
  <si>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</si>
  <si>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</si>
  <si>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</si>
  <si>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</si>
  <si>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</si>
  <si>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</si>
  <si>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</si>
  <si>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</si>
  <si>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</si>
  <si>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</si>
  <si>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</si>
  <si>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</si>
  <si>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</si>
  <si>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</si>
  <si>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</si>
  <si>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</si>
  <si>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</si>
  <si>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</si>
  <si>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</si>
  <si>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</si>
  <si>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</si>
  <si>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</si>
  <si>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</si>
  <si>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</si>
  <si>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</si>
  <si>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</si>
  <si>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</si>
  <si>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</si>
  <si>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</si>
  <si>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</si>
  <si>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</si>
  <si>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</si>
  <si>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</si>
  <si>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</si>
  <si>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</si>
  <si>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</si>
  <si>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</si>
  <si>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</si>
  <si>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</si>
  <si>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</si>
  <si>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</si>
  <si>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</si>
  <si>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</si>
  <si>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</si>
  <si>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</si>
  <si>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</si>
  <si>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</si>
  <si>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</si>
  <si>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</si>
  <si>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</si>
  <si>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</si>
  <si>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</si>
  <si>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</si>
  <si>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</si>
  <si>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</si>
  <si>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</si>
  <si>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</si>
  <si>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</si>
  <si>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</si>
  <si>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</si>
  <si>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</si>
  <si>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</si>
  <si>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</si>
  <si>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</si>
  <si>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</si>
  <si>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</si>
  <si>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</si>
  <si>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</si>
  <si>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</si>
  <si>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</si>
  <si>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</si>
  <si>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</si>
  <si>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</si>
  <si>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</si>
  <si>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</si>
  <si>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</si>
  <si>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</si>
  <si>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</si>
  <si>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</si>
  <si>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</si>
  <si>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</si>
  <si>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</si>
  <si>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</si>
  <si>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</si>
  <si>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</si>
  <si>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</si>
  <si>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</si>
  <si>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</si>
  <si>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</si>
  <si>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</si>
  <si>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</si>
  <si>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</si>
  <si>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</si>
  <si>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</si>
  <si>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</si>
  <si>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</si>
  <si>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</si>
  <si>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</si>
  <si>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</si>
  <si>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</si>
  <si>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</si>
  <si>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</si>
  <si>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</si>
  <si>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</si>
  <si>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</si>
  <si>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</si>
  <si>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</si>
  <si>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</si>
  <si>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</si>
  <si>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</si>
  <si>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</si>
  <si>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</si>
  <si>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</si>
  <si>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</si>
  <si>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</si>
  <si>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</si>
  <si>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</si>
  <si>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</si>
  <si>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</si>
  <si>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</si>
  <si>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</si>
  <si>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</si>
  <si>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</si>
  <si>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</si>
  <si>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</si>
  <si>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</si>
  <si>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</si>
  <si>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</si>
  <si>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</si>
  <si>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</si>
  <si>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</si>
  <si>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</si>
  <si>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</si>
  <si>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</si>
  <si>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</si>
  <si>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</si>
  <si>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</si>
  <si>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</si>
  <si>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</si>
  <si>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</si>
  <si>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</si>
  <si>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</si>
  <si>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</si>
  <si>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</si>
  <si>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</si>
  <si>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</si>
  <si>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</si>
  <si>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</si>
  <si>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</si>
  <si>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</si>
  <si>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</si>
  <si>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</si>
  <si>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</si>
  <si>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</si>
  <si>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</si>
  <si>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</si>
  <si>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</si>
  <si>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</si>
  <si>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</si>
  <si>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</si>
  <si>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</si>
  <si>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</si>
  <si>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</si>
  <si>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</si>
  <si>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</si>
  <si>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</si>
  <si>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</si>
  <si>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</si>
  <si>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</si>
  <si>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</si>
  <si>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</si>
  <si>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</si>
  <si>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</si>
  <si>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</si>
  <si>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</si>
  <si>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</si>
  <si>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</si>
  <si>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</si>
  <si>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</si>
  <si>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</si>
  <si>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</si>
  <si>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</si>
  <si>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</si>
  <si>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</si>
  <si>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</si>
  <si>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</si>
  <si>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</si>
  <si>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</si>
  <si>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</si>
  <si>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</si>
  <si>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</si>
  <si>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</si>
  <si>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</si>
  <si>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</si>
  <si>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</si>
  <si>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</si>
  <si>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</si>
  <si>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</si>
  <si>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</si>
  <si>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</si>
  <si>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</si>
  <si>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</si>
  <si>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</si>
  <si>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</si>
  <si>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</si>
  <si>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</si>
  <si>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</si>
  <si>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</si>
  <si>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</si>
  <si>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</si>
  <si>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</si>
  <si>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</si>
  <si>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</si>
  <si>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</si>
  <si>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</si>
  <si>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</si>
  <si>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</si>
  <si>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</si>
  <si>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</si>
  <si>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</si>
  <si>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</si>
  <si>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</si>
  <si>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</si>
  <si>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</si>
  <si>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</si>
  <si>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</si>
  <si>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</si>
  <si>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</si>
  <si>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</si>
  <si>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</si>
  <si>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</si>
  <si>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</si>
  <si>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</si>
  <si>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</si>
  <si>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</si>
  <si>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</si>
  <si>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</si>
  <si>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</si>
  <si>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</si>
  <si>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</si>
  <si>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</si>
  <si>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</si>
  <si>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</si>
  <si>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</si>
  <si>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</si>
  <si>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</si>
  <si>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</si>
  <si>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</si>
  <si>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</si>
  <si>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</si>
  <si>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</si>
  <si>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</si>
  <si>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</si>
  <si>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</si>
  <si>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</si>
  <si>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</si>
  <si>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</si>
  <si>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</si>
  <si>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</si>
  <si>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</si>
  <si>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</si>
  <si>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</si>
  <si>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</si>
  <si>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</si>
  <si>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</si>
  <si>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</si>
  <si>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</si>
  <si>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</si>
  <si>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</si>
  <si>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</si>
  <si>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</si>
  <si>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</si>
  <si>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</si>
  <si>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</si>
  <si>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</si>
  <si>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</si>
  <si>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</si>
  <si>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</si>
  <si>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</si>
  <si>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</si>
  <si>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</si>
  <si>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</si>
  <si>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</si>
  <si>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</si>
  <si>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</si>
  <si>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</si>
  <si>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</si>
  <si>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</si>
  <si>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</si>
  <si>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</si>
  <si>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</si>
  <si>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</si>
  <si>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</si>
  <si>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</si>
  <si>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</si>
  <si>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</si>
  <si>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</si>
  <si>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</si>
  <si>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</si>
  <si>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</si>
  <si>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</si>
  <si>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</si>
  <si>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</si>
  <si>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</si>
  <si>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</si>
  <si>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</si>
  <si>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</si>
  <si>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</si>
  <si>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</si>
  <si>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</si>
  <si>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</si>
  <si>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</si>
  <si>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</si>
  <si>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</si>
  <si>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</si>
  <si>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</si>
  <si>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</si>
  <si>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</si>
  <si>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</si>
  <si>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</si>
  <si>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</si>
  <si>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</si>
  <si>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</si>
  <si>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</si>
  <si>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</si>
  <si>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</si>
  <si>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</si>
  <si>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</si>
  <si>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</si>
  <si>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</si>
  <si>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</si>
  <si>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</si>
  <si>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</si>
  <si>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</si>
  <si>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</si>
  <si>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</si>
  <si>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</si>
  <si>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</si>
  <si>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</si>
  <si>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</si>
  <si>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</si>
  <si>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</si>
  <si>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</si>
  <si>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</si>
  <si>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</si>
  <si>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</si>
  <si>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</si>
  <si>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</si>
  <si>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</si>
  <si>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</si>
  <si>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</si>
  <si>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</si>
  <si>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</si>
  <si>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</si>
  <si>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</si>
  <si>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</si>
  <si>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</si>
  <si>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</si>
  <si>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</si>
  <si>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</si>
  <si>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</si>
  <si>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</si>
  <si>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</si>
  <si>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</si>
  <si>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</si>
  <si>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</si>
  <si>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</si>
  <si>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</si>
  <si>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</si>
  <si>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</si>
  <si>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</si>
  <si>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</si>
  <si>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</si>
  <si>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</si>
  <si>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</si>
  <si>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</si>
  <si>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</si>
  <si>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</si>
  <si>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</si>
  <si>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</si>
  <si>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</si>
  <si>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</si>
  <si>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</si>
  <si>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</si>
  <si>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</si>
  <si>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</si>
  <si>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</si>
  <si>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</si>
  <si>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</si>
  <si>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</si>
  <si>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</si>
  <si>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</si>
  <si>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</si>
  <si>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</si>
  <si>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</si>
  <si>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</si>
  <si>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</si>
  <si>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</si>
  <si>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</si>
  <si>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</si>
  <si>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</si>
  <si>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</si>
  <si>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</si>
  <si>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</si>
  <si>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</si>
  <si>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</si>
  <si>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</si>
  <si>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</si>
  <si>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</si>
  <si>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</si>
  <si>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</si>
  <si>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</si>
  <si>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</si>
  <si>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</si>
  <si>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</si>
  <si>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</si>
  <si>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</si>
  <si>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</si>
  <si>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</si>
  <si>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</si>
  <si>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</si>
  <si>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</si>
  <si>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</si>
  <si>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</si>
  <si>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</si>
  <si>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</si>
  <si>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</si>
  <si>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</si>
  <si>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</si>
  <si>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</si>
  <si>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</si>
  <si>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</si>
  <si>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</si>
  <si>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</si>
  <si>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</si>
  <si>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</si>
  <si>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</si>
  <si>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</si>
  <si>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</si>
  <si>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</si>
  <si>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</si>
  <si>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</si>
  <si>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</si>
  <si>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</si>
  <si>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</si>
  <si>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</si>
  <si>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</si>
  <si>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</si>
  <si>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</si>
  <si>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</si>
  <si>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</si>
  <si>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</si>
  <si>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</si>
  <si>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</si>
  <si>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</si>
  <si>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</si>
  <si>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</si>
  <si>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</si>
  <si>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</si>
  <si>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</si>
  <si>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</si>
  <si>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</si>
  <si>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</si>
  <si>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</si>
  <si>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</si>
  <si>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</si>
  <si>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</si>
  <si>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</si>
  <si>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</si>
  <si>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</si>
  <si>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</si>
  <si>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</si>
  <si>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</si>
  <si>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</si>
  <si>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</si>
  <si>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</si>
  <si>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</si>
  <si>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</si>
  <si>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</si>
  <si>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</si>
  <si>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</si>
  <si>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</si>
  <si>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</si>
  <si>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</si>
  <si>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</si>
  <si>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</si>
  <si>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</si>
  <si>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</si>
  <si>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</si>
  <si>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</si>
  <si>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</si>
  <si>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</si>
  <si>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</si>
  <si>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</si>
  <si>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</si>
  <si>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</si>
  <si>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</si>
  <si>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</si>
  <si>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</si>
  <si>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</si>
  <si>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</si>
  <si>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</si>
  <si>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</si>
  <si>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</si>
  <si>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</si>
  <si>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</si>
  <si>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</si>
  <si>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</si>
  <si>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</si>
  <si>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</si>
  <si>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</si>
  <si>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</si>
  <si>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</si>
  <si>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</si>
  <si>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</si>
  <si>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</si>
  <si>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</si>
  <si>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</si>
  <si>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</si>
  <si>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</si>
  <si>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</si>
  <si>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</si>
  <si>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</si>
  <si>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</si>
  <si>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</si>
  <si>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</si>
  <si>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</si>
  <si>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</si>
  <si>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</si>
  <si>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</si>
  <si>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</si>
  <si>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</si>
  <si>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</si>
  <si>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</si>
  <si>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</si>
  <si>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</si>
  <si>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</si>
  <si>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</si>
  <si>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</si>
  <si>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</si>
  <si>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</si>
  <si>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</si>
  <si>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</si>
  <si>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</si>
  <si>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</si>
  <si>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</si>
  <si>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</si>
  <si>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</si>
  <si>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</si>
  <si>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</si>
  <si>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</si>
  <si>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</si>
  <si>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</si>
  <si>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</si>
  <si>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</si>
  <si>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</si>
  <si>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</si>
  <si>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</si>
  <si>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</si>
  <si>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</si>
  <si>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</si>
  <si>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</si>
  <si>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</si>
  <si>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</si>
  <si>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</si>
  <si>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</si>
  <si>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</si>
  <si>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</si>
  <si>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</si>
  <si>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</si>
  <si>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</si>
  <si>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</si>
  <si>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</si>
  <si>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</si>
  <si>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</si>
  <si>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</si>
  <si>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</si>
  <si>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</si>
  <si>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</si>
  <si>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</si>
  <si>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</si>
  <si>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</si>
  <si>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</si>
  <si>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</si>
  <si>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</si>
  <si>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</si>
  <si>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</si>
  <si>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</si>
  <si>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</si>
  <si>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</si>
  <si>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</si>
  <si>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</si>
  <si>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</si>
  <si>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</si>
  <si>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</si>
  <si>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</si>
  <si>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</si>
  <si>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</si>
  <si>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</si>
  <si>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</si>
  <si>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</si>
  <si>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</si>
  <si>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</si>
  <si>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</si>
  <si>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</si>
  <si>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</si>
  <si>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</si>
  <si>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</si>
  <si>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</si>
  <si>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</si>
  <si>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</si>
  <si>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</si>
  <si>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</si>
  <si>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</si>
  <si>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</si>
  <si>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</si>
  <si>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</si>
  <si>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</si>
  <si>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</si>
  <si>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</si>
  <si>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</si>
  <si>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</si>
  <si>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</si>
  <si>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</si>
  <si>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</si>
  <si>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</si>
  <si>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</si>
  <si>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</si>
  <si>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</si>
  <si>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</si>
  <si>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</si>
  <si>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</si>
  <si>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</si>
  <si>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</si>
  <si>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</si>
  <si>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</si>
  <si>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</si>
  <si>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</si>
  <si>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</si>
  <si>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</si>
  <si>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</si>
  <si>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</si>
  <si>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</si>
  <si>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</si>
  <si>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</si>
  <si>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</si>
  <si>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</si>
  <si>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</si>
  <si>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</si>
  <si>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</si>
  <si>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</si>
  <si>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</si>
  <si>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</si>
  <si>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</si>
  <si>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</si>
  <si>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</si>
  <si>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</si>
  <si>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</si>
  <si>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</si>
  <si>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</si>
  <si>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</si>
  <si>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</si>
  <si>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</si>
  <si>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</si>
  <si>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</si>
  <si>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</si>
  <si>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</si>
  <si>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</si>
  <si>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</si>
  <si>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</si>
  <si>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</si>
  <si>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</si>
  <si>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</si>
  <si>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</si>
  <si>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</si>
  <si>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</si>
  <si>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</si>
  <si>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</si>
  <si>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</si>
  <si>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</si>
  <si>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</si>
  <si>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</si>
  <si>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</si>
  <si>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</si>
  <si>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</si>
  <si>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</si>
  <si>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</si>
  <si>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</si>
  <si>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</si>
  <si>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</si>
  <si>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</si>
  <si>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</si>
  <si>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</si>
  <si>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</si>
  <si>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</si>
  <si>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</si>
  <si>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</si>
  <si>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</si>
  <si>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</si>
  <si>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</si>
  <si>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</si>
  <si>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</si>
  <si>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</si>
  <si>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</si>
  <si>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</si>
  <si>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</si>
  <si>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</si>
  <si>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</si>
  <si>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</si>
  <si>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</si>
  <si>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</si>
  <si>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</si>
  <si>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</si>
  <si>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</si>
  <si>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</si>
  <si>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</si>
  <si>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</si>
  <si>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</si>
  <si>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</si>
  <si>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</si>
  <si>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</si>
  <si>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</si>
  <si>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</si>
  <si>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</si>
  <si>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</si>
  <si>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</si>
  <si>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</si>
  <si>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</si>
  <si>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</si>
  <si>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</si>
  <si>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</si>
  <si>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</si>
  <si>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</si>
  <si>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</si>
  <si>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</si>
  <si>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</si>
  <si>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</si>
  <si>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</si>
  <si>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</si>
  <si>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</si>
  <si>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</si>
  <si>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</si>
  <si>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</si>
  <si>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</si>
  <si>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</si>
  <si>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</si>
  <si>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</si>
  <si>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</si>
  <si>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</si>
  <si>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</si>
  <si>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</si>
  <si>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</si>
  <si>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</si>
  <si>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</si>
  <si>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</si>
  <si>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</si>
  <si>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</si>
  <si>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</si>
  <si>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</si>
  <si>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</si>
  <si>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</si>
  <si>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</si>
  <si>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</si>
  <si>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</si>
  <si>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</si>
  <si>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</si>
  <si>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</si>
  <si>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</si>
  <si>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</si>
  <si>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</si>
  <si>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</si>
  <si>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</si>
  <si>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</si>
  <si>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</si>
  <si>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</si>
  <si>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</si>
  <si>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</si>
  <si>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</si>
  <si>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</si>
  <si>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</si>
  <si>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</si>
  <si>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</si>
  <si>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</si>
  <si>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</si>
  <si>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</si>
  <si>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</si>
  <si>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</si>
  <si>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</si>
  <si>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</si>
  <si>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</si>
  <si>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</si>
  <si>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</si>
  <si>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</si>
  <si>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</si>
  <si>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</si>
  <si>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</si>
  <si>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</si>
  <si>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</si>
  <si>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</si>
  <si>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</si>
  <si>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</si>
  <si>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</si>
  <si>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</si>
  <si>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</si>
  <si>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</si>
  <si>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</si>
  <si>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</si>
  <si>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</si>
  <si>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</si>
  <si>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</si>
  <si>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</si>
  <si>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</si>
  <si>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</si>
  <si>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</si>
  <si>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</si>
  <si>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</si>
  <si>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</si>
  <si>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</si>
  <si>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</si>
  <si>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</si>
  <si>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</si>
  <si>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</si>
  <si>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</si>
  <si>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</si>
  <si>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</si>
  <si>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</si>
  <si>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</si>
  <si>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</si>
  <si>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</si>
  <si>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</si>
  <si>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</si>
  <si>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</si>
  <si>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</si>
  <si>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</si>
  <si>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</si>
  <si>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</si>
  <si>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</si>
  <si>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</si>
  <si>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</si>
  <si>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</si>
  <si>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</si>
  <si>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</si>
  <si>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</si>
  <si>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</si>
  <si>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</si>
  <si>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</si>
  <si>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</si>
  <si>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</si>
  <si>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</si>
  <si>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</si>
  <si>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</si>
  <si>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</si>
  <si>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</si>
  <si>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</si>
  <si>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</si>
  <si>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</si>
  <si>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</si>
  <si>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</si>
  <si>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</si>
  <si>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</si>
  <si>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</si>
  <si>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</si>
  <si>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</si>
  <si>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</si>
  <si>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</si>
  <si>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</si>
  <si>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</si>
  <si>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</si>
  <si>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</si>
  <si>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</si>
  <si>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</si>
  <si>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</si>
  <si>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</si>
  <si>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</si>
  <si>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</si>
  <si>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</si>
  <si>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</si>
  <si>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</si>
  <si>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</si>
  <si>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</si>
  <si>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</si>
  <si>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</si>
  <si>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</si>
  <si>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</si>
  <si>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</si>
  <si>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</si>
  <si>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</si>
  <si>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</si>
  <si>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</si>
  <si>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</si>
  <si>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</si>
  <si>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</si>
  <si>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</si>
  <si>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</si>
  <si>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</si>
  <si>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</si>
  <si>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</si>
  <si>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</si>
  <si>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</si>
  <si>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</si>
  <si>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</si>
  <si>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</si>
  <si>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</si>
  <si>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</si>
  <si>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</si>
  <si>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</si>
  <si>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</si>
  <si>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</si>
  <si>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</si>
  <si>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</si>
  <si>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</si>
  <si>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</si>
  <si>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</si>
  <si>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</si>
  <si>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</si>
  <si>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</si>
  <si>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</si>
  <si>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</si>
  <si>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</si>
  <si>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</si>
  <si>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</si>
  <si>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</si>
  <si>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</si>
  <si>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</si>
  <si>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</si>
  <si>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</si>
  <si>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</si>
  <si>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</si>
  <si>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</si>
  <si>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</si>
  <si>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</si>
  <si>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</si>
  <si>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</si>
  <si>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</si>
  <si>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</si>
  <si>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</si>
  <si>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</si>
  <si>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</si>
  <si>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</si>
  <si>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</si>
  <si>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</si>
  <si>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</si>
  <si>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</si>
  <si>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</si>
  <si>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</si>
  <si>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</si>
  <si>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</si>
  <si>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</si>
  <si>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</si>
  <si>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</si>
  <si>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</si>
  <si>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</si>
  <si>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</si>
  <si>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</si>
  <si>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</si>
  <si>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</si>
  <si>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</si>
  <si>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</si>
  <si>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</si>
  <si>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</si>
  <si>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</si>
  <si>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</si>
  <si>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</si>
  <si>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</si>
  <si>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</si>
  <si>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</si>
  <si>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</si>
  <si>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</si>
  <si>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</si>
  <si>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</si>
  <si>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</si>
  <si>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</si>
  <si>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</si>
  <si>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</si>
  <si>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</si>
  <si>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</si>
  <si>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</si>
  <si>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</si>
  <si>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</si>
  <si>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</si>
  <si>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</si>
  <si>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</si>
  <si>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</si>
  <si>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</si>
  <si>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</si>
  <si>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</si>
  <si>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</si>
  <si>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</si>
  <si>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</si>
  <si>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</si>
  <si>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</si>
  <si>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</si>
  <si>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</si>
  <si>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</si>
  <si>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</si>
  <si>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</si>
  <si>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</si>
  <si>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</si>
  <si>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</si>
  <si>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</si>
  <si>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</si>
  <si>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</si>
  <si>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</si>
  <si>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</si>
  <si>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</si>
  <si>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</si>
  <si>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</si>
  <si>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</si>
  <si>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</si>
  <si>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</si>
  <si>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</si>
  <si>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</si>
  <si>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</si>
  <si>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</si>
  <si>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</si>
  <si>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</si>
  <si>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</si>
  <si>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</si>
  <si>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</si>
  <si>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</si>
  <si>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</si>
  <si>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</si>
  <si>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</si>
  <si>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</si>
  <si>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</si>
  <si>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</si>
  <si>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</si>
  <si>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</si>
  <si>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</si>
  <si>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</si>
  <si>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</si>
  <si>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</si>
  <si>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</si>
  <si>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</si>
  <si>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</si>
  <si>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</si>
  <si>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</si>
  <si>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</si>
  <si>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</si>
  <si>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</si>
  <si>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</si>
  <si>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</si>
  <si>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</si>
  <si>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</si>
  <si>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</si>
  <si>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</si>
  <si>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</si>
  <si>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</si>
  <si>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</si>
  <si>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</si>
  <si>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</si>
  <si>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</si>
  <si>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</si>
  <si>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</si>
  <si>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</si>
  <si>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</si>
  <si>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</si>
  <si>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</si>
  <si>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</si>
  <si>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</si>
  <si>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</si>
  <si>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</si>
  <si>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</si>
  <si>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</si>
  <si>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</si>
  <si>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</si>
  <si>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</si>
  <si>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</si>
  <si>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</si>
  <si>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</si>
  <si>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</si>
  <si>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</si>
  <si>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</si>
  <si>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</si>
  <si>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</si>
  <si>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</si>
  <si>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</si>
  <si>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</si>
  <si>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</si>
  <si>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</si>
  <si>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</si>
  <si>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</si>
  <si>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</si>
  <si>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</si>
  <si>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</si>
  <si>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</si>
  <si>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</si>
  <si>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</si>
  <si>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</si>
  <si>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</si>
  <si>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</si>
  <si>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</si>
  <si>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</si>
  <si>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</si>
  <si>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</si>
  <si>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</si>
  <si>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</si>
  <si>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</si>
  <si>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</si>
  <si>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</si>
  <si>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</si>
  <si>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</si>
  <si>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</si>
  <si>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</si>
  <si>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</si>
  <si>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</si>
  <si>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</si>
  <si>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</si>
  <si>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</si>
  <si>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</si>
  <si>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</si>
  <si>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</si>
  <si>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</si>
  <si>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</si>
  <si>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</si>
  <si>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</si>
  <si>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</si>
  <si>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</si>
  <si>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</si>
  <si>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</si>
  <si>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</si>
  <si>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</si>
  <si>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</si>
  <si>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</si>
  <si>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</si>
  <si>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</si>
  <si>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</si>
  <si>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</si>
  <si>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</si>
  <si>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</si>
  <si>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</si>
  <si>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</si>
  <si>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</si>
  <si>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</si>
  <si>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</si>
  <si>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</si>
  <si>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</si>
  <si>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</si>
  <si>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</si>
  <si>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</si>
  <si>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</si>
  <si>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</si>
  <si>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</si>
  <si>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</si>
  <si>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</si>
  <si>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</si>
  <si>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</si>
  <si>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</si>
  <si>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</si>
  <si>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</si>
  <si>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</si>
  <si>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</si>
  <si>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</si>
  <si>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</si>
  <si>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</si>
  <si>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</si>
  <si>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</si>
  <si>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</si>
  <si>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</si>
  <si>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</si>
  <si>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</si>
  <si>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</si>
  <si>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</si>
  <si>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</si>
  <si>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</si>
  <si>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</si>
  <si>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</si>
  <si>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</si>
  <si>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</si>
  <si>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</si>
  <si>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</si>
  <si>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</si>
  <si>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</si>
  <si>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</si>
  <si>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</si>
  <si>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</si>
  <si>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</si>
  <si>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</si>
  <si>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</si>
  <si>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</si>
  <si>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</si>
  <si>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</si>
  <si>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</si>
  <si>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</si>
  <si>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</si>
  <si>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</si>
  <si>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</si>
  <si>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</si>
  <si>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</si>
  <si>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</si>
  <si>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</si>
  <si>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</si>
  <si>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</si>
  <si>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</si>
  <si>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</si>
  <si>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</si>
  <si>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</si>
  <si>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</si>
  <si>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</si>
  <si>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</si>
  <si>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</si>
  <si>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</si>
  <si>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</si>
  <si>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</si>
  <si>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</si>
  <si>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</si>
  <si>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</si>
  <si>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</si>
  <si>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</si>
  <si>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</si>
  <si>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</si>
  <si>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</si>
  <si>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</si>
  <si>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</si>
  <si>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</si>
  <si>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</si>
  <si>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</si>
  <si>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</si>
  <si>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</si>
  <si>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</si>
  <si>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</si>
  <si>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</si>
  <si>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</si>
  <si>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</si>
  <si>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</si>
  <si>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</si>
  <si>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</si>
  <si>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</si>
  <si>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</si>
  <si>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</si>
  <si>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</si>
  <si>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</si>
  <si>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</si>
  <si>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</si>
  <si>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</si>
  <si>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</si>
  <si>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</si>
  <si>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</si>
  <si>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</si>
  <si>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</si>
  <si>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</si>
  <si>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</si>
  <si>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</si>
  <si>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</si>
  <si>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</si>
  <si>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</si>
  <si>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</si>
  <si>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</si>
  <si>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</si>
  <si>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</si>
  <si>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</si>
  <si>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</si>
  <si>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</si>
  <si>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</si>
  <si>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</si>
  <si>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</si>
  <si>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</si>
  <si>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</si>
  <si>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</si>
  <si>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</si>
  <si>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</si>
  <si>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</si>
  <si>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</si>
  <si>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</si>
  <si>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</si>
  <si>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</si>
  <si>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</si>
  <si>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</si>
  <si>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</si>
  <si>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</si>
  <si>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</si>
  <si>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</si>
  <si>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</si>
  <si>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</si>
  <si>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</si>
  <si>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</si>
  <si>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</si>
  <si>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</si>
  <si>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</si>
  <si>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</si>
  <si>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</si>
  <si>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</si>
  <si>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</si>
  <si>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</si>
  <si>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</si>
  <si>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</si>
  <si>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</si>
  <si>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</si>
  <si>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</si>
  <si>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</si>
  <si>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</si>
  <si>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</si>
  <si>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</si>
  <si>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</si>
  <si>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</si>
  <si>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</si>
  <si>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</si>
  <si>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</si>
  <si>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</si>
  <si>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</si>
  <si>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</si>
  <si>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</si>
  <si>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</si>
  <si>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</si>
  <si>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</si>
  <si>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</si>
  <si>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</si>
  <si>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</si>
  <si>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</si>
  <si>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</si>
  <si>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</si>
  <si>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</si>
  <si>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</si>
  <si>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</si>
  <si>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</si>
  <si>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</si>
  <si>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</si>
  <si>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</si>
  <si>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</si>
  <si>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</si>
  <si>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</si>
  <si>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</si>
  <si>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</si>
  <si>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</si>
  <si>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</si>
  <si>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</si>
  <si>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</si>
  <si>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</si>
  <si>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</si>
  <si>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</si>
  <si>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</si>
  <si>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</si>
  <si>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</si>
  <si>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</si>
  <si>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</si>
  <si>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</si>
  <si>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</si>
  <si>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</si>
  <si>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</si>
  <si>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</si>
  <si>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</si>
  <si>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</si>
  <si>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</si>
  <si>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</si>
  <si>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</si>
  <si>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</si>
  <si>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</si>
  <si>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</si>
  <si>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</si>
  <si>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</si>
  <si>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</si>
  <si>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</si>
  <si>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</si>
  <si>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</si>
  <si>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</si>
  <si>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</si>
  <si>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</si>
  <si>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</si>
  <si>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</si>
  <si>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</si>
  <si>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</si>
  <si>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</si>
  <si>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</si>
  <si>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</si>
  <si>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</si>
  <si>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</si>
  <si>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</si>
  <si>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</si>
  <si>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</si>
  <si>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</si>
  <si>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</si>
  <si>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</si>
  <si>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</si>
  <si>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</si>
  <si>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</si>
  <si>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</si>
  <si>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</si>
  <si>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</si>
  <si>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</si>
  <si>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</si>
  <si>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</si>
  <si>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</si>
  <si>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</si>
  <si>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</si>
  <si>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</si>
  <si>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</si>
  <si>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</si>
  <si>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</si>
  <si>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</si>
  <si>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</si>
  <si>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</si>
  <si>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</si>
  <si>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</si>
  <si>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</si>
  <si>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</si>
  <si>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</si>
  <si>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</si>
  <si>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</si>
  <si>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</si>
  <si>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</si>
  <si>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</si>
  <si>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</si>
  <si>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</si>
  <si>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</si>
  <si>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</si>
  <si>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</si>
  <si>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</si>
  <si>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</si>
  <si>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</si>
  <si>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</si>
  <si>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</si>
  <si>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</si>
  <si>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</si>
  <si>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</si>
  <si>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</si>
  <si>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</si>
  <si>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</si>
  <si>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</si>
  <si>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</si>
  <si>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</si>
  <si>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</si>
  <si>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</si>
  <si>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</si>
  <si>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</si>
  <si>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</si>
  <si>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</si>
  <si>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</si>
  <si>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</si>
  <si>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</si>
  <si>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</si>
  <si>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</si>
  <si>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</si>
  <si>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</si>
  <si>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</si>
  <si>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</si>
  <si>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</si>
  <si>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</si>
  <si>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</si>
  <si>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</si>
  <si>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</si>
  <si>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</si>
  <si>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</si>
  <si>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</si>
  <si>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</si>
  <si>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</si>
  <si>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</si>
  <si>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</si>
  <si>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</si>
  <si>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</si>
  <si>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</si>
  <si>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</si>
  <si>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</si>
  <si>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</si>
  <si>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</si>
  <si>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</si>
  <si>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</si>
  <si>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</si>
  <si>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</si>
  <si>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</si>
  <si>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</si>
  <si>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</si>
  <si>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</si>
  <si>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</si>
  <si>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</si>
  <si>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</si>
  <si>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</si>
  <si>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</si>
  <si>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</si>
  <si>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</si>
  <si>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</si>
  <si>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</si>
  <si>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</si>
  <si>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</si>
  <si>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</si>
  <si>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</si>
  <si>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</si>
  <si>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</si>
  <si>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</si>
  <si>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</si>
  <si>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</si>
  <si>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</si>
  <si>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</si>
  <si>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</si>
  <si>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</si>
  <si>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</si>
  <si>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</si>
  <si>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</si>
  <si>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</si>
  <si>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</si>
  <si>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</si>
  <si>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</si>
  <si>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</si>
  <si>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</si>
  <si>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</si>
  <si>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</si>
  <si>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</si>
  <si>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</si>
  <si>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</si>
  <si>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</si>
  <si>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</si>
  <si>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</si>
  <si>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</si>
  <si>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</si>
  <si>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</si>
  <si>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</si>
  <si>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</si>
  <si>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</si>
  <si>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</si>
  <si>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</si>
  <si>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</si>
  <si>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</si>
  <si>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</si>
  <si>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</si>
  <si>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</si>
  <si>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</si>
  <si>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</si>
  <si>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</si>
  <si>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</si>
  <si>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</si>
  <si>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</si>
  <si>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</si>
  <si>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</si>
  <si>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</si>
  <si>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</si>
  <si>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</si>
  <si>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</si>
  <si>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</si>
  <si>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</si>
  <si>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</si>
  <si>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</si>
  <si>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</si>
  <si>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</si>
  <si>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</si>
  <si>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</si>
  <si>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</si>
  <si>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</si>
  <si>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</si>
  <si>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</si>
  <si>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</si>
  <si>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</si>
  <si>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</si>
  <si>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</si>
  <si>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</si>
  <si>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</si>
  <si>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</si>
  <si>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</si>
  <si>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</si>
  <si>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</si>
  <si>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</si>
  <si>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</si>
  <si>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</si>
  <si>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</si>
  <si>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</si>
  <si>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</si>
  <si>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</si>
  <si>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</si>
  <si>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</si>
  <si>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</si>
  <si>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</si>
  <si>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</si>
  <si>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</si>
  <si>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</si>
  <si>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</si>
  <si>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</si>
  <si>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</si>
  <si>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</si>
  <si>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</si>
  <si>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</si>
  <si>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</si>
  <si>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</si>
  <si>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</si>
  <si>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</si>
  <si>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</si>
  <si>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</si>
  <si>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</si>
  <si>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</si>
  <si>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</si>
  <si>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</si>
  <si>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</si>
  <si>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</si>
  <si>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</si>
  <si>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</si>
  <si>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</si>
  <si>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</si>
  <si>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</si>
  <si>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</si>
  <si>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</si>
  <si>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</si>
  <si>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</si>
  <si>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</si>
  <si>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</si>
  <si>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</si>
  <si>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</si>
  <si>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</si>
  <si>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</si>
  <si>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</si>
  <si>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</si>
  <si>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</si>
  <si>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</si>
  <si>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</si>
  <si>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</si>
  <si>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</si>
  <si>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</si>
  <si>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</si>
  <si>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</si>
  <si>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</si>
  <si>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</si>
  <si>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</si>
  <si>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</si>
  <si>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</si>
  <si>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</si>
  <si>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</si>
  <si>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</si>
  <si>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</si>
  <si>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</si>
  <si>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</si>
  <si>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</si>
  <si>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</si>
  <si>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</si>
  <si>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</si>
  <si>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</si>
  <si>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</si>
  <si>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</si>
  <si>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</si>
  <si>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</si>
  <si>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</si>
  <si>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</si>
  <si>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</si>
  <si>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</si>
  <si>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</si>
  <si>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</si>
  <si>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</si>
  <si>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</si>
  <si>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</si>
  <si>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</si>
  <si>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</si>
  <si>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</si>
  <si>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</si>
  <si>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</si>
  <si>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</si>
  <si>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</si>
  <si>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</si>
  <si>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</si>
  <si>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</si>
  <si>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</si>
  <si>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</si>
  <si>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</si>
  <si>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</si>
  <si>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</si>
  <si>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</si>
  <si>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</si>
  <si>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</si>
  <si>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</si>
  <si>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</si>
  <si>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</si>
  <si>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</si>
  <si>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</si>
  <si>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</si>
  <si>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</si>
  <si>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</si>
  <si>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</si>
  <si>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</si>
  <si>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</si>
  <si>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</si>
  <si>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</si>
  <si>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</si>
  <si>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</si>
  <si>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</si>
  <si>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</si>
  <si>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</si>
  <si>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</si>
  <si>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</si>
  <si>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</si>
  <si>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</si>
  <si>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</si>
  <si>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</si>
  <si>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</si>
  <si>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</si>
  <si>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</si>
  <si>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</si>
  <si>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</si>
  <si>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</si>
  <si>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</si>
  <si>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</si>
  <si>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</si>
  <si>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</si>
  <si>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</si>
  <si>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</si>
  <si>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</si>
  <si>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</si>
  <si>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</si>
  <si>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</si>
  <si>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</si>
  <si>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</si>
  <si>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</si>
  <si>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</si>
  <si>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</si>
  <si>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</si>
  <si>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</si>
  <si>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</si>
  <si>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</si>
  <si>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</si>
  <si>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</si>
  <si>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</si>
  <si>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</si>
  <si>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</si>
  <si>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</si>
  <si>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</si>
  <si>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</si>
  <si>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</si>
  <si>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</si>
  <si>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</si>
  <si>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</si>
  <si>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</si>
  <si>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</si>
  <si>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</si>
  <si>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</si>
  <si>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</si>
  <si>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</si>
  <si>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</si>
  <si>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</si>
  <si>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</si>
  <si>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</si>
  <si>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</si>
  <si>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</si>
  <si>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</si>
  <si>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</si>
  <si>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</si>
  <si>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</si>
  <si>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</si>
  <si>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</si>
  <si>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</si>
  <si>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</si>
  <si>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</si>
  <si>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</si>
  <si>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</si>
  <si>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</si>
  <si>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</si>
  <si>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</si>
  <si>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</si>
  <si>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</si>
  <si>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</si>
  <si>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</si>
  <si>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</si>
  <si>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</si>
  <si>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</si>
  <si>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</si>
  <si>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</si>
  <si>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</si>
  <si>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</si>
  <si>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</si>
  <si>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</si>
  <si>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</si>
  <si>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</si>
  <si>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</si>
  <si>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</si>
  <si>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</si>
  <si>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</si>
  <si>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</si>
  <si>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</si>
  <si>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</si>
  <si>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</si>
  <si>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</si>
  <si>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</si>
  <si>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</si>
  <si>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</si>
  <si>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</si>
  <si>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</si>
  <si>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</si>
  <si>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</si>
  <si>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</si>
  <si>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</si>
  <si>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</si>
  <si>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</si>
  <si>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</si>
  <si>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</si>
  <si>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</si>
  <si>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</si>
  <si>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</si>
  <si>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</si>
  <si>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</si>
  <si>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</si>
  <si>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</si>
  <si>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</si>
  <si>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</si>
  <si>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</si>
  <si>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</si>
  <si>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</si>
  <si>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</si>
  <si>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</si>
  <si>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</si>
  <si>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</si>
  <si>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</si>
  <si>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</si>
  <si>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</si>
  <si>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</si>
  <si>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</si>
  <si>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</si>
  <si>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</si>
  <si>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</si>
  <si>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</si>
  <si>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</si>
  <si>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</si>
  <si>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</si>
  <si>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</si>
  <si>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</si>
  <si>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</si>
  <si>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</si>
  <si>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</si>
  <si>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</si>
  <si>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</si>
  <si>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</si>
  <si>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</si>
  <si>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</si>
  <si>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</si>
  <si>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</si>
  <si>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</si>
  <si>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</si>
  <si>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</si>
  <si>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</si>
  <si>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</si>
  <si>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</si>
  <si>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</si>
  <si>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</si>
  <si>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</si>
  <si>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</si>
  <si>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</si>
  <si>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</si>
  <si>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</si>
  <si>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</si>
  <si>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</si>
  <si>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</si>
  <si>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</si>
  <si>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</si>
  <si>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</si>
  <si>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</si>
  <si>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</si>
  <si>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</si>
  <si>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</si>
  <si>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</si>
  <si>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</si>
  <si>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</si>
  <si>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</si>
  <si>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</si>
  <si>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</si>
  <si>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</si>
  <si>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</si>
  <si>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</si>
  <si>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</si>
  <si>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</si>
  <si>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</si>
  <si>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</si>
  <si>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</si>
  <si>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</si>
  <si>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</si>
  <si>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</si>
  <si>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</si>
  <si>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</si>
  <si>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</si>
  <si>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</si>
  <si>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</si>
  <si>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</si>
  <si>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</si>
  <si>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</si>
  <si>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</si>
  <si>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</si>
  <si>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</si>
  <si>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</si>
  <si>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</si>
  <si>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</si>
  <si>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</si>
  <si>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</si>
  <si>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</si>
  <si>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</si>
  <si>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</si>
  <si>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</si>
  <si>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</si>
  <si>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</si>
  <si>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</si>
  <si>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</si>
  <si>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</si>
  <si>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</si>
  <si>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</si>
  <si>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</si>
  <si>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</si>
  <si>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</si>
  <si>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</si>
  <si>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</si>
  <si>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</si>
  <si>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</si>
  <si>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</si>
  <si>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</si>
  <si>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</si>
  <si>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</si>
  <si>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</si>
  <si>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</si>
  <si>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</si>
  <si>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</si>
  <si>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</si>
  <si>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</si>
  <si>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</si>
  <si>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</si>
  <si>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</si>
  <si>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</si>
  <si>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</si>
  <si>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</si>
  <si>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</si>
  <si>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</si>
  <si>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</si>
  <si>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</si>
  <si>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</si>
  <si>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</si>
  <si>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</si>
  <si>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</si>
  <si>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</si>
  <si>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</si>
  <si>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</si>
  <si>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</si>
  <si>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</si>
  <si>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</si>
  <si>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</si>
  <si>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</si>
  <si>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</si>
  <si>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</si>
  <si>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</si>
  <si>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</si>
  <si>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</si>
  <si>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</si>
  <si>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</si>
  <si>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</si>
  <si>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</si>
  <si>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</si>
  <si>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</si>
  <si>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</si>
  <si>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</si>
  <si>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</si>
  <si>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</si>
  <si>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</si>
  <si>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</si>
  <si>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</si>
  <si>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</si>
  <si>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</si>
  <si>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</si>
  <si>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</si>
  <si>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</si>
  <si>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</si>
  <si>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</si>
  <si>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</si>
  <si>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</si>
  <si>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</si>
  <si>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</si>
  <si>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</si>
  <si>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</si>
  <si>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</si>
  <si>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</si>
  <si>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</si>
  <si>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</si>
  <si>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</si>
  <si>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</si>
  <si>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</si>
  <si>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</si>
  <si>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</si>
  <si>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</si>
  <si>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</si>
  <si>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</si>
  <si>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</si>
  <si>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</si>
  <si>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</si>
  <si>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</si>
  <si>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</si>
  <si>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</si>
  <si>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</si>
  <si>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</si>
  <si>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</si>
  <si>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</si>
  <si>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</si>
  <si>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</si>
  <si>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</si>
  <si>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</si>
  <si>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</si>
  <si>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</si>
  <si>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</si>
  <si>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</si>
  <si>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</si>
  <si>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</si>
  <si>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</si>
  <si>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</si>
  <si>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</si>
  <si>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</si>
  <si>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</si>
  <si>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</si>
  <si>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</si>
  <si>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</si>
  <si>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</si>
  <si>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</si>
  <si>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</si>
  <si>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</si>
  <si>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</si>
  <si>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</si>
  <si>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</si>
  <si>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</si>
  <si>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</si>
  <si>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</si>
  <si>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</si>
  <si>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</si>
  <si>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</si>
  <si>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</si>
  <si>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</si>
  <si>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</si>
  <si>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</si>
  <si>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</si>
  <si>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</si>
  <si>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</si>
  <si>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</si>
  <si>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</si>
  <si>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</si>
  <si>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</si>
  <si>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</si>
  <si>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</si>
  <si>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</si>
  <si>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</si>
  <si>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</si>
  <si>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</si>
  <si>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</si>
  <si>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</si>
  <si>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</si>
  <si>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</si>
  <si>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</si>
  <si>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</si>
  <si>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</si>
  <si>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</si>
  <si>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</si>
  <si>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</si>
  <si>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</si>
  <si>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</si>
  <si>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</si>
  <si>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</si>
  <si>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</si>
  <si>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</si>
  <si>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</si>
  <si>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</si>
  <si>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</si>
  <si>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</si>
  <si>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</si>
  <si>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</si>
  <si>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</si>
  <si>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</si>
  <si>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</si>
  <si>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</si>
  <si>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</si>
  <si>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</si>
  <si>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</si>
  <si>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</si>
  <si>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</si>
  <si>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</si>
  <si>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</si>
  <si>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</si>
  <si>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</si>
  <si>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</si>
  <si>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</si>
  <si>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</si>
  <si>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</si>
  <si>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</si>
  <si>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</si>
  <si>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</si>
  <si>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</si>
  <si>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</si>
  <si>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</si>
  <si>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</si>
  <si>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</si>
  <si>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</si>
  <si>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</si>
  <si>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</si>
  <si>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</si>
  <si>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</si>
  <si>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</si>
  <si>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</si>
  <si>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</si>
  <si>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</si>
  <si>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</si>
  <si>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</si>
  <si>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</si>
  <si>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</si>
  <si>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</si>
  <si>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</si>
  <si>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</si>
  <si>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</si>
  <si>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</si>
  <si>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</si>
  <si>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</si>
  <si>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</si>
  <si>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</si>
  <si>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</si>
  <si>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</si>
  <si>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</si>
  <si>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</si>
  <si>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</si>
  <si>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</si>
  <si>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</si>
  <si>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</si>
  <si>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</si>
  <si>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</si>
  <si>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</si>
  <si>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</si>
  <si>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</si>
  <si>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</si>
  <si>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</si>
  <si>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</si>
  <si>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</si>
  <si>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</si>
  <si>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</si>
  <si>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</si>
  <si>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</si>
  <si>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</si>
  <si>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</si>
  <si>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</si>
  <si>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</si>
  <si>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</si>
  <si>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</si>
  <si>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</si>
  <si>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</si>
  <si>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</si>
  <si>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</si>
  <si>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</si>
  <si>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</si>
  <si>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</si>
  <si>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</si>
  <si>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</si>
  <si>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</si>
  <si>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</si>
  <si>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</si>
  <si>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</si>
  <si>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</si>
  <si>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</si>
  <si>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</si>
  <si>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</si>
  <si>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</si>
  <si>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</si>
  <si>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</si>
  <si>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</si>
  <si>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</si>
  <si>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</si>
  <si>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</si>
  <si>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</si>
  <si>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</si>
  <si>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</si>
  <si>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</si>
  <si>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</si>
  <si>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</si>
  <si>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</si>
  <si>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</si>
  <si>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</si>
  <si>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t>
  </si>
  <si>
    <t>2021-91-1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</si>
</sst>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167" zoomScaleNormal="100" zoomScaleSheetLayoutView="40" zoomScalePageLayoutView="40" workbookViewId="0">
      <selection activeCell="E185" sqref="E18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2770</v>
      </c>
      <c r="D15" s="35"/>
      <c r="E15" s="35"/>
      <c r="F15" s="5"/>
      <c r="G15" s="32" t="s">
        <v>1168</v>
      </c>
      <c r="H15" s="103" t="s">
        <v>1109</v>
      </c>
      <c r="I15" s="32" t="s">
        <v>2624</v>
      </c>
      <c r="J15" s="108" t="s">
        <v>2626</v>
      </c>
      <c r="L15" s="222" t="s">
        <v>8</v>
      </c>
      <c r="M15" s="222"/>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241"/>
      <c r="I20" s="145" t="s">
        <v>1109</v>
      </c>
      <c r="J20" s="146" t="s">
        <v>1111</v>
      </c>
      <c r="K20" s="147">
        <v>1322458140</v>
      </c>
      <c r="L20" s="148"/>
      <c r="M20" s="148">
        <v>44561</v>
      </c>
      <c r="N20" s="131">
        <f>+(M20-L20)/30</f>
        <v>1485.3666666666666</v>
      </c>
      <c r="O20" s="134"/>
      <c r="U20" s="130"/>
      <c r="V20" s="105">
        <f ca="1">NOW()</f>
        <v>44201.356207870369</v>
      </c>
      <c r="W20" s="105">
        <f ca="1">NOW()</f>
        <v>44201.356207870369</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5"/>
      <c r="I37" s="126"/>
      <c r="J37" s="126"/>
      <c r="K37" s="126"/>
      <c r="L37" s="126"/>
      <c r="M37" s="126"/>
      <c r="N37" s="126"/>
      <c r="O37" s="127"/>
    </row>
    <row r="38" spans="1:16" ht="21" customHeight="1" x14ac:dyDescent="0.25">
      <c r="A38" s="9"/>
      <c r="B38" s="236" t="str">
        <f>VLOOKUP(B20,EAS!A2:B1439,2,0)</f>
        <v>PRESENCIA COLOMBO SUIZA</v>
      </c>
      <c r="C38" s="236"/>
      <c r="D38" s="236"/>
      <c r="E38" s="236"/>
      <c r="F38" s="236"/>
      <c r="G38" s="5"/>
      <c r="H38" s="128"/>
      <c r="I38" s="245" t="s">
        <v>7</v>
      </c>
      <c r="J38" s="245"/>
      <c r="K38" s="245"/>
      <c r="L38" s="245"/>
      <c r="M38" s="245"/>
      <c r="N38" s="245"/>
      <c r="O38" s="129"/>
    </row>
    <row r="39" spans="1:16" ht="42.95" customHeight="1" thickBot="1" x14ac:dyDescent="0.3">
      <c r="A39" s="10"/>
      <c r="B39" s="11"/>
      <c r="C39" s="11"/>
      <c r="D39" s="11"/>
      <c r="E39" s="11"/>
      <c r="F39" s="11"/>
      <c r="G39" s="11"/>
      <c r="H39" s="10"/>
      <c r="I39" s="231" t="s">
        <v>2769</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c r="G179" s="161" t="str">
        <f>IF(F179&gt;0,SUM(E179+F179),"")</f>
        <v/>
      </c>
      <c r="H179" s="5"/>
      <c r="I179" s="189" t="s">
        <v>2671</v>
      </c>
      <c r="J179" s="189"/>
      <c r="K179" s="189"/>
      <c r="L179" s="189"/>
      <c r="M179" s="168"/>
      <c r="O179" s="8"/>
      <c r="Q179" s="19"/>
      <c r="R179" s="155" t="str">
        <f>IF(M179&gt;0,SUM(L179+M179),"")</f>
        <v/>
      </c>
      <c r="T179" s="19"/>
      <c r="U179" s="235" t="s">
        <v>1166</v>
      </c>
      <c r="V179" s="235"/>
      <c r="W179" s="235"/>
      <c r="X179" s="24">
        <v>0.02</v>
      </c>
      <c r="Y179" s="160"/>
      <c r="Z179" s="161" t="str">
        <f>IF(Y179&gt;0,SUM(E181+Y179),"")</f>
        <v/>
      </c>
      <c r="AA179" s="19"/>
      <c r="AB179" s="19"/>
    </row>
    <row r="180" spans="1:28" ht="23.25" hidden="1" x14ac:dyDescent="0.25">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25" hidden="1" x14ac:dyDescent="0.25">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2021-01-05T13:33:02Z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