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E:\1 CUENTAME RENOVAR 2020\ACEPTACIONES OFERENTES\2021\DOCUMENTOS CONTRATACION 2021\PASTO 2\nueva\"/>
    </mc:Choice>
  </mc:AlternateContent>
  <xr:revisionPtr revIDLastSave="0" documentId="13_ncr:1_{EFF21CD8-0D5E-4743-9D36-EFCA3E59E24D}"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N116" i="12"/>
  <c r="N115" i="12"/>
  <c r="N114"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<sst xmlns="http://schemas.openxmlformats.org/spreadsheetml/2006/main" count="3561" uniqueCount="2726">
  <si>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</si>
  <si>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</si>
  <si>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</si>
  <si>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</si>
  <si>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</si>
  <si>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</si>
  <si>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</si>
  <si>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</si>
  <si>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</si>
  <si>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</si>
  <si>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</si>
  <si>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</si>
  <si>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</si>
  <si>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</si>
  <si>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</si>
  <si>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</si>
  <si>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</si>
  <si>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</si>
  <si>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</si>
  <si>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</si>
  <si>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</si>
  <si>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</si>
  <si>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</si>
  <si>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</si>
  <si>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</si>
  <si>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</si>
  <si>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</si>
  <si>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</si>
  <si>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</si>
  <si>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</si>
  <si>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</si>
  <si>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</si>
  <si>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</si>
  <si>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</si>
  <si>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</si>
  <si>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</si>
  <si>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</si>
  <si>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</si>
  <si>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</si>
  <si>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</si>
  <si>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</si>
  <si>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</si>
  <si>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</si>
  <si>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</si>
  <si>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</si>
  <si>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</si>
  <si>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</si>
  <si>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</si>
  <si>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</si>
  <si>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</si>
  <si>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</si>
  <si>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</si>
  <si>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</si>
  <si>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</si>
  <si>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</si>
  <si>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</si>
  <si>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</si>
  <si>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</si>
  <si>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</si>
  <si>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</si>
  <si>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</si>
  <si>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</si>
  <si>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</si>
  <si>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</si>
  <si>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</si>
  <si>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</si>
  <si>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</si>
  <si>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</si>
  <si>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</si>
  <si>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</si>
  <si>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</si>
  <si>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</si>
  <si>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</si>
  <si>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</si>
  <si>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</si>
  <si>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</si>
  <si>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</si>
  <si>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</si>
  <si>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</si>
  <si>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</si>
  <si>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</si>
  <si>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</si>
  <si>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</si>
  <si>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</si>
  <si>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</si>
  <si>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</si>
  <si>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</si>
  <si>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</si>
  <si>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</si>
  <si>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</si>
  <si>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</si>
  <si>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</si>
  <si>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</si>
  <si>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</si>
  <si>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</si>
  <si>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</si>
  <si>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</si>
  <si>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</si>
  <si>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</si>
  <si>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</si>
  <si>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</si>
  <si>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</si>
  <si>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</si>
  <si>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</si>
  <si>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</si>
  <si>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</si>
  <si>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</si>
  <si>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</si>
  <si>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</si>
  <si>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</si>
  <si>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</si>
  <si>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</si>
  <si>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</si>
  <si>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</si>
  <si>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</si>
  <si>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</si>
  <si>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</si>
  <si>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</si>
  <si>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</si>
  <si>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</si>
  <si>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</si>
  <si>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</si>
  <si>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</si>
  <si>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</si>
  <si>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</si>
  <si>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</si>
  <si>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</si>
  <si>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</si>
  <si>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</si>
  <si>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</si>
  <si>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</si>
  <si>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</si>
  <si>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</si>
  <si>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</si>
  <si>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</si>
  <si>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</si>
  <si>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</si>
  <si>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</si>
  <si>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</si>
  <si>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</si>
  <si>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</si>
  <si>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</si>
  <si>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</si>
  <si>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</si>
  <si>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</si>
  <si>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</si>
  <si>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</si>
  <si>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</si>
  <si>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</si>
  <si>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</si>
  <si>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</si>
  <si>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</si>
  <si>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</si>
  <si>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</si>
  <si>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</si>
  <si>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</si>
  <si>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</si>
  <si>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</si>
  <si>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</si>
  <si>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</si>
  <si>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</si>
  <si>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</si>
  <si>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</si>
  <si>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</si>
  <si>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</si>
  <si>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</si>
  <si>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</si>
  <si>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</si>
  <si>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</si>
  <si>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</si>
  <si>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</si>
  <si>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</si>
  <si>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</si>
  <si>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</si>
  <si>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</si>
  <si>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</si>
  <si>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</si>
  <si>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</si>
  <si>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</si>
  <si>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</si>
  <si>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</si>
  <si>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</si>
  <si>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</si>
  <si>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</si>
  <si>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</si>
  <si>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</si>
  <si>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</si>
  <si>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</si>
  <si>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</si>
  <si>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</si>
  <si>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</si>
  <si>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</si>
  <si>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</si>
  <si>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</si>
  <si>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</si>
  <si>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</si>
  <si>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</si>
  <si>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</si>
  <si>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</si>
  <si>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</si>
  <si>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</si>
  <si>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</si>
  <si>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</si>
  <si>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</si>
  <si>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</si>
  <si>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</si>
  <si>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</si>
  <si>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</si>
  <si>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</si>
  <si>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</si>
  <si>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</si>
  <si>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</si>
  <si>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</si>
  <si>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</si>
  <si>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</si>
  <si>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</si>
  <si>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</si>
  <si>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</si>
  <si>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</si>
  <si>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</si>
  <si>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</si>
  <si>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</si>
  <si>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</si>
  <si>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</si>
  <si>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</si>
  <si>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</si>
  <si>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</si>
  <si>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</si>
  <si>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</si>
  <si>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</si>
  <si>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</si>
  <si>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</si>
  <si>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</si>
  <si>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</si>
  <si>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</si>
  <si>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</si>
  <si>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</si>
  <si>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</si>
  <si>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</si>
  <si>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</si>
  <si>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</si>
  <si>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</si>
  <si>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</si>
  <si>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</si>
  <si>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</si>
  <si>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</si>
  <si>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</si>
  <si>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</si>
  <si>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</si>
  <si>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</si>
  <si>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</si>
  <si>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</si>
  <si>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</si>
  <si>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</si>
  <si>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</si>
  <si>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</si>
  <si>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</si>
  <si>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</si>
  <si>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</si>
  <si>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</si>
  <si>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</si>
  <si>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</si>
  <si>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</si>
  <si>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</si>
  <si>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</si>
  <si>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</si>
  <si>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</si>
  <si>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</si>
  <si>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</si>
  <si>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</si>
  <si>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</si>
  <si>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</si>
  <si>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</si>
  <si>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</si>
  <si>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</si>
  <si>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</si>
  <si>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</si>
  <si>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</si>
  <si>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</si>
  <si>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</si>
  <si>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</si>
  <si>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</si>
  <si>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</si>
  <si>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</si>
  <si>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</si>
  <si>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</si>
  <si>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</si>
  <si>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</si>
  <si>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</si>
  <si>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</si>
  <si>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</si>
  <si>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</si>
  <si>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</si>
  <si>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</si>
  <si>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</si>
  <si>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</si>
  <si>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</si>
  <si>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</si>
  <si>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</si>
  <si>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</si>
  <si>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</si>
  <si>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</si>
  <si>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</si>
  <si>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</si>
  <si>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</si>
  <si>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</si>
  <si>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</si>
  <si>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</si>
  <si>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</si>
  <si>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</si>
  <si>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</si>
  <si>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</si>
  <si>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</si>
  <si>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</si>
  <si>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</si>
  <si>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</si>
  <si>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</si>
  <si>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</si>
  <si>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</si>
  <si>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</si>
  <si>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</si>
  <si>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</si>
  <si>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</si>
  <si>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</si>
  <si>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</si>
  <si>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</si>
  <si>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</si>
  <si>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</si>
  <si>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</si>
  <si>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</si>
  <si>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</si>
  <si>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</si>
  <si>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</si>
  <si>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</si>
  <si>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</si>
  <si>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</si>
  <si>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</si>
  <si>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</si>
  <si>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</si>
  <si>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</si>
  <si>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</si>
  <si>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</si>
  <si>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</si>
  <si>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</si>
  <si>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</si>
  <si>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</si>
  <si>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</si>
  <si>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</si>
  <si>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</si>
  <si>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</si>
  <si>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</si>
  <si>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</si>
  <si>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</si>
  <si>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</si>
  <si>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</si>
  <si>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</si>
  <si>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</si>
  <si>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</si>
  <si>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</si>
  <si>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</si>
  <si>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</si>
  <si>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</si>
  <si>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</si>
  <si>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</si>
  <si>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</si>
  <si>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</si>
  <si>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</si>
  <si>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</si>
  <si>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</si>
  <si>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</si>
  <si>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</si>
  <si>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</si>
  <si>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</si>
  <si>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</si>
  <si>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</si>
  <si>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</si>
  <si>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</si>
  <si>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</si>
  <si>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</si>
  <si>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</si>
  <si>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</si>
  <si>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</si>
  <si>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</si>
  <si>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</si>
  <si>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</si>
  <si>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</si>
  <si>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</si>
  <si>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</si>
  <si>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</si>
  <si>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</si>
  <si>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</si>
  <si>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</si>
  <si>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</si>
  <si>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</si>
  <si>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</si>
  <si>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</si>
  <si>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</si>
  <si>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</si>
  <si>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</si>
  <si>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</si>
  <si>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</si>
  <si>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</si>
  <si>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</si>
  <si>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</si>
  <si>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</si>
  <si>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</si>
  <si>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</si>
  <si>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</si>
  <si>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</si>
  <si>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</si>
  <si>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</si>
  <si>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</si>
  <si>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</si>
  <si>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</si>
  <si>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</si>
  <si>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</si>
  <si>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</si>
  <si>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</si>
  <si>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</si>
  <si>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</si>
  <si>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</si>
  <si>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</si>
  <si>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</si>
  <si>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</si>
  <si>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</si>
  <si>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</si>
  <si>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</si>
  <si>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</si>
  <si>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</si>
  <si>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</si>
  <si>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</si>
  <si>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</si>
  <si>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</si>
  <si>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</si>
  <si>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</si>
  <si>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</si>
  <si>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</si>
  <si>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</si>
  <si>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</si>
  <si>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</si>
  <si>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</si>
  <si>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</si>
  <si>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</si>
  <si>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</si>
  <si>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</si>
  <si>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</si>
  <si>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</si>
  <si>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</si>
  <si>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</si>
  <si>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</si>
  <si>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</si>
  <si>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</si>
  <si>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</si>
  <si>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</si>
  <si>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</si>
  <si>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</si>
  <si>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</si>
  <si>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</si>
  <si>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</si>
  <si>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</si>
  <si>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</si>
  <si>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</si>
  <si>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</si>
  <si>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</si>
  <si>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</si>
  <si>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</si>
  <si>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</si>
  <si>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</si>
  <si>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</si>
  <si>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</si>
  <si>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</si>
  <si>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</si>
  <si>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</si>
  <si>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</si>
  <si>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</si>
  <si>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</si>
  <si>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</si>
  <si>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</si>
  <si>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</si>
  <si>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</si>
  <si>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</si>
  <si>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</si>
  <si>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</si>
  <si>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</si>
  <si>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</si>
  <si>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</si>
  <si>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</si>
  <si>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</si>
  <si>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</si>
  <si>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</si>
  <si>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</si>
  <si>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</si>
  <si>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</si>
  <si>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</si>
  <si>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</si>
  <si>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</si>
  <si>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</si>
  <si>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</si>
  <si>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</si>
  <si>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</si>
  <si>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</si>
  <si>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</si>
  <si>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</si>
  <si>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</si>
  <si>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</si>
  <si>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</si>
  <si>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</si>
  <si>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</si>
  <si>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</si>
  <si>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</si>
  <si>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</si>
  <si>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</si>
  <si>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</si>
  <si>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</si>
  <si>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</si>
  <si>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</si>
  <si>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</si>
  <si>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</si>
  <si>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</si>
  <si>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</si>
  <si>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</si>
  <si>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</si>
  <si>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</si>
  <si>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</si>
  <si>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</si>
  <si>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</si>
  <si>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</si>
  <si>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</si>
  <si>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</si>
  <si>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</si>
  <si>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</si>
  <si>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</si>
  <si>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</si>
  <si>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</si>
  <si>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</si>
  <si>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</si>
  <si>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</si>
  <si>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</si>
  <si>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</si>
  <si>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</si>
  <si>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</si>
  <si>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</si>
  <si>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</si>
  <si>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</si>
  <si>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</si>
  <si>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</si>
  <si>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</si>
  <si>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</si>
  <si>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</si>
  <si>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</si>
  <si>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</si>
  <si>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</si>
  <si>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</si>
  <si>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</si>
  <si>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</si>
  <si>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</si>
  <si>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</si>
  <si>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</si>
  <si>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</si>
  <si>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</si>
  <si>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</si>
  <si>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</si>
  <si>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</si>
  <si>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</si>
  <si>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</si>
  <si>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</si>
  <si>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</si>
  <si>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</si>
  <si>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</si>
  <si>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</si>
  <si>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</si>
  <si>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</si>
  <si>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</si>
  <si>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</si>
  <si>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</si>
  <si>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</si>
  <si>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</si>
  <si>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</si>
  <si>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</si>
  <si>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</si>
  <si>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</si>
  <si>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</si>
  <si>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</si>
  <si>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</si>
  <si>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</si>
  <si>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</si>
  <si>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</si>
  <si>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</si>
  <si>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</si>
  <si>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</si>
  <si>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</si>
  <si>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</si>
  <si>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</si>
  <si>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</si>
  <si>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</si>
  <si>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</si>
  <si>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</si>
  <si>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</si>
  <si>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</si>
  <si>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</si>
  <si>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</si>
  <si>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</si>
  <si>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</si>
  <si>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</si>
  <si>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</si>
  <si>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</si>
  <si>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</si>
  <si>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</si>
  <si>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</si>
  <si>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</si>
  <si>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</si>
  <si>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</si>
  <si>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</si>
  <si>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</si>
  <si>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</si>
  <si>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</si>
  <si>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</si>
  <si>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</si>
  <si>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</si>
  <si>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</si>
  <si>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</si>
  <si>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</si>
  <si>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</si>
  <si>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</si>
  <si>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</si>
  <si>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</si>
  <si>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</si>
  <si>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</si>
  <si>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</si>
  <si>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</si>
  <si>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</si>
  <si>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</si>
  <si>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</si>
  <si>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</si>
  <si>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</si>
  <si>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</si>
  <si>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</si>
  <si>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</si>
  <si>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</si>
  <si>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</si>
  <si>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</si>
  <si>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</si>
  <si>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</si>
  <si>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</si>
  <si>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</si>
  <si>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</si>
  <si>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</si>
  <si>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</si>
  <si>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</si>
  <si>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</si>
  <si>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</si>
  <si>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</si>
  <si>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</si>
  <si>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</si>
  <si>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</si>
  <si>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</si>
  <si>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</si>
  <si>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</si>
  <si>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</si>
  <si>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</si>
  <si>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</si>
  <si>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</si>
  <si>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</si>
  <si>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</si>
  <si>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</si>
  <si>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</si>
  <si>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</si>
  <si>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</si>
  <si>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</si>
  <si>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</si>
  <si>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</si>
  <si>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</si>
  <si>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</si>
  <si>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</si>
  <si>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</si>
  <si>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</si>
  <si>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</si>
  <si>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</si>
  <si>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</si>
  <si>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</si>
  <si>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</si>
  <si>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</si>
  <si>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</si>
  <si>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</si>
  <si>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</si>
  <si>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</si>
  <si>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</si>
  <si>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</si>
  <si>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</si>
  <si>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</si>
  <si>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</si>
  <si>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</si>
  <si>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</si>
  <si>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</si>
  <si>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</si>
  <si>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</si>
  <si>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</si>
  <si>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</si>
  <si>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</si>
  <si>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</si>
  <si>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</si>
  <si>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</si>
  <si>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</si>
  <si>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</si>
  <si>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</si>
  <si>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</si>
  <si>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</si>
  <si>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</si>
  <si>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</si>
  <si>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</si>
  <si>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</si>
  <si>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</si>
  <si>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</si>
  <si>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</si>
  <si>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</si>
  <si>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</si>
  <si>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</si>
  <si>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</si>
  <si>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</si>
  <si>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</si>
  <si>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</si>
  <si>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</si>
  <si>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</si>
  <si>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</si>
  <si>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</si>
  <si>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</si>
  <si>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</si>
  <si>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</si>
  <si>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</si>
  <si>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</si>
  <si>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</si>
  <si>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</si>
  <si>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</si>
  <si>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</si>
  <si>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</si>
  <si>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</si>
  <si>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</si>
  <si>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</si>
  <si>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</si>
  <si>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</si>
  <si>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</si>
  <si>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</si>
  <si>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</si>
  <si>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</si>
  <si>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</si>
  <si>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</si>
  <si>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</si>
  <si>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</si>
  <si>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</si>
  <si>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</si>
  <si>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</si>
  <si>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</si>
  <si>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</si>
  <si>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</si>
  <si>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</si>
  <si>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</si>
  <si>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</si>
  <si>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</si>
  <si>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</si>
  <si>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</si>
  <si>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</si>
  <si>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</si>
  <si>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</si>
  <si>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</si>
  <si>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</si>
  <si>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</si>
  <si>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</si>
  <si>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</si>
  <si>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</si>
  <si>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</si>
  <si>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</si>
  <si>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</si>
  <si>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</si>
  <si>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</si>
  <si>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</si>
  <si>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</si>
  <si>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</si>
  <si>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</si>
  <si>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</si>
  <si>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</si>
  <si>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</si>
  <si>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</si>
  <si>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</si>
  <si>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</si>
  <si>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</si>
  <si>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</si>
  <si>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</si>
  <si>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</si>
  <si>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</si>
  <si>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</si>
  <si>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</si>
  <si>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</si>
  <si>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</si>
  <si>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</si>
  <si>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</si>
  <si>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</si>
  <si>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</si>
  <si>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</si>
  <si>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</si>
  <si>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</si>
  <si>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</si>
  <si>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</si>
  <si>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</si>
  <si>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</si>
  <si>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</si>
  <si>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</si>
  <si>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</si>
  <si>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</si>
  <si>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</si>
  <si>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</si>
  <si>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</si>
  <si>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</si>
  <si>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</si>
  <si>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</si>
  <si>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</si>
  <si>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</si>
  <si>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</si>
  <si>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</si>
  <si>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</si>
  <si>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</si>
  <si>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</si>
  <si>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</si>
  <si>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</si>
  <si>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</si>
  <si>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</si>
  <si>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</si>
  <si>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</si>
  <si>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</si>
  <si>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</si>
  <si>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</si>
  <si>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</si>
  <si>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</si>
  <si>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</si>
  <si>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</si>
  <si>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</si>
  <si>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</si>
  <si>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</si>
  <si>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</si>
  <si>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</si>
  <si>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</si>
  <si>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</si>
  <si>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</si>
  <si>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</si>
  <si>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</si>
  <si>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</si>
  <si>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</si>
  <si>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</si>
  <si>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</si>
  <si>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</si>
  <si>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</si>
  <si>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</si>
  <si>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</si>
  <si>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</si>
  <si>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</si>
  <si>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</si>
  <si>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</si>
  <si>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</si>
  <si>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</si>
  <si>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</si>
  <si>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</si>
  <si>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</si>
  <si>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</si>
  <si>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</si>
  <si>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</si>
  <si>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</si>
  <si>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</si>
  <si>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</si>
  <si>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</si>
  <si>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</si>
  <si>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</si>
  <si>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</si>
  <si>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</si>
  <si>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</si>
  <si>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</si>
  <si>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</si>
  <si>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</si>
  <si>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</si>
  <si>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</si>
  <si>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</si>
  <si>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</si>
  <si>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</si>
  <si>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</si>
  <si>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</si>
  <si>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</si>
  <si>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</si>
  <si>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</si>
  <si>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</si>
  <si>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</si>
  <si>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</si>
  <si>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</si>
  <si>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</si>
  <si>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</si>
  <si>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</si>
  <si>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</si>
  <si>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</si>
  <si>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</si>
  <si>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</si>
  <si>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</si>
  <si>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</si>
  <si>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</si>
  <si>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</si>
  <si>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</si>
  <si>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</si>
  <si>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</si>
  <si>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</si>
  <si>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</si>
  <si>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</si>
  <si>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</si>
  <si>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</si>
  <si>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</si>
  <si>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</si>
  <si>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</si>
  <si>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</si>
  <si>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</si>
  <si>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</si>
  <si>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</si>
  <si>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</si>
  <si>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</si>
  <si>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</si>
  <si>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</si>
  <si>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</si>
  <si>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</si>
  <si>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</si>
  <si>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</si>
  <si>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</si>
  <si>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</si>
  <si>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</si>
  <si>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</si>
  <si>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</si>
  <si>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</si>
  <si>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</si>
  <si>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</si>
  <si>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</si>
  <si>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</si>
  <si>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</si>
  <si>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</si>
  <si>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</si>
  <si>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</si>
  <si>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</si>
  <si>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</si>
  <si>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</si>
  <si>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</si>
  <si>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</si>
  <si>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</si>
  <si>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</si>
  <si>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</si>
  <si>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</si>
  <si>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</si>
  <si>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</si>
  <si>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</si>
  <si>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</si>
  <si>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</si>
  <si>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</si>
  <si>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</si>
  <si>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</si>
  <si>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</si>
  <si>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</si>
  <si>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</si>
  <si>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</si>
  <si>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</si>
  <si>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</si>
  <si>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</si>
  <si>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</si>
  <si>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</si>
  <si>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</si>
  <si>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</si>
  <si>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</si>
  <si>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</si>
  <si>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</si>
  <si>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</si>
  <si>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</si>
  <si>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</si>
  <si>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</si>
  <si>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</si>
  <si>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</si>
  <si>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</si>
  <si>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</si>
  <si>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</si>
  <si>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</si>
  <si>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</si>
  <si>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</si>
  <si>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</si>
  <si>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</si>
  <si>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</si>
  <si>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</si>
  <si>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</si>
  <si>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</si>
  <si>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</si>
  <si>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</si>
  <si>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</si>
  <si>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</si>
  <si>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</si>
  <si>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</si>
  <si>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</si>
  <si>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</si>
  <si>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</si>
  <si>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</si>
  <si>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</si>
  <si>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</si>
  <si>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</si>
  <si>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</si>
  <si>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</si>
  <si>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</si>
  <si>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</si>
  <si>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</si>
  <si>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</si>
  <si>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</si>
  <si>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</si>
  <si>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</si>
  <si>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</si>
  <si>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</si>
  <si>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</si>
  <si>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</si>
  <si>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</si>
  <si>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</si>
  <si>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</si>
  <si>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</si>
  <si>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</si>
  <si>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</si>
  <si>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</si>
  <si>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</si>
  <si>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</si>
  <si>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</si>
  <si>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</si>
  <si>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</si>
  <si>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</si>
  <si>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</si>
  <si>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</si>
  <si>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</si>
  <si>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</si>
  <si>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</si>
  <si>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</si>
  <si>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</si>
  <si>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</si>
  <si>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</si>
  <si>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</si>
  <si>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</si>
  <si>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</si>
  <si>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</si>
  <si>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</si>
  <si>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</si>
  <si>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</si>
  <si>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</si>
  <si>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</si>
  <si>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</si>
  <si>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</si>
  <si>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</si>
  <si>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</si>
  <si>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</si>
  <si>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</si>
  <si>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</si>
  <si>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</si>
  <si>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</si>
  <si>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</si>
  <si>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</si>
  <si>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</si>
  <si>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</si>
  <si>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</si>
  <si>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</si>
  <si>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</si>
  <si>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</si>
  <si>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</si>
  <si>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</si>
  <si>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</si>
  <si>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</si>
  <si>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</si>
  <si>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</si>
  <si>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</si>
  <si>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</si>
  <si>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</si>
  <si>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</si>
  <si>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</si>
  <si>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</si>
  <si>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</si>
  <si>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</si>
  <si>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</si>
  <si>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</si>
  <si>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</si>
  <si>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</si>
  <si>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</si>
  <si>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</si>
  <si>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</si>
  <si>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</si>
  <si>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</si>
  <si>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</si>
  <si>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</si>
  <si>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</si>
  <si>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</si>
  <si>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</si>
  <si>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</si>
  <si>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</si>
  <si>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</si>
  <si>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</si>
  <si>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</si>
  <si>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</si>
  <si>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</si>
  <si>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</si>
  <si>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</si>
  <si>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</si>
  <si>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</si>
  <si>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</si>
  <si>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</si>
  <si>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</si>
  <si>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</si>
  <si>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</si>
  <si>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</si>
  <si>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</si>
  <si>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</si>
  <si>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</si>
  <si>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</si>
  <si>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</si>
  <si>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</si>
  <si>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</si>
  <si>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</si>
  <si>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</si>
  <si>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</si>
  <si>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</si>
  <si>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</si>
  <si>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</si>
  <si>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</si>
  <si>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</si>
  <si>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</si>
  <si>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</si>
  <si>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</si>
  <si>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</si>
  <si>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</si>
  <si>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</si>
  <si>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</si>
  <si>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</si>
  <si>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</si>
  <si>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</si>
  <si>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</si>
  <si>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</si>
  <si>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</si>
  <si>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</si>
  <si>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</si>
  <si>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</si>
  <si>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</si>
  <si>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</si>
  <si>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</si>
  <si>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</si>
  <si>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</si>
  <si>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</si>
  <si>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</si>
  <si>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</si>
  <si>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</si>
  <si>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</si>
  <si>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</si>
  <si>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</si>
  <si>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</si>
  <si>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</si>
  <si>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</si>
  <si>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</si>
  <si>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</si>
  <si>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</si>
  <si>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</si>
  <si>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</si>
  <si>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</si>
  <si>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</si>
  <si>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</si>
  <si>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</si>
  <si>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</si>
  <si>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</si>
  <si>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</si>
  <si>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</si>
  <si>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</si>
  <si>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</si>
  <si>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</si>
  <si>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</si>
  <si>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</si>
  <si>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</si>
  <si>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</si>
  <si>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</si>
  <si>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</si>
  <si>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</si>
  <si>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</si>
  <si>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</si>
  <si>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</si>
  <si>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</si>
  <si>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</si>
  <si>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</si>
  <si>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</si>
  <si>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</si>
  <si>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</si>
  <si>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</si>
  <si>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</si>
  <si>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</si>
  <si>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</si>
  <si>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</si>
  <si>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</si>
  <si>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</si>
  <si>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</si>
  <si>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</si>
  <si>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</si>
  <si>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</si>
  <si>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</si>
  <si>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</si>
  <si>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</si>
  <si>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</si>
  <si>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</si>
  <si>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</si>
  <si>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</si>
  <si>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</si>
  <si>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</si>
  <si>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</si>
  <si>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</si>
  <si>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</si>
  <si>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</si>
  <si>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</si>
  <si>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</si>
  <si>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</si>
  <si>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</si>
  <si>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</si>
  <si>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</si>
  <si>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</si>
  <si>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</si>
  <si>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</si>
  <si>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</si>
  <si>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</si>
  <si>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</si>
  <si>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</si>
  <si>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</si>
  <si>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</si>
  <si>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</si>
  <si>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</si>
  <si>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</si>
  <si>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</si>
  <si>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</si>
  <si>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</si>
  <si>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</si>
  <si>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</si>
  <si>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</si>
  <si>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</si>
  <si>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</si>
  <si>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</si>
  <si>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</si>
  <si>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</si>
  <si>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</si>
  <si>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</si>
  <si>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</si>
  <si>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</si>
  <si>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</si>
  <si>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</si>
  <si>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</si>
  <si>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</si>
  <si>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</si>
  <si>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</si>
  <si>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</si>
  <si>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</si>
  <si>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</si>
  <si>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</si>
  <si>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</si>
  <si>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</si>
  <si>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</si>
  <si>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</si>
  <si>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</si>
  <si>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</si>
  <si>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</si>
  <si>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</si>
  <si>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</si>
  <si>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</si>
  <si>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</si>
  <si>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</si>
  <si>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</si>
  <si>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</si>
  <si>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</si>
  <si>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</si>
  <si>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</si>
  <si>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</si>
  <si>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</si>
  <si>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</si>
  <si>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</si>
  <si>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</si>
  <si>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</si>
  <si>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</si>
  <si>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</si>
  <si>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</si>
  <si>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</si>
  <si>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</si>
  <si>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</si>
  <si>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</si>
  <si>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</si>
  <si>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</si>
  <si>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</si>
  <si>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</si>
  <si>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</si>
  <si>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</si>
  <si>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</si>
  <si>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</si>
  <si>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</si>
  <si>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</si>
  <si>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</si>
  <si>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</si>
  <si>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</si>
  <si>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</si>
  <si>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</si>
  <si>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</si>
  <si>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</si>
  <si>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</si>
  <si>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</si>
  <si>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</si>
  <si>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</si>
  <si>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</si>
  <si>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</si>
  <si>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</si>
  <si>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</si>
  <si>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</si>
  <si>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</si>
  <si>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</si>
  <si>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</si>
  <si>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</si>
  <si>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</si>
  <si>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</si>
  <si>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</si>
  <si>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</si>
  <si>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</si>
  <si>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</si>
  <si>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</si>
  <si>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</si>
  <si>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</si>
  <si>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</si>
  <si>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</si>
  <si>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</si>
  <si>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</si>
  <si>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</si>
  <si>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</si>
  <si>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</si>
  <si>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</si>
  <si>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</si>
  <si>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</si>
  <si>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</si>
  <si>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</si>
  <si>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</si>
  <si>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</si>
  <si>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</si>
  <si>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</si>
  <si>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</si>
  <si>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</si>
  <si>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</si>
  <si>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</si>
  <si>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</si>
  <si>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</si>
  <si>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</si>
  <si>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</si>
  <si>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</si>
  <si>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</si>
  <si>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</si>
  <si>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</si>
  <si>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</si>
  <si>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</si>
  <si>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</si>
  <si>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</si>
  <si>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</si>
  <si>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</si>
  <si>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</si>
  <si>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</si>
  <si>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</si>
  <si>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</si>
  <si>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</si>
  <si>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</si>
  <si>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</si>
  <si>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</si>
  <si>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</si>
  <si>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</si>
  <si>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</si>
  <si>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</si>
  <si>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</si>
  <si>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</si>
  <si>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</si>
  <si>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</si>
  <si>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</si>
  <si>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</si>
  <si>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</si>
  <si>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</si>
  <si>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</si>
  <si>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</si>
  <si>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</si>
  <si>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</si>
  <si>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</si>
  <si>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</si>
  <si>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</si>
  <si>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</si>
  <si>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</si>
  <si>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</si>
  <si>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</si>
  <si>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</si>
  <si>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</si>
  <si>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</si>
  <si>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</si>
  <si>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</si>
  <si>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</si>
  <si>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</si>
  <si>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</si>
  <si>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</si>
  <si>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</si>
  <si>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</si>
  <si>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</si>
  <si>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</si>
  <si>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</si>
  <si>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</si>
  <si>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</si>
  <si>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</si>
  <si>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</si>
  <si>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</si>
  <si>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</si>
  <si>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</si>
  <si>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</si>
  <si>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</si>
  <si>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</si>
  <si>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</si>
  <si>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</si>
  <si>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</si>
  <si>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</si>
  <si>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</si>
  <si>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</si>
  <si>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</si>
  <si>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</si>
  <si>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</si>
  <si>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</si>
  <si>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</si>
  <si>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</si>
  <si>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</si>
  <si>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</si>
  <si>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</si>
  <si>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</si>
  <si>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</si>
  <si>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</si>
  <si>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</si>
  <si>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</si>
  <si>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</si>
  <si>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</si>
  <si>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</si>
  <si>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</si>
  <si>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</si>
  <si>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</si>
  <si>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</si>
  <si>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</si>
  <si>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</si>
  <si>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</si>
  <si>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</si>
  <si>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</si>
  <si>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</si>
  <si>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</si>
  <si>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</si>
  <si>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</si>
  <si>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</si>
  <si>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</si>
  <si>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</si>
  <si>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</si>
  <si>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</si>
  <si>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</si>
  <si>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</si>
  <si>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</si>
  <si>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</si>
  <si>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</si>
  <si>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</si>
  <si>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</si>
  <si>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</si>
  <si>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</si>
  <si>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</si>
  <si>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</si>
  <si>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</si>
  <si>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</si>
  <si>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</si>
  <si>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</si>
  <si>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</si>
  <si>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</si>
  <si>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</si>
  <si>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</si>
  <si>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</si>
  <si>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</si>
  <si>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</si>
  <si>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</si>
  <si>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</si>
  <si>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</si>
  <si>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</si>
  <si>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</si>
  <si>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</si>
  <si>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</si>
  <si>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</si>
  <si>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</si>
  <si>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</si>
  <si>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</si>
  <si>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</si>
  <si>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</si>
  <si>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</si>
  <si>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</si>
  <si>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</si>
  <si>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</si>
  <si>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</si>
  <si>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</si>
  <si>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</si>
  <si>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</si>
  <si>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</si>
  <si>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</si>
  <si>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</si>
  <si>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</si>
  <si>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</si>
  <si>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</si>
  <si>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</si>
  <si>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</si>
  <si>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</si>
  <si>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</si>
  <si>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</si>
  <si>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</si>
  <si>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</si>
  <si>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</si>
  <si>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</si>
  <si>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</si>
  <si>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</si>
  <si>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</si>
  <si>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</si>
  <si>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</si>
  <si>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</si>
  <si>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</si>
  <si>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</si>
  <si>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</si>
  <si>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</si>
  <si>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</si>
  <si>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</si>
  <si>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</si>
  <si>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</si>
  <si>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</si>
  <si>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</si>
  <si>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</si>
  <si>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</si>
  <si>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</si>
  <si>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</si>
  <si>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</si>
  <si>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</si>
  <si>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</si>
  <si>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</si>
  <si>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</si>
  <si>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</si>
  <si>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</si>
  <si>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</si>
  <si>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</si>
  <si>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</si>
  <si>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</si>
  <si>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</si>
  <si>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</si>
  <si>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</si>
  <si>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</si>
  <si>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</si>
  <si>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</si>
  <si>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</si>
  <si>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</si>
  <si>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</si>
  <si>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</si>
  <si>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</si>
  <si>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</si>
  <si>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</si>
  <si>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</si>
  <si>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</si>
  <si>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</si>
  <si>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</si>
  <si>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</si>
  <si>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</si>
  <si>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</si>
  <si>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</si>
  <si>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</si>
  <si>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</si>
  <si>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</si>
  <si>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</si>
  <si>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</si>
  <si>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</si>
  <si>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</si>
  <si>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</si>
  <si>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</si>
  <si>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</si>
  <si>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</si>
  <si>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</si>
  <si>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</si>
  <si>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</si>
  <si>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</si>
  <si>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</si>
  <si>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</si>
  <si>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</si>
  <si>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</si>
  <si>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</si>
  <si>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</si>
  <si>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</si>
  <si>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</si>
  <si>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</si>
  <si>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</si>
  <si>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</si>
  <si>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</si>
  <si>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</si>
  <si>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</si>
  <si>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</si>
  <si>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</si>
  <si>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</si>
  <si>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</si>
  <si>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</si>
  <si>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</si>
  <si>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</si>
  <si>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</si>
  <si>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</si>
  <si>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</si>
  <si>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</si>
  <si>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</si>
  <si>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</si>
  <si>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</si>
  <si>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</si>
  <si>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</si>
  <si>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</si>
  <si>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</si>
  <si>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</si>
  <si>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</si>
  <si>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</si>
  <si>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</si>
  <si>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</si>
  <si>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</si>
  <si>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</si>
  <si>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</si>
  <si>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</si>
  <si>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</si>
  <si>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</si>
  <si>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</si>
  <si>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</si>
  <si>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</si>
  <si>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</si>
  <si>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</si>
  <si>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</si>
  <si>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</si>
  <si>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</si>
  <si>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</si>
  <si>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</si>
  <si>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</si>
  <si>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</si>
  <si>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</si>
  <si>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</si>
  <si>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</si>
  <si>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</si>
  <si>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</si>
  <si>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</si>
  <si>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</si>
  <si>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</si>
  <si>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</si>
  <si>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</si>
  <si>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</si>
  <si>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</si>
  <si>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</si>
  <si>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</si>
  <si>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</si>
  <si>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</si>
  <si>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</si>
  <si>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</si>
  <si>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</si>
  <si>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</si>
  <si>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</si>
  <si>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</si>
  <si>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</si>
  <si>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</si>
  <si>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</si>
  <si>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</si>
  <si>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</si>
  <si>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</si>
  <si>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</si>
  <si>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</si>
  <si>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</si>
  <si>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</si>
  <si>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</si>
  <si>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</si>
  <si>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</si>
  <si>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</si>
  <si>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</si>
  <si>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</si>
  <si>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</si>
  <si>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</si>
  <si>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</si>
  <si>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</si>
  <si>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</si>
  <si>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</si>
  <si>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</si>
  <si>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</si>
  <si>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</si>
  <si>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</si>
  <si>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</si>
  <si>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</si>
  <si>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</si>
  <si>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</si>
  <si>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</si>
  <si>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</si>
  <si>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</si>
  <si>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</si>
  <si>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</si>
  <si>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</si>
  <si>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</si>
  <si>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</si>
  <si>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</si>
  <si>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</si>
  <si>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</si>
  <si>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</si>
  <si>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</si>
  <si>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</si>
  <si>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</si>
  <si>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</si>
  <si>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</si>
  <si>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</si>
  <si>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</si>
  <si>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</si>
  <si>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</si>
  <si>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</si>
  <si>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</si>
  <si>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</si>
  <si>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</si>
  <si>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</si>
  <si>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</si>
  <si>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</si>
  <si>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</si>
  <si>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</si>
  <si>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</si>
  <si>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</si>
  <si>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</si>
  <si>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</si>
  <si>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</si>
  <si>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</si>
  <si>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</si>
  <si>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</si>
  <si>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</si>
  <si>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</si>
  <si>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</si>
  <si>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</si>
  <si>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</si>
  <si>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</si>
  <si>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</si>
  <si>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</si>
  <si>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</si>
  <si>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</si>
  <si>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</si>
  <si>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</si>
  <si>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</si>
  <si>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</si>
  <si>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</si>
  <si>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</si>
  <si>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</si>
  <si>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</si>
  <si>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</si>
  <si>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</si>
  <si>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</si>
  <si>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</si>
  <si>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</si>
  <si>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</si>
  <si>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</si>
  <si>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</si>
  <si>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</si>
  <si>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</si>
  <si>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</si>
  <si>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</si>
  <si>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</si>
  <si>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</si>
  <si>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</si>
  <si>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</si>
  <si>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</si>
  <si>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</si>
  <si>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</si>
  <si>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</si>
  <si>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</si>
  <si>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</si>
  <si>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</si>
  <si>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</si>
  <si>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</si>
  <si>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</si>
  <si>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</si>
  <si>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</si>
  <si>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</si>
  <si>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</si>
  <si>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</si>
  <si>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</si>
  <si>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</si>
  <si>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</si>
  <si>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</si>
  <si>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</si>
  <si>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</si>
  <si>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</si>
  <si>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</si>
  <si>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</si>
  <si>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</si>
  <si>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</si>
  <si>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</si>
  <si>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</si>
  <si>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</si>
  <si>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</si>
  <si>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</si>
  <si>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</si>
  <si>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</si>
  <si>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</si>
  <si>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</si>
  <si>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</si>
  <si>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</si>
  <si>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</si>
  <si>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</si>
  <si>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</si>
  <si>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</si>
  <si>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</si>
  <si>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</si>
  <si>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</si>
  <si>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</si>
  <si>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</si>
  <si>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</si>
  <si>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</si>
  <si>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</si>
  <si>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</si>
  <si>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</si>
  <si>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</si>
  <si>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</si>
  <si>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</si>
  <si>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</si>
  <si>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</si>
  <si>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</si>
  <si>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</si>
  <si>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</si>
  <si>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</si>
  <si>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</si>
  <si>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</si>
  <si>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</si>
  <si>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</si>
  <si>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</si>
  <si>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</si>
  <si>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</si>
  <si>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</si>
  <si>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</si>
  <si>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</si>
  <si>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</si>
  <si>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</si>
  <si>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</si>
  <si>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</si>
  <si>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</si>
  <si>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</si>
  <si>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</si>
  <si>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</si>
  <si>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</si>
  <si>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</si>
  <si>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</si>
  <si>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</si>
  <si>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</si>
  <si>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</si>
  <si>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</si>
  <si>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</si>
  <si>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</si>
  <si>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</si>
  <si>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</si>
  <si>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</si>
  <si>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</si>
  <si>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</si>
  <si>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</si>
  <si>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</si>
  <si>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</si>
  <si>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</si>
  <si>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</si>
  <si>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</si>
  <si>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</si>
  <si>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</si>
  <si>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</si>
  <si>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</si>
  <si>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</si>
  <si>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</si>
  <si>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</si>
  <si>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</si>
  <si>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</si>
  <si>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</si>
  <si>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</si>
  <si>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</si>
  <si>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</si>
  <si>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</si>
  <si>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</si>
  <si>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</si>
  <si>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</si>
  <si>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</si>
  <si>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</si>
  <si>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</si>
  <si>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</si>
  <si>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</si>
  <si>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</si>
  <si>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</si>
  <si>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</si>
  <si>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</si>
  <si>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</si>
  <si>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</si>
  <si>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</si>
  <si>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</si>
  <si>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</si>
  <si>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</si>
  <si>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</si>
  <si>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</si>
  <si>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</si>
  <si>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</si>
  <si>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</si>
  <si>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</si>
  <si>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</si>
  <si>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</si>
  <si>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</si>
  <si>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</si>
  <si>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</si>
  <si>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</si>
  <si>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</si>
  <si>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</si>
  <si>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</si>
  <si>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</si>
  <si>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</si>
  <si>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</si>
  <si>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</si>
  <si>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</si>
  <si>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</si>
  <si>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</si>
  <si>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</si>
  <si>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</si>
  <si>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</si>
  <si>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</si>
  <si>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</si>
  <si>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</si>
  <si>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</si>
  <si>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</si>
  <si>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</si>
  <si>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</si>
  <si>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</si>
  <si>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</si>
  <si>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</si>
  <si>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</si>
  <si>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</si>
  <si>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</si>
  <si>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</si>
  <si>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</si>
  <si>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</si>
  <si>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</si>
  <si>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</si>
  <si>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</si>
  <si>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</si>
  <si>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</si>
  <si>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</si>
  <si>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</si>
  <si>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</si>
  <si>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</si>
  <si>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</si>
  <si>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</si>
  <si>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</si>
  <si>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</si>
  <si>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</si>
  <si>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</si>
  <si>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</si>
  <si>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</si>
  <si>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</si>
  <si>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</si>
  <si>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</si>
  <si>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</si>
  <si>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</si>
  <si>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</si>
  <si>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</si>
  <si>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</si>
  <si>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</si>
  <si>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</si>
  <si>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</si>
  <si>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</si>
  <si>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</si>
  <si>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</si>
  <si>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</si>
  <si>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</si>
  <si>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</si>
  <si>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</si>
  <si>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</si>
  <si>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</si>
  <si>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</si>
  <si>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</si>
  <si>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</si>
  <si>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</si>
  <si>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</si>
  <si>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</si>
  <si>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</si>
  <si>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</si>
  <si>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</si>
  <si>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</si>
  <si>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</si>
  <si>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</si>
  <si>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</si>
  <si>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</si>
  <si>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</si>
  <si>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</si>
  <si>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</si>
  <si>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</si>
  <si>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</si>
  <si>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</si>
  <si>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</si>
  <si>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</si>
  <si>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</si>
  <si>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</si>
  <si>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</si>
  <si>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</si>
  <si>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</si>
  <si>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</si>
  <si>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</si>
  <si>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</si>
  <si>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</si>
  <si>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</si>
  <si>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</si>
  <si>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</si>
  <si>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</si>
  <si>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</si>
  <si>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</si>
  <si>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</si>
  <si>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</si>
  <si>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</si>
  <si>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</si>
  <si>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</si>
  <si>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</si>
  <si>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</si>
  <si>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</si>
  <si>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</si>
  <si>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</si>
  <si>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</si>
  <si>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</si>
  <si>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</si>
  <si>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</si>
  <si>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</si>
  <si>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</si>
  <si>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</si>
  <si>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</si>
  <si>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</si>
  <si>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</si>
  <si>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</si>
  <si>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</si>
  <si>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</si>
  <si>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</si>
  <si>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</si>
  <si>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</si>
  <si>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</si>
  <si>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</si>
  <si>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</si>
  <si>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</si>
  <si>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</si>
  <si>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</si>
  <si>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</si>
  <si>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</si>
  <si>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</si>
  <si>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</si>
  <si>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</si>
  <si>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</si>
  <si>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</si>
  <si>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</si>
  <si>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</si>
  <si>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</si>
  <si>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</si>
  <si>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</si>
  <si>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</si>
  <si>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</si>
  <si>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</si>
  <si>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</si>
  <si>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</si>
  <si>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</si>
  <si>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</si>
  <si>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</si>
  <si>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</si>
  <si>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</si>
  <si>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</si>
  <si>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</si>
  <si>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</si>
  <si>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</si>
  <si>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</si>
  <si>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</si>
  <si>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</si>
  <si>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</si>
  <si>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</si>
  <si>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</si>
  <si>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</si>
  <si>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</si>
  <si>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</si>
  <si>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</si>
  <si>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</si>
  <si>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</si>
  <si>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</si>
  <si>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</si>
  <si>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</si>
  <si>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</si>
  <si>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</si>
  <si>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</si>
  <si>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</si>
  <si>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</si>
  <si>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</si>
  <si>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</si>
  <si>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</si>
  <si>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</si>
  <si>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</si>
  <si>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</si>
  <si>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</si>
  <si>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</si>
  <si>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</si>
  <si>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</si>
  <si>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</si>
  <si>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</si>
  <si>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</si>
  <si>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</si>
  <si>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</si>
  <si>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</si>
  <si>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</si>
  <si>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</si>
  <si>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</si>
  <si>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</si>
  <si>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</si>
  <si>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</si>
  <si>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</si>
  <si>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</si>
  <si>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</si>
  <si>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</si>
  <si>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</si>
  <si>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</si>
  <si>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</si>
  <si>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</si>
  <si>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</si>
  <si>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</si>
  <si>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</si>
  <si>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</si>
  <si>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</si>
  <si>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</si>
  <si>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</si>
  <si>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</si>
  <si>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</si>
  <si>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</si>
  <si>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</si>
  <si>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</si>
  <si>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</si>
  <si>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</si>
  <si>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</si>
  <si>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</si>
  <si>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</si>
  <si>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</si>
  <si>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</si>
  <si>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</si>
  <si>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</si>
  <si>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</si>
  <si>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</si>
  <si>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</si>
  <si>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</si>
  <si>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</si>
  <si>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</si>
  <si>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</si>
  <si>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</si>
  <si>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</si>
  <si>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</si>
  <si>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</si>
  <si>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</si>
  <si>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</si>
  <si>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</si>
  <si>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</si>
  <si>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</si>
  <si>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</si>
  <si>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</si>
  <si>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</si>
  <si>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</si>
  <si>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</si>
  <si>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</si>
  <si>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</si>
  <si>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</si>
  <si>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</si>
  <si>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</si>
  <si>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</si>
  <si>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</si>
  <si>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</si>
  <si>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</si>
  <si>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</si>
  <si>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</si>
  <si>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</si>
  <si>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</si>
  <si>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</si>
  <si>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</si>
  <si>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</si>
  <si>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</si>
  <si>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</si>
  <si>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</si>
  <si>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</si>
  <si>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</si>
  <si>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</si>
  <si>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</si>
  <si>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</si>
  <si>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</si>
  <si>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</si>
  <si>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</si>
  <si>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</si>
  <si>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</si>
  <si>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</si>
  <si>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</si>
  <si>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</si>
  <si>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</si>
  <si>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</si>
  <si>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</si>
  <si>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</si>
  <si>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</si>
  <si>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</si>
  <si>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</si>
  <si>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</si>
  <si>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</si>
  <si>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</si>
  <si>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</si>
  <si>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</si>
  <si>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</si>
  <si>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</si>
  <si>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</si>
  <si>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</si>
  <si>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</si>
  <si>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</si>
  <si>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</si>
  <si>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</si>
  <si>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</si>
  <si>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</si>
  <si>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</si>
  <si>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</si>
  <si>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</si>
  <si>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</si>
  <si>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</si>
  <si>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</si>
  <si>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</si>
  <si>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</si>
  <si>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</si>
  <si>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</si>
  <si>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</si>
  <si>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</si>
  <si>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</si>
  <si>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</si>
  <si>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</si>
  <si>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</si>
  <si>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</si>
  <si>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</si>
  <si>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</si>
  <si>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</si>
  <si>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</si>
  <si>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</si>
  <si>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</si>
  <si>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</si>
  <si>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</si>
  <si>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</si>
  <si>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</si>
  <si>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</si>
  <si>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</si>
  <si>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</si>
  <si>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</si>
  <si>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</si>
  <si>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</si>
  <si>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</si>
  <si>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</si>
  <si>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</si>
  <si>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</si>
  <si>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</si>
  <si>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</si>
  <si>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</si>
  <si>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</si>
  <si>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</si>
  <si>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</si>
  <si>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</si>
  <si>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</si>
  <si>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</si>
  <si>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</si>
  <si>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</si>
  <si>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</si>
  <si>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</si>
  <si>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</si>
  <si>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</si>
  <si>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</si>
  <si>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</si>
  <si>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</si>
  <si>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</si>
  <si>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</si>
  <si>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</si>
  <si>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</si>
  <si>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</si>
  <si>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</si>
  <si>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</si>
  <si>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</si>
  <si>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</si>
  <si>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</si>
  <si>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</si>
  <si>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</si>
  <si>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</si>
  <si>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</si>
  <si>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</si>
  <si>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</si>
  <si>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</si>
  <si>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</si>
  <si>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</si>
  <si>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</si>
  <si>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</si>
  <si>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</si>
  <si>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</si>
  <si>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</si>
  <si>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</si>
  <si>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</si>
  <si>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</si>
  <si>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</si>
  <si>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</si>
  <si>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</si>
  <si>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</si>
  <si>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</si>
  <si>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</si>
  <si>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</si>
  <si>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</si>
  <si>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</si>
  <si>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</si>
  <si>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</si>
  <si>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</si>
  <si>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</si>
  <si>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</si>
  <si>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</si>
  <si>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</si>
  <si>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</si>
  <si>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</si>
  <si>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</si>
  <si>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</si>
  <si>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</si>
  <si>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</si>
  <si>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</si>
  <si>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</si>
  <si>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</si>
  <si>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</si>
  <si>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</si>
  <si>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</si>
  <si>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</si>
  <si>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</si>
  <si>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</si>
  <si>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</si>
  <si>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</si>
  <si>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</si>
  <si>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</si>
  <si>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</si>
  <si>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</si>
  <si>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</si>
  <si>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</si>
  <si>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</si>
  <si>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</si>
  <si>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</si>
  <si>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</si>
  <si>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</si>
  <si>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</si>
  <si>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</si>
  <si>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</si>
  <si>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</si>
  <si>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</si>
  <si>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</si>
  <si>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</si>
  <si>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</si>
  <si>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</si>
  <si>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</si>
  <si>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</si>
  <si>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</si>
  <si>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</si>
  <si>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</si>
  <si>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</si>
  <si>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</si>
  <si>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</si>
  <si>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</si>
  <si>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</si>
  <si>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</si>
  <si>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</si>
  <si>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</si>
  <si>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</si>
  <si>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</si>
  <si>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</si>
  <si>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</si>
  <si>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</si>
  <si>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</si>
  <si>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</si>
  <si>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</si>
  <si>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</si>
  <si>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</si>
  <si>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</si>
  <si>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</si>
  <si>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</si>
  <si>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</si>
  <si>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</si>
  <si>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</si>
  <si>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</si>
  <si>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</si>
  <si>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</si>
  <si>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</si>
  <si>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</si>
  <si>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</si>
  <si>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</si>
  <si>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</si>
  <si>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</si>
  <si>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</si>
  <si>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</si>
  <si>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</si>
  <si>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</si>
  <si>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</si>
  <si>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</si>
  <si>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</si>
  <si>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</si>
  <si>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</si>
  <si>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</si>
  <si>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</si>
  <si>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</si>
  <si>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</si>
  <si>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</si>
  <si>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</si>
  <si>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</si>
  <si>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</si>
  <si>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</si>
  <si>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</si>
  <si>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</si>
  <si>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</si>
  <si>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</si>
  <si>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</si>
  <si>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</si>
  <si>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</si>
  <si>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</si>
  <si>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</si>
  <si>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</si>
  <si>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</si>
  <si>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</si>
  <si>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</si>
  <si>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</si>
  <si>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</si>
  <si>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</si>
  <si>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</si>
  <si>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</si>
  <si>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</si>
  <si>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</si>
  <si>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</si>
  <si>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</si>
  <si>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</si>
  <si>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</si>
  <si>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</si>
  <si>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</si>
  <si>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</si>
  <si>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</si>
  <si>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</si>
  <si>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</si>
  <si>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</si>
  <si>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</si>
  <si>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</si>
  <si>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</si>
  <si>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</si>
  <si>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</si>
  <si>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</si>
  <si>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</si>
  <si>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</si>
  <si>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</si>
  <si>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</si>
  <si>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</si>
  <si>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</si>
  <si>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</si>
  <si>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</si>
  <si>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</si>
  <si>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</si>
  <si>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</si>
  <si>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</si>
  <si>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</si>
  <si>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</si>
  <si>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</si>
  <si>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</si>
  <si>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</si>
  <si>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</si>
  <si>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</si>
  <si>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</si>
  <si>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</si>
  <si>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</si>
  <si>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</si>
  <si>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</si>
  <si>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</si>
  <si>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</si>
  <si>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</si>
  <si>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</si>
  <si>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</si>
  <si>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</si>
  <si>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</si>
  <si>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</si>
  <si>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</si>
  <si>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</si>
  <si>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</si>
  <si>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</si>
  <si>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</si>
  <si>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</si>
  <si>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</si>
  <si>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</si>
  <si>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</si>
  <si>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</si>
  <si>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</si>
  <si>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</si>
  <si>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</si>
  <si>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</si>
  <si>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</si>
  <si>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</si>
  <si>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</si>
  <si>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</si>
  <si>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</si>
  <si>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</si>
  <si>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</si>
  <si>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</si>
  <si>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</si>
  <si>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</si>
  <si>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</si>
  <si>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</si>
  <si>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</si>
  <si>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</si>
  <si>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</si>
  <si>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</si>
  <si>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</si>
  <si>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</si>
  <si>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</si>
  <si>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</si>
  <si>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</si>
  <si>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</si>
  <si>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</si>
  <si>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</si>
  <si>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</si>
  <si>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</si>
  <si>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</si>
  <si>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</si>
  <si>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</si>
  <si>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</si>
  <si>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</si>
  <si>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</si>
  <si>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</si>
  <si>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</si>
  <si>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</si>
  <si>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</si>
  <si>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</si>
  <si>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</si>
  <si>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</si>
  <si>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</si>
  <si>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</si>
  <si>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</si>
  <si>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</si>
  <si>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</si>
  <si>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</si>
  <si>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</si>
  <si>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</si>
  <si>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</si>
  <si>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</si>
  <si>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</si>
  <si>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</si>
  <si>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</si>
  <si>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</si>
  <si>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</si>
  <si>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</si>
  <si>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</si>
  <si>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</si>
  <si>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</si>
  <si>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</si>
  <si>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</si>
  <si>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</si>
  <si>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</si>
  <si>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</si>
  <si>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</si>
  <si>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</si>
  <si>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</si>
  <si>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</si>
  <si>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</si>
  <si>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</si>
  <si>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</si>
  <si>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</si>
  <si>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</si>
  <si>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</si>
  <si>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</si>
  <si>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</si>
  <si>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</si>
  <si>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</si>
  <si>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</si>
  <si>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</si>
  <si>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</si>
  <si>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</si>
  <si>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</si>
  <si>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</si>
  <si>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</si>
  <si>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</si>
  <si>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</si>
  <si>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</si>
  <si>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</si>
  <si>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</si>
  <si>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</si>
  <si>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</si>
  <si>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</si>
  <si>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</si>
  <si>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</si>
  <si>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</si>
  <si>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</si>
  <si>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</si>
  <si>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</si>
  <si>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</si>
  <si>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</si>
  <si>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</si>
  <si>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</si>
  <si>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</si>
  <si>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</si>
  <si>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</si>
  <si>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</si>
  <si>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</si>
  <si>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</si>
  <si>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</si>
  <si>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</si>
  <si>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</si>
  <si>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</si>
  <si>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</si>
  <si>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</si>
  <si>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</si>
  <si>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</si>
  <si>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</si>
  <si>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</si>
  <si>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</si>
  <si>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</si>
  <si>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</si>
  <si>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</si>
  <si>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</si>
  <si>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</si>
  <si>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</si>
  <si>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</si>
  <si>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</si>
  <si>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</si>
  <si>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</si>
  <si>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</si>
  <si>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</si>
  <si>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</si>
  <si>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</si>
  <si>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</si>
  <si>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</si>
  <si>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</si>
  <si>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</si>
  <si>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</si>
  <si>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</si>
  <si>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</si>
  <si>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</si>
  <si>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</si>
  <si>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</si>
  <si>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</si>
  <si>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</si>
  <si>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</si>
  <si>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</si>
  <si>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</si>
  <si>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</si>
  <si>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</si>
  <si>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</si>
  <si>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</si>
  <si>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</si>
  <si>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</si>
  <si>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</si>
  <si>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</si>
  <si>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</si>
  <si>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</si>
  <si>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</si>
  <si>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</si>
  <si>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</si>
  <si>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</si>
  <si>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</si>
  <si>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</si>
  <si>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</si>
  <si>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</si>
  <si>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</si>
  <si>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</si>
  <si>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</si>
  <si>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</si>
  <si>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</si>
  <si>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</si>
  <si>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</si>
  <si>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</si>
  <si>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</si>
  <si>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</si>
  <si>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</si>
  <si>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</si>
  <si>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</si>
  <si>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</si>
  <si>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</si>
  <si>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</si>
  <si>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</si>
  <si>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</si>
  <si>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</si>
  <si>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</si>
  <si>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</si>
  <si>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</si>
  <si>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</si>
  <si>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</si>
  <si>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</si>
  <si>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</si>
  <si>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</si>
  <si>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</si>
  <si>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</si>
  <si>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</si>
  <si>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</si>
  <si>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</si>
  <si>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La firma de este documento, bajo la gravedad de juramento, constituye la manifestación de interés.</t>
  </si>
  <si>
    <t>2021-52-1</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</si>
  <si>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</si>
  <si>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INSTITUTO COLOMBIANO DE BIENESTAR FAMILIAR ICBF </t>
  </si>
  <si>
    <t>52002512020</t>
  </si>
  <si>
    <t>52003872019</t>
  </si>
  <si>
    <t>091-2019</t>
  </si>
  <si>
    <t>2552018</t>
  </si>
  <si>
    <t>3162018</t>
  </si>
  <si>
    <t>5732016</t>
  </si>
  <si>
    <t>4632016</t>
  </si>
  <si>
    <t>1162016</t>
  </si>
  <si>
    <t>667</t>
  </si>
  <si>
    <t>600 - Diciembre 31 de 2012</t>
  </si>
  <si>
    <t>289</t>
  </si>
  <si>
    <t>5142014</t>
  </si>
  <si>
    <t>532 - Octubre 29 de 2012</t>
  </si>
  <si>
    <t>173
- Enero 27 de 2011.</t>
  </si>
  <si>
    <t>0225 - Enero 26 de 2010</t>
  </si>
  <si>
    <t>121
 - enero 21 de 2009.</t>
  </si>
  <si>
    <t>50 
- Enero 2 de 2008.</t>
  </si>
  <si>
    <t>137 
- Enero 30 de 2007.</t>
  </si>
  <si>
    <t>019 -Enero 02 de 2006</t>
  </si>
  <si>
    <t>522620010517</t>
  </si>
  <si>
    <t>522620000031</t>
  </si>
  <si>
    <t>52001562020</t>
  </si>
  <si>
    <t>52001782020</t>
  </si>
  <si>
    <t>52001552020</t>
  </si>
  <si>
    <t>52001582020</t>
  </si>
  <si>
    <t>PRESTAR EL SERVICIO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</si>
  <si>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PRESTAR EL SERVICIO: HOGARES COMUNITARIOS DE BIENESTAR Y HOGARES COMUNITARIOS FAMI, DE CONFORMIDAD CON LA DIRECTRICES, LINEAMIENTOS Y PARÁMETROS ESTABLECIDOS POR ICBF, EN ARMONÍA CON LA POLÍTICA DE ESTADO PARA EL DESARROLLO INTEGRAL A LA PRIMERA INFANCIA DE CERO A SIEMPRE.</t>
  </si>
  <si>
    <t xml:space="preserve">PRESTAR EL SERVICIO CENTRO DE DESARROLLO INFANTIL CDI DE CONFORMIDAD CON EL MANUAL OPERATIVO DE LA MODALIDAD INSTITUCIONAL Y LAS DIRECTRICES ESTABLECIDAS POR EL ICBF, EN ARMONIA CON LA POLITICA DE ESTATO PARA EL DESARROLLO INTEGRAL DE LA PRIMERA INFANCIA DE CERO A SIEMPRE </t>
  </si>
  <si>
    <t xml:space="preserve">PRESTAR EL SERVICIO DE EDUCACION INICIAL EN EL MARCO DE LA ATENCION INTEGRAL A NIÑAS Y NIÑOS MENORES DE 5 AÑOS O HASTA SU  INGRESO  AL GRADO DE TRANSICION DE CONFORMIDAD CON EL MANUAL OPERATIVO DE LA MODALIDAD Y LAS DIRECTRICES ESTABLECIDAS POR EL ICBF EN ARMONIA CON LA POLITICA DE ESTADO PARA EL DESARROLLO INTEGRAL DE LA PRIMERA INFANCIA DE CERO A SIEMPRE EN EL SERVICIO CENTROS DE DESARROLLO INFANTIL </t>
  </si>
  <si>
    <t xml:space="preserve">PRESTAR EL SERVICIO DE EDUCACION INICIAL EN EL MARCO DE LA ATENCION INTEGRAL A NIÑAS Y NIÑOS MENORES DE 5 AÑOS O HASTA SU  INGRESO  AL GRADO DE TRANSICION DE CONFORMIDAD CON EL MANUAL OPERATIVO DE LA MODALIDAD Y LAS DIRECTRICES ESTABLECIDAS POR EL ICBF EN ARMONIA CON LA POLITICA DE ESTADO PAR EL DESARROLLO DE LA PRIMERA INFANCIA DE CERO A SIEMPRE EN EL SERVICIO DE CENTROS DE DESARROLLO INFANTIL </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</si>
  <si>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</si>
  <si>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PRESTAR EL SERVICIO DE ATENCION, EDUCACION INICIAL Y CUIDADO A NIÑOS Y NIÑAS MENORES DE CINCO (5) AÑOS, O HASTA SU INGRESO AL GRADO DE TRANSICION, CON EL FIN DE PROMOVER EL DESARROLLO INTEGRAL DE LA PRIMERA INFANCIA CON CALIDAD, DE CONFORMIDAD CON LOS LINEAMIENTOS, EL MANUAL OPERATIVO, LAS DIRECTRICES, PARAMETROS Y ESTANDARES ESTABLECIDOS POR EL ICBF, EN EL MARCO DE LA ESTRATEGIA DE ATENCION INTEGRAL ¿DE CERO A SIEMPRE</t>
  </si>
  <si>
    <t>PRESTAR EL SERVICIO DE ATENCIÓN, EDUCACIÓN INICIAL Y CUIDADO A NIÑOS Y NIÑAS MENORES DE 5 AÑOS, O HASTA SU INGRESO AL GRADO DE TRANSICIÓN, Y A MUJERES GESTANTES Y MADRES EN PERIODO DE LACTANCIA CON EL FIN DE PROMOVER EL DESARROLLO INTEGRAL DE LA PRIMERA INFANCIA CON CALIDAD, DE CONFORMIDAD CON LOS LINEAMIENTOS, MANUAL OPERATIVO, LAS DIRECTRICES, PARÁMETROS Y ESTÁNDARES ESTABLECIDOS POR EL ICBF, EN EL MARCO DE LA ESTRATEGIA DE ATENCIÓN INTEGRAL ¿DE CERO A SIEMPRE¿.</t>
  </si>
  <si>
    <t>ATENDER INTEGRALMENTE A LA PRIMERA INFANCIA EN EL MARCO DE LA ESTRATEGIA A CERO A SIEMPRE, DE CONFORMIDAD CON LAS DIRECTRICES, LINEAMIENTOS Y ESTANDARES ESTABLECIDOS POR EL ICBF, ASI COMO REGULAR LAS RELACIONES ENTRE LAS PARTES DERIVADAS DE LA ENTREGA DE APORTES DEL ICBF A LA ENTIDAD ADMINISTRADORA DEL SERVICIO, PARA QUE ESTE ASUMA BAJO SU EXCLUSIVA RESPONSABILIDAD DICHA ATENCION</t>
  </si>
  <si>
    <t xml:space="preserve">CENTRO DE DESARROLLO INFANTIL </t>
  </si>
  <si>
    <t>ATENDER INTEGRALMENTE A LA PRIMERA INFANCIA EN EL MARCO DE LA ESTRATEGIA DE CERO A SIEMPRE, DE CONFORMIDAD CON LAS DIRECTRICES, LINEAMIENTOS Y ESTANDARES ESTABLECIDOS POR EL ICBF, ASI COMO REGULAR LAS RELACIONES ENTRE LAS PARTES DERIVADAS DE LA ENTREGA DE LOS APORTES DEL ICBF A EL CONTRATISTA, PARA QUE ESTE ASUMA BAJO SU EXCLUSIVA RESPONSABILIDAD DICHA ATENCION</t>
  </si>
  <si>
    <t>ATENDER INTEGRALMENTE A LA PRIMERA INFANCIA EN EL MARCO DE LA ESTRATEGIA ¿DE CERO A SIEMPRE¿, DE CONFORMIDAD CON LA DIRECTRICES, LINEAMIENTOS Y PARÁMETROS ESTABLECIDOS POR EL ICBF, ASÍ COMO REGULAR LAS RELACIONES ENTRE LAS PARTES DERIVADAS DE LA ENTREGA DE APORTES DEL ICBF A LA ENTIDAD ADMINISTRADORA DE SERVICIO, PARA QUE ESTE ASUMA CON SU PERSONAL Y BAJO SU EXCLUSIVA RESPONSABILIDAD DICHA ATENCIÓN.</t>
  </si>
  <si>
    <t>HOGARES INFANTILES - LOS VENTEÑITOS</t>
  </si>
  <si>
    <t>HOGARES COMUNITARIOS DE BIENESTAR 0-5 GRUPALES Y FAMI.</t>
  </si>
  <si>
    <t>HOGAR INFANTIL - JONJOVITO</t>
  </si>
  <si>
    <t>HOGAR  INFANTIL - ROSITA MUESES</t>
  </si>
  <si>
    <t>PRESTAR EL SERVICIO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</si>
  <si>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PRESTAR EL SERVICIO DE EDUCACIÓN INICIAL EN EL MARCO DE LA ATENCIÓN INTEGRAL EN HOGARES INFANTILES HI,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</si>
  <si>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 xml:space="preserve">CRUZ OLIVA REALPE CHAMORRO </t>
  </si>
  <si>
    <t>MZ E CASA 4 LIRIOS NORTE</t>
  </si>
  <si>
    <t>7752171</t>
  </si>
  <si>
    <t>fundacionrenovar@gmail.com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</si>
</sst>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I200" zoomScale="80" zoomScaleNormal="80" zoomScaleSheetLayoutView="40" zoomScalePageLayoutView="40" workbookViewId="0">
      <selection activeCell="A188" sqref="A188:O188"/>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2653</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2662</v>
      </c>
      <c r="D14" s="14"/>
      <c r="E14" s="14"/>
      <c r="F14" s="14"/>
      <c r="G14" s="14"/>
      <c r="H14" s="14"/>
      <c r="I14" s="14"/>
      <c r="J14" s="14"/>
      <c r="K14" s="14"/>
      <c r="L14" s="14"/>
      <c r="M14" s="14"/>
      <c r="N14" s="14"/>
      <c r="O14" s="15"/>
    </row>
    <row r="15" spans="1:20" ht="19.5" customHeight="1" thickBot="1" x14ac:dyDescent="0.3">
      <c r="A15" s="9"/>
      <c r="B15" s="32" t="s">
        <v>2635</v>
      </c>
      <c r="C15" s="156" t="s">
        <v>2676</v>
      </c>
      <c r="D15" s="35"/>
      <c r="E15" s="35"/>
      <c r="F15" s="5"/>
      <c r="G15" s="32" t="s">
        <v>1168</v>
      </c>
      <c r="H15" s="103" t="s">
        <v>110</v>
      </c>
      <c r="I15" s="32" t="s">
        <v>2624</v>
      </c>
      <c r="J15" s="108" t="s">
        <v>2626</v>
      </c>
      <c r="L15" s="209" t="s">
        <v>8</v>
      </c>
      <c r="M15" s="209"/>
      <c r="N15" s="128" t="s">
        <v>2663</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2661</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837000444</v>
      </c>
      <c r="C20" s="5"/>
      <c r="D20" s="73"/>
      <c r="E20" s="5"/>
      <c r="F20" s="5"/>
      <c r="G20" s="5"/>
      <c r="H20" s="186"/>
      <c r="I20" s="149" t="s">
        <v>110</v>
      </c>
      <c r="J20" s="150" t="s">
        <v>769</v>
      </c>
      <c r="K20" s="151">
        <v>1235889418</v>
      </c>
      <c r="L20" s="152"/>
      <c r="M20" s="152">
        <v>44561</v>
      </c>
      <c r="N20" s="135">
        <f>+(M20-L20)/30</f>
        <v>1485.3666666666666</v>
      </c>
      <c r="O20" s="138"/>
      <c r="U20" s="134"/>
      <c r="V20" s="105">
        <f ca="1">NOW()</f>
        <v>44201.528913425929</v>
      </c>
      <c r="W20" s="105">
        <f ca="1">NOW()</f>
        <v>44201.528913425929</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25">
      <c r="A22" s="9"/>
      <c r="B22" s="71"/>
      <c r="C22" s="5"/>
      <c r="D22" s="5"/>
      <c r="E22" s="5"/>
      <c r="F22" s="5"/>
      <c r="G22" s="5"/>
      <c r="H22" s="70"/>
      <c r="I22" s="149"/>
      <c r="J22" s="150"/>
      <c r="K22" s="151"/>
      <c r="L22" s="152"/>
      <c r="M22" s="152"/>
      <c r="N22" s="136">
        <f t="shared" ref="N22:N33" si="1">+(M22-L22)/30</f>
        <v>0</v>
      </c>
      <c r="O22" s="139"/>
    </row>
    <row r="23" spans="1:23" ht="30" customHeight="1" outlineLevel="1" x14ac:dyDescent="0.25">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FUNDACION PARA EL DESARROLLO Y LA RENOVACION SOCIAL</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2677</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2654</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2678</v>
      </c>
      <c r="C48" s="112" t="s">
        <v>31</v>
      </c>
      <c r="D48" s="110" t="s">
        <v>2679</v>
      </c>
      <c r="E48" s="145">
        <v>43922</v>
      </c>
      <c r="F48" s="145">
        <v>44165</v>
      </c>
      <c r="G48" s="160">
        <f>IF(AND(E48&lt;&gt;"",F48&lt;&gt;""),((F48-E48)/30),"")</f>
        <v>8.1</v>
      </c>
      <c r="H48" s="114" t="s">
        <v>2704</v>
      </c>
      <c r="I48" s="113" t="s">
        <v>110</v>
      </c>
      <c r="J48" s="113" t="s">
        <v>787</v>
      </c>
      <c r="K48" s="116">
        <v>2490409600</v>
      </c>
      <c r="L48" s="115" t="s">
        <v>1148</v>
      </c>
      <c r="M48" s="117">
        <v>1</v>
      </c>
      <c r="N48" s="115" t="s">
        <v>2634</v>
      </c>
      <c r="O48" s="115" t="s">
        <v>1148</v>
      </c>
      <c r="P48" s="78"/>
    </row>
    <row r="49" spans="1:16" s="6" customFormat="1" ht="24.75" customHeight="1" x14ac:dyDescent="0.25">
      <c r="A49" s="143">
        <v>2</v>
      </c>
      <c r="B49" s="111" t="s">
        <v>2678</v>
      </c>
      <c r="C49" s="112" t="s">
        <v>31</v>
      </c>
      <c r="D49" s="110" t="s">
        <v>2680</v>
      </c>
      <c r="E49" s="145">
        <v>43801</v>
      </c>
      <c r="F49" s="145">
        <v>43921</v>
      </c>
      <c r="G49" s="160">
        <f t="shared" ref="G49:G50" si="2">IF(AND(E49&lt;&gt;"",F49&lt;&gt;""),((F49-E49)/30),"")</f>
        <v>4</v>
      </c>
      <c r="H49" s="114" t="s">
        <v>2705</v>
      </c>
      <c r="I49" s="113" t="s">
        <v>110</v>
      </c>
      <c r="J49" s="113" t="s">
        <v>769</v>
      </c>
      <c r="K49" s="116">
        <v>885901734</v>
      </c>
      <c r="L49" s="115" t="s">
        <v>1148</v>
      </c>
      <c r="M49" s="117">
        <v>1</v>
      </c>
      <c r="N49" s="115" t="s">
        <v>27</v>
      </c>
      <c r="O49" s="115" t="s">
        <v>1148</v>
      </c>
      <c r="P49" s="78"/>
    </row>
    <row r="50" spans="1:16" s="6" customFormat="1" ht="24.75" customHeight="1" x14ac:dyDescent="0.25">
      <c r="A50" s="143">
        <v>3</v>
      </c>
      <c r="B50" s="111" t="s">
        <v>2678</v>
      </c>
      <c r="C50" s="112" t="s">
        <v>31</v>
      </c>
      <c r="D50" s="110" t="s">
        <v>2681</v>
      </c>
      <c r="E50" s="145">
        <v>43483</v>
      </c>
      <c r="F50" s="145">
        <v>43753</v>
      </c>
      <c r="G50" s="160">
        <f t="shared" si="2"/>
        <v>9</v>
      </c>
      <c r="H50" s="119" t="s">
        <v>2706</v>
      </c>
      <c r="I50" s="113" t="s">
        <v>110</v>
      </c>
      <c r="J50" s="113" t="s">
        <v>809</v>
      </c>
      <c r="K50" s="116">
        <v>3866201740</v>
      </c>
      <c r="L50" s="115" t="s">
        <v>1148</v>
      </c>
      <c r="M50" s="117">
        <v>1</v>
      </c>
      <c r="N50" s="115" t="s">
        <v>27</v>
      </c>
      <c r="O50" s="115" t="s">
        <v>1148</v>
      </c>
      <c r="P50" s="78"/>
    </row>
    <row r="51" spans="1:16" s="6" customFormat="1" ht="24.75" customHeight="1" outlineLevel="1" x14ac:dyDescent="0.25">
      <c r="A51" s="143">
        <v>4</v>
      </c>
      <c r="B51" s="111" t="s">
        <v>2678</v>
      </c>
      <c r="C51" s="112" t="s">
        <v>31</v>
      </c>
      <c r="D51" s="110" t="s">
        <v>2682</v>
      </c>
      <c r="E51" s="145">
        <v>43313</v>
      </c>
      <c r="F51" s="145">
        <v>43404</v>
      </c>
      <c r="G51" s="160">
        <f t="shared" ref="G51:G107" si="3">IF(AND(E51&lt;&gt;"",F51&lt;&gt;""),((F51-E51)/30),"")</f>
        <v>3.0333333333333332</v>
      </c>
      <c r="H51" s="114" t="s">
        <v>2707</v>
      </c>
      <c r="I51" s="113" t="s">
        <v>110</v>
      </c>
      <c r="J51" s="113" t="s">
        <v>815</v>
      </c>
      <c r="K51" s="116">
        <v>109894637</v>
      </c>
      <c r="L51" s="115" t="s">
        <v>1148</v>
      </c>
      <c r="M51" s="117">
        <v>1</v>
      </c>
      <c r="N51" s="115" t="s">
        <v>27</v>
      </c>
      <c r="O51" s="115" t="s">
        <v>1148</v>
      </c>
      <c r="P51" s="78"/>
    </row>
    <row r="52" spans="1:16" s="7" customFormat="1" ht="24.75" customHeight="1" outlineLevel="1" x14ac:dyDescent="0.25">
      <c r="A52" s="144">
        <v>5</v>
      </c>
      <c r="B52" s="111" t="s">
        <v>2678</v>
      </c>
      <c r="C52" s="112" t="s">
        <v>31</v>
      </c>
      <c r="D52" s="110" t="s">
        <v>2683</v>
      </c>
      <c r="E52" s="145">
        <v>43405</v>
      </c>
      <c r="F52" s="145">
        <v>43434</v>
      </c>
      <c r="G52" s="160">
        <f t="shared" si="3"/>
        <v>0.96666666666666667</v>
      </c>
      <c r="H52" s="119" t="s">
        <v>2708</v>
      </c>
      <c r="I52" s="113" t="s">
        <v>110</v>
      </c>
      <c r="J52" s="113" t="s">
        <v>779</v>
      </c>
      <c r="K52" s="116">
        <v>260755233</v>
      </c>
      <c r="L52" s="115" t="s">
        <v>1148</v>
      </c>
      <c r="M52" s="117">
        <v>1</v>
      </c>
      <c r="N52" s="115" t="s">
        <v>27</v>
      </c>
      <c r="O52" s="115" t="s">
        <v>1148</v>
      </c>
      <c r="P52" s="79"/>
    </row>
    <row r="53" spans="1:16" s="7" customFormat="1" ht="24.75" customHeight="1" outlineLevel="1" x14ac:dyDescent="0.25">
      <c r="A53" s="144">
        <v>6</v>
      </c>
      <c r="B53" s="111" t="s">
        <v>2678</v>
      </c>
      <c r="C53" s="112" t="s">
        <v>31</v>
      </c>
      <c r="D53" s="110" t="s">
        <v>2684</v>
      </c>
      <c r="E53" s="145">
        <v>42719</v>
      </c>
      <c r="F53" s="145">
        <v>43084</v>
      </c>
      <c r="G53" s="160">
        <f t="shared" si="3"/>
        <v>12.166666666666666</v>
      </c>
      <c r="H53" s="119" t="s">
        <v>2709</v>
      </c>
      <c r="I53" s="113" t="s">
        <v>110</v>
      </c>
      <c r="J53" s="113" t="s">
        <v>780</v>
      </c>
      <c r="K53" s="116">
        <v>3873858943</v>
      </c>
      <c r="L53" s="115" t="s">
        <v>1148</v>
      </c>
      <c r="M53" s="117">
        <v>1</v>
      </c>
      <c r="N53" s="115" t="s">
        <v>27</v>
      </c>
      <c r="O53" s="115" t="s">
        <v>26</v>
      </c>
      <c r="P53" s="79"/>
    </row>
    <row r="54" spans="1:16" s="7" customFormat="1" ht="24.75" customHeight="1" outlineLevel="1" x14ac:dyDescent="0.25">
      <c r="A54" s="144">
        <v>7</v>
      </c>
      <c r="B54" s="111" t="s">
        <v>2678</v>
      </c>
      <c r="C54" s="112" t="s">
        <v>31</v>
      </c>
      <c r="D54" s="110" t="s">
        <v>2685</v>
      </c>
      <c r="E54" s="145">
        <v>42668</v>
      </c>
      <c r="F54" s="145">
        <v>42719</v>
      </c>
      <c r="G54" s="160">
        <f t="shared" si="3"/>
        <v>1.7</v>
      </c>
      <c r="H54" s="114" t="s">
        <v>2710</v>
      </c>
      <c r="I54" s="113" t="s">
        <v>110</v>
      </c>
      <c r="J54" s="113" t="s">
        <v>808</v>
      </c>
      <c r="K54" s="118">
        <v>419186012</v>
      </c>
      <c r="L54" s="115" t="s">
        <v>1148</v>
      </c>
      <c r="M54" s="117">
        <v>1</v>
      </c>
      <c r="N54" s="115" t="s">
        <v>27</v>
      </c>
      <c r="O54" s="115" t="s">
        <v>1148</v>
      </c>
      <c r="P54" s="79"/>
    </row>
    <row r="55" spans="1:16" s="7" customFormat="1" ht="24.75" customHeight="1" outlineLevel="1" x14ac:dyDescent="0.25">
      <c r="A55" s="144">
        <v>8</v>
      </c>
      <c r="B55" s="111" t="s">
        <v>2678</v>
      </c>
      <c r="C55" s="112" t="s">
        <v>31</v>
      </c>
      <c r="D55" s="110" t="s">
        <v>2686</v>
      </c>
      <c r="E55" s="145">
        <v>42396</v>
      </c>
      <c r="F55" s="145">
        <v>42674</v>
      </c>
      <c r="G55" s="160">
        <f t="shared" si="3"/>
        <v>9.2666666666666675</v>
      </c>
      <c r="H55" s="114" t="s">
        <v>2711</v>
      </c>
      <c r="I55" s="113" t="s">
        <v>110</v>
      </c>
      <c r="J55" s="113" t="s">
        <v>769</v>
      </c>
      <c r="K55" s="118">
        <v>896085606</v>
      </c>
      <c r="L55" s="115" t="s">
        <v>1148</v>
      </c>
      <c r="M55" s="117">
        <v>1</v>
      </c>
      <c r="N55" s="115" t="s">
        <v>27</v>
      </c>
      <c r="O55" s="115" t="s">
        <v>1148</v>
      </c>
      <c r="P55" s="79"/>
    </row>
    <row r="56" spans="1:16" s="7" customFormat="1" ht="24.75" customHeight="1" outlineLevel="1" x14ac:dyDescent="0.25">
      <c r="A56" s="144">
        <v>9</v>
      </c>
      <c r="B56" s="111" t="s">
        <v>2678</v>
      </c>
      <c r="C56" s="112" t="s">
        <v>31</v>
      </c>
      <c r="D56" s="110" t="s">
        <v>2687</v>
      </c>
      <c r="E56" s="145">
        <v>42003</v>
      </c>
      <c r="F56" s="145">
        <v>42369</v>
      </c>
      <c r="G56" s="160">
        <f t="shared" si="3"/>
        <v>12.2</v>
      </c>
      <c r="H56" s="114" t="s">
        <v>2712</v>
      </c>
      <c r="I56" s="113" t="s">
        <v>110</v>
      </c>
      <c r="J56" s="113" t="s">
        <v>819</v>
      </c>
      <c r="K56" s="118">
        <v>2698429406</v>
      </c>
      <c r="L56" s="115" t="s">
        <v>1148</v>
      </c>
      <c r="M56" s="117">
        <v>1</v>
      </c>
      <c r="N56" s="115" t="s">
        <v>27</v>
      </c>
      <c r="O56" s="115" t="s">
        <v>1148</v>
      </c>
      <c r="P56" s="79"/>
    </row>
    <row r="57" spans="1:16" s="7" customFormat="1" ht="24.75" customHeight="1" outlineLevel="1" x14ac:dyDescent="0.25">
      <c r="A57" s="144">
        <v>10</v>
      </c>
      <c r="B57" s="64" t="s">
        <v>2678</v>
      </c>
      <c r="C57" s="65" t="s">
        <v>31</v>
      </c>
      <c r="D57" s="63" t="s">
        <v>2688</v>
      </c>
      <c r="E57" s="145">
        <v>41290</v>
      </c>
      <c r="F57" s="145">
        <v>41851</v>
      </c>
      <c r="G57" s="160">
        <f t="shared" si="3"/>
        <v>18.7</v>
      </c>
      <c r="H57" s="64" t="s">
        <v>2713</v>
      </c>
      <c r="I57" s="63" t="s">
        <v>110</v>
      </c>
      <c r="J57" s="63" t="s">
        <v>809</v>
      </c>
      <c r="K57" s="66">
        <v>872655144</v>
      </c>
      <c r="L57" s="65" t="s">
        <v>1148</v>
      </c>
      <c r="M57" s="67">
        <v>1</v>
      </c>
      <c r="N57" s="65" t="s">
        <v>27</v>
      </c>
      <c r="O57" s="65" t="s">
        <v>1148</v>
      </c>
      <c r="P57" s="79"/>
    </row>
    <row r="58" spans="1:16" s="7" customFormat="1" ht="24.75" customHeight="1" outlineLevel="1" x14ac:dyDescent="0.25">
      <c r="A58" s="144">
        <v>11</v>
      </c>
      <c r="B58" s="64" t="s">
        <v>2678</v>
      </c>
      <c r="C58" s="65" t="s">
        <v>31</v>
      </c>
      <c r="D58" s="63" t="s">
        <v>2689</v>
      </c>
      <c r="E58" s="145">
        <v>41872</v>
      </c>
      <c r="F58" s="145">
        <v>41943</v>
      </c>
      <c r="G58" s="160">
        <f t="shared" si="3"/>
        <v>2.3666666666666667</v>
      </c>
      <c r="H58" s="64" t="s">
        <v>2714</v>
      </c>
      <c r="I58" s="63" t="s">
        <v>110</v>
      </c>
      <c r="J58" s="63" t="s">
        <v>806</v>
      </c>
      <c r="K58" s="66">
        <v>312618528</v>
      </c>
      <c r="L58" s="65" t="s">
        <v>1148</v>
      </c>
      <c r="M58" s="67">
        <v>1</v>
      </c>
      <c r="N58" s="65" t="s">
        <v>27</v>
      </c>
      <c r="O58" s="65" t="s">
        <v>1148</v>
      </c>
      <c r="P58" s="79"/>
    </row>
    <row r="59" spans="1:16" s="7" customFormat="1" ht="24.75" customHeight="1" outlineLevel="1" x14ac:dyDescent="0.25">
      <c r="A59" s="144">
        <v>12</v>
      </c>
      <c r="B59" s="64" t="s">
        <v>2678</v>
      </c>
      <c r="C59" s="65" t="s">
        <v>31</v>
      </c>
      <c r="D59" s="63" t="s">
        <v>2690</v>
      </c>
      <c r="E59" s="145">
        <v>41948</v>
      </c>
      <c r="F59" s="145">
        <v>41988</v>
      </c>
      <c r="G59" s="160">
        <f t="shared" si="3"/>
        <v>1.3333333333333333</v>
      </c>
      <c r="H59" s="64" t="s">
        <v>2715</v>
      </c>
      <c r="I59" s="63" t="s">
        <v>110</v>
      </c>
      <c r="J59" s="63" t="s">
        <v>820</v>
      </c>
      <c r="K59" s="66">
        <v>81160275</v>
      </c>
      <c r="L59" s="65" t="s">
        <v>1148</v>
      </c>
      <c r="M59" s="67">
        <v>1</v>
      </c>
      <c r="N59" s="65" t="s">
        <v>27</v>
      </c>
      <c r="O59" s="65" t="s">
        <v>1148</v>
      </c>
      <c r="P59" s="79"/>
    </row>
    <row r="60" spans="1:16" s="7" customFormat="1" ht="24.75" customHeight="1" outlineLevel="1" x14ac:dyDescent="0.25">
      <c r="A60" s="144">
        <v>13</v>
      </c>
      <c r="B60" s="64" t="s">
        <v>2678</v>
      </c>
      <c r="C60" s="65" t="s">
        <v>31</v>
      </c>
      <c r="D60" s="63" t="s">
        <v>2691</v>
      </c>
      <c r="E60" s="145">
        <v>40922</v>
      </c>
      <c r="F60" s="145">
        <v>41273</v>
      </c>
      <c r="G60" s="160">
        <f t="shared" si="3"/>
        <v>11.7</v>
      </c>
      <c r="H60" s="64" t="s">
        <v>2713</v>
      </c>
      <c r="I60" s="63" t="s">
        <v>110</v>
      </c>
      <c r="J60" s="63" t="s">
        <v>809</v>
      </c>
      <c r="K60" s="66">
        <v>770888713</v>
      </c>
      <c r="L60" s="65" t="s">
        <v>1148</v>
      </c>
      <c r="M60" s="67">
        <v>1</v>
      </c>
      <c r="N60" s="65" t="s">
        <v>27</v>
      </c>
      <c r="O60" s="65" t="s">
        <v>1148</v>
      </c>
      <c r="P60" s="79"/>
    </row>
    <row r="61" spans="1:16" s="7" customFormat="1" ht="24.75" customHeight="1" outlineLevel="1" x14ac:dyDescent="0.25">
      <c r="A61" s="144">
        <v>14</v>
      </c>
      <c r="B61" s="64" t="s">
        <v>2678</v>
      </c>
      <c r="C61" s="65" t="s">
        <v>31</v>
      </c>
      <c r="D61" s="63" t="s">
        <v>2692</v>
      </c>
      <c r="E61" s="145">
        <v>40575</v>
      </c>
      <c r="F61" s="145">
        <v>40908</v>
      </c>
      <c r="G61" s="160">
        <f t="shared" si="3"/>
        <v>11.1</v>
      </c>
      <c r="H61" s="64" t="s">
        <v>2716</v>
      </c>
      <c r="I61" s="63" t="s">
        <v>110</v>
      </c>
      <c r="J61" s="63" t="s">
        <v>811</v>
      </c>
      <c r="K61" s="66">
        <v>135125630</v>
      </c>
      <c r="L61" s="65" t="s">
        <v>1148</v>
      </c>
      <c r="M61" s="67">
        <v>1</v>
      </c>
      <c r="N61" s="65" t="s">
        <v>27</v>
      </c>
      <c r="O61" s="65" t="s">
        <v>1148</v>
      </c>
      <c r="P61" s="79"/>
    </row>
    <row r="62" spans="1:16" s="7" customFormat="1" ht="24.75" customHeight="1" outlineLevel="1" x14ac:dyDescent="0.25">
      <c r="A62" s="144">
        <v>15</v>
      </c>
      <c r="B62" s="64" t="s">
        <v>2678</v>
      </c>
      <c r="C62" s="65" t="s">
        <v>31</v>
      </c>
      <c r="D62" s="63" t="s">
        <v>2693</v>
      </c>
      <c r="E62" s="145">
        <v>40210</v>
      </c>
      <c r="F62" s="145">
        <v>40543</v>
      </c>
      <c r="G62" s="160">
        <f t="shared" si="3"/>
        <v>11.1</v>
      </c>
      <c r="H62" s="64" t="s">
        <v>2716</v>
      </c>
      <c r="I62" s="63" t="s">
        <v>110</v>
      </c>
      <c r="J62" s="63" t="s">
        <v>811</v>
      </c>
      <c r="K62" s="66">
        <v>131189932</v>
      </c>
      <c r="L62" s="65" t="s">
        <v>1148</v>
      </c>
      <c r="M62" s="67">
        <v>1</v>
      </c>
      <c r="N62" s="65" t="s">
        <v>27</v>
      </c>
      <c r="O62" s="65" t="s">
        <v>1148</v>
      </c>
      <c r="P62" s="79"/>
    </row>
    <row r="63" spans="1:16" s="7" customFormat="1" ht="24.75" customHeight="1" outlineLevel="1" x14ac:dyDescent="0.25">
      <c r="A63" s="144">
        <v>16</v>
      </c>
      <c r="B63" s="64" t="s">
        <v>2678</v>
      </c>
      <c r="C63" s="65" t="s">
        <v>31</v>
      </c>
      <c r="D63" s="63" t="s">
        <v>2694</v>
      </c>
      <c r="E63" s="145">
        <v>39834</v>
      </c>
      <c r="F63" s="145">
        <v>40178</v>
      </c>
      <c r="G63" s="160">
        <f t="shared" si="3"/>
        <v>11.466666666666667</v>
      </c>
      <c r="H63" s="64" t="s">
        <v>2717</v>
      </c>
      <c r="I63" s="63" t="s">
        <v>110</v>
      </c>
      <c r="J63" s="63" t="s">
        <v>220</v>
      </c>
      <c r="K63" s="66">
        <v>1213205209</v>
      </c>
      <c r="L63" s="65" t="s">
        <v>1148</v>
      </c>
      <c r="M63" s="67">
        <v>1</v>
      </c>
      <c r="N63" s="65" t="s">
        <v>27</v>
      </c>
      <c r="O63" s="65" t="s">
        <v>1148</v>
      </c>
      <c r="P63" s="79"/>
    </row>
    <row r="64" spans="1:16" s="7" customFormat="1" ht="24.75" customHeight="1" outlineLevel="1" x14ac:dyDescent="0.25">
      <c r="A64" s="144">
        <v>17</v>
      </c>
      <c r="B64" s="64" t="s">
        <v>2678</v>
      </c>
      <c r="C64" s="65" t="s">
        <v>31</v>
      </c>
      <c r="D64" s="63" t="s">
        <v>2695</v>
      </c>
      <c r="E64" s="145">
        <v>39449</v>
      </c>
      <c r="F64" s="145">
        <v>39813</v>
      </c>
      <c r="G64" s="160">
        <f t="shared" si="3"/>
        <v>12.133333333333333</v>
      </c>
      <c r="H64" s="64" t="s">
        <v>2717</v>
      </c>
      <c r="I64" s="63" t="s">
        <v>110</v>
      </c>
      <c r="J64" s="63" t="s">
        <v>792</v>
      </c>
      <c r="K64" s="66">
        <v>166094344</v>
      </c>
      <c r="L64" s="65" t="s">
        <v>1148</v>
      </c>
      <c r="M64" s="67">
        <v>1</v>
      </c>
      <c r="N64" s="65" t="s">
        <v>27</v>
      </c>
      <c r="O64" s="65" t="s">
        <v>1148</v>
      </c>
      <c r="P64" s="79"/>
    </row>
    <row r="65" spans="1:16" s="7" customFormat="1" ht="24.75" customHeight="1" outlineLevel="1" x14ac:dyDescent="0.25">
      <c r="A65" s="144">
        <v>18</v>
      </c>
      <c r="B65" s="64" t="s">
        <v>2678</v>
      </c>
      <c r="C65" s="65" t="s">
        <v>31</v>
      </c>
      <c r="D65" s="63" t="s">
        <v>2696</v>
      </c>
      <c r="E65" s="145">
        <v>39114</v>
      </c>
      <c r="F65" s="145">
        <v>39447</v>
      </c>
      <c r="G65" s="160">
        <f t="shared" si="3"/>
        <v>11.1</v>
      </c>
      <c r="H65" s="64" t="s">
        <v>2717</v>
      </c>
      <c r="I65" s="63" t="s">
        <v>110</v>
      </c>
      <c r="J65" s="63" t="s">
        <v>792</v>
      </c>
      <c r="K65" s="66">
        <v>131576645</v>
      </c>
      <c r="L65" s="65" t="s">
        <v>1148</v>
      </c>
      <c r="M65" s="67">
        <v>1</v>
      </c>
      <c r="N65" s="65" t="s">
        <v>27</v>
      </c>
      <c r="O65" s="65" t="s">
        <v>1148</v>
      </c>
      <c r="P65" s="79"/>
    </row>
    <row r="66" spans="1:16" s="7" customFormat="1" ht="24.75" customHeight="1" outlineLevel="1" x14ac:dyDescent="0.25">
      <c r="A66" s="144">
        <v>19</v>
      </c>
      <c r="B66" s="64" t="s">
        <v>2678</v>
      </c>
      <c r="C66" s="65" t="s">
        <v>31</v>
      </c>
      <c r="D66" s="63" t="s">
        <v>2697</v>
      </c>
      <c r="E66" s="145">
        <v>38719</v>
      </c>
      <c r="F66" s="145">
        <v>39082</v>
      </c>
      <c r="G66" s="160">
        <f t="shared" si="3"/>
        <v>12.1</v>
      </c>
      <c r="H66" s="64" t="s">
        <v>2718</v>
      </c>
      <c r="I66" s="63" t="s">
        <v>110</v>
      </c>
      <c r="J66" s="63" t="s">
        <v>769</v>
      </c>
      <c r="K66" s="66">
        <v>65026350</v>
      </c>
      <c r="L66" s="65" t="s">
        <v>1148</v>
      </c>
      <c r="M66" s="67">
        <v>1</v>
      </c>
      <c r="N66" s="65" t="s">
        <v>27</v>
      </c>
      <c r="O66" s="65" t="s">
        <v>1148</v>
      </c>
      <c r="P66" s="79"/>
    </row>
    <row r="67" spans="1:16" s="7" customFormat="1" ht="24.75" customHeight="1" outlineLevel="1" x14ac:dyDescent="0.25">
      <c r="A67" s="144">
        <v>20</v>
      </c>
      <c r="B67" s="64" t="s">
        <v>2678</v>
      </c>
      <c r="C67" s="65" t="s">
        <v>31</v>
      </c>
      <c r="D67" s="63" t="s">
        <v>2698</v>
      </c>
      <c r="E67" s="145">
        <v>36893</v>
      </c>
      <c r="F67" s="145">
        <v>37256</v>
      </c>
      <c r="G67" s="160">
        <f t="shared" si="3"/>
        <v>12.1</v>
      </c>
      <c r="H67" s="64" t="s">
        <v>2719</v>
      </c>
      <c r="I67" s="63" t="s">
        <v>110</v>
      </c>
      <c r="J67" s="63" t="s">
        <v>792</v>
      </c>
      <c r="K67" s="66">
        <v>93201946</v>
      </c>
      <c r="L67" s="65" t="s">
        <v>1148</v>
      </c>
      <c r="M67" s="67">
        <v>1</v>
      </c>
      <c r="N67" s="65" t="s">
        <v>27</v>
      </c>
      <c r="O67" s="65" t="s">
        <v>1148</v>
      </c>
      <c r="P67" s="79"/>
    </row>
    <row r="68" spans="1:16" s="7" customFormat="1" ht="24.75" customHeight="1" outlineLevel="1" x14ac:dyDescent="0.25">
      <c r="A68" s="144">
        <v>21</v>
      </c>
      <c r="B68" s="64" t="s">
        <v>2678</v>
      </c>
      <c r="C68" s="65" t="s">
        <v>31</v>
      </c>
      <c r="D68" s="63" t="s">
        <v>2699</v>
      </c>
      <c r="E68" s="145">
        <v>36528</v>
      </c>
      <c r="F68" s="145">
        <v>36891</v>
      </c>
      <c r="G68" s="160">
        <f t="shared" si="3"/>
        <v>12.1</v>
      </c>
      <c r="H68" s="64" t="s">
        <v>2719</v>
      </c>
      <c r="I68" s="63" t="s">
        <v>110</v>
      </c>
      <c r="J68" s="63" t="s">
        <v>792</v>
      </c>
      <c r="K68" s="66">
        <v>85517243</v>
      </c>
      <c r="L68" s="65" t="s">
        <v>1148</v>
      </c>
      <c r="M68" s="67">
        <v>1</v>
      </c>
      <c r="N68" s="65" t="s">
        <v>27</v>
      </c>
      <c r="O68" s="65" t="s">
        <v>1148</v>
      </c>
      <c r="P68" s="79"/>
    </row>
    <row r="69" spans="1:16" s="7" customFormat="1" ht="24.75" customHeight="1" outlineLevel="1" x14ac:dyDescent="0.25">
      <c r="A69" s="144">
        <v>22</v>
      </c>
      <c r="B69" s="64" t="s">
        <v>2678</v>
      </c>
      <c r="C69" s="65" t="s">
        <v>31</v>
      </c>
      <c r="D69" s="63" t="s">
        <v>2700</v>
      </c>
      <c r="E69" s="145">
        <v>43882</v>
      </c>
      <c r="F69" s="145">
        <v>44196</v>
      </c>
      <c r="G69" s="160">
        <f t="shared" si="3"/>
        <v>10.466666666666667</v>
      </c>
      <c r="H69" s="64" t="s">
        <v>2720</v>
      </c>
      <c r="I69" s="63" t="s">
        <v>110</v>
      </c>
      <c r="J69" s="63" t="s">
        <v>792</v>
      </c>
      <c r="K69" s="66">
        <v>4265074842</v>
      </c>
      <c r="L69" s="65" t="s">
        <v>1148</v>
      </c>
      <c r="M69" s="67">
        <v>1</v>
      </c>
      <c r="N69" s="65" t="s">
        <v>2634</v>
      </c>
      <c r="O69" s="65" t="s">
        <v>1148</v>
      </c>
      <c r="P69" s="79"/>
    </row>
    <row r="70" spans="1:16" s="7" customFormat="1" ht="24.75" customHeight="1" outlineLevel="1" x14ac:dyDescent="0.25">
      <c r="A70" s="144">
        <v>23</v>
      </c>
      <c r="B70" s="64" t="s">
        <v>2678</v>
      </c>
      <c r="C70" s="65" t="s">
        <v>31</v>
      </c>
      <c r="D70" s="63" t="s">
        <v>2701</v>
      </c>
      <c r="E70" s="145">
        <v>43884</v>
      </c>
      <c r="F70" s="145">
        <v>44196</v>
      </c>
      <c r="G70" s="160">
        <f t="shared" si="3"/>
        <v>10.4</v>
      </c>
      <c r="H70" s="64" t="s">
        <v>2720</v>
      </c>
      <c r="I70" s="63" t="s">
        <v>110</v>
      </c>
      <c r="J70" s="63" t="s">
        <v>806</v>
      </c>
      <c r="K70" s="66">
        <v>2251464045</v>
      </c>
      <c r="L70" s="65" t="s">
        <v>1148</v>
      </c>
      <c r="M70" s="67">
        <v>1</v>
      </c>
      <c r="N70" s="65" t="s">
        <v>2634</v>
      </c>
      <c r="O70" s="65" t="s">
        <v>1148</v>
      </c>
      <c r="P70" s="79"/>
    </row>
    <row r="71" spans="1:16" s="7" customFormat="1" ht="24.75" customHeight="1" outlineLevel="1" x14ac:dyDescent="0.25">
      <c r="A71" s="144">
        <v>24</v>
      </c>
      <c r="B71" s="64" t="s">
        <v>2678</v>
      </c>
      <c r="C71" s="65" t="s">
        <v>31</v>
      </c>
      <c r="D71" s="63" t="s">
        <v>2702</v>
      </c>
      <c r="E71" s="145">
        <v>43882</v>
      </c>
      <c r="F71" s="145">
        <v>44196</v>
      </c>
      <c r="G71" s="160">
        <f t="shared" si="3"/>
        <v>10.466666666666667</v>
      </c>
      <c r="H71" s="64" t="s">
        <v>2721</v>
      </c>
      <c r="I71" s="63" t="s">
        <v>110</v>
      </c>
      <c r="J71" s="63" t="s">
        <v>820</v>
      </c>
      <c r="K71" s="66">
        <v>991875609</v>
      </c>
      <c r="L71" s="65" t="s">
        <v>1148</v>
      </c>
      <c r="M71" s="67">
        <v>1</v>
      </c>
      <c r="N71" s="65" t="s">
        <v>2634</v>
      </c>
      <c r="O71" s="65" t="s">
        <v>1148</v>
      </c>
      <c r="P71" s="79"/>
    </row>
    <row r="72" spans="1:16" s="7" customFormat="1" ht="24.75" customHeight="1" outlineLevel="1" x14ac:dyDescent="0.25">
      <c r="A72" s="144">
        <v>25</v>
      </c>
      <c r="B72" s="64" t="s">
        <v>2678</v>
      </c>
      <c r="C72" s="65" t="s">
        <v>31</v>
      </c>
      <c r="D72" s="63" t="s">
        <v>2703</v>
      </c>
      <c r="E72" s="145">
        <v>43882</v>
      </c>
      <c r="F72" s="145">
        <v>44196</v>
      </c>
      <c r="G72" s="160">
        <f t="shared" si="3"/>
        <v>10.466666666666667</v>
      </c>
      <c r="H72" s="64" t="s">
        <v>2720</v>
      </c>
      <c r="I72" s="63" t="s">
        <v>110</v>
      </c>
      <c r="J72" s="63" t="s">
        <v>815</v>
      </c>
      <c r="K72" s="66">
        <v>455858221</v>
      </c>
      <c r="L72" s="65" t="s">
        <v>1148</v>
      </c>
      <c r="M72" s="67">
        <v>1</v>
      </c>
      <c r="N72" s="65" t="s">
        <v>2634</v>
      </c>
      <c r="O72" s="65" t="s">
        <v>1148</v>
      </c>
      <c r="P72" s="79"/>
    </row>
    <row r="73" spans="1:16" s="7" customFormat="1" ht="24.75" customHeight="1" outlineLevel="1" x14ac:dyDescent="0.25">
      <c r="A73" s="144">
        <v>26</v>
      </c>
      <c r="B73" s="64" t="s">
        <v>2678</v>
      </c>
      <c r="C73" s="65" t="s">
        <v>31</v>
      </c>
      <c r="D73" s="63" t="s">
        <v>2701</v>
      </c>
      <c r="E73" s="145">
        <v>43884</v>
      </c>
      <c r="F73" s="145">
        <v>44196</v>
      </c>
      <c r="G73" s="160">
        <f t="shared" si="3"/>
        <v>10.4</v>
      </c>
      <c r="H73" s="64" t="s">
        <v>2720</v>
      </c>
      <c r="I73" s="63" t="s">
        <v>110</v>
      </c>
      <c r="J73" s="63" t="s">
        <v>808</v>
      </c>
      <c r="K73" s="66">
        <v>2251464045</v>
      </c>
      <c r="L73" s="65" t="s">
        <v>1148</v>
      </c>
      <c r="M73" s="67">
        <v>1</v>
      </c>
      <c r="N73" s="65" t="s">
        <v>2634</v>
      </c>
      <c r="O73" s="65" t="s">
        <v>1148</v>
      </c>
      <c r="P73" s="79"/>
    </row>
    <row r="74" spans="1:16" s="7" customFormat="1" ht="24.75" customHeight="1" outlineLevel="1" x14ac:dyDescent="0.25">
      <c r="A74" s="144">
        <v>27</v>
      </c>
      <c r="B74" s="64" t="s">
        <v>2678</v>
      </c>
      <c r="C74" s="65" t="s">
        <v>31</v>
      </c>
      <c r="D74" s="63" t="s">
        <v>2701</v>
      </c>
      <c r="E74" s="145">
        <v>43884</v>
      </c>
      <c r="F74" s="145">
        <v>44196</v>
      </c>
      <c r="G74" s="160">
        <f t="shared" si="3"/>
        <v>10.4</v>
      </c>
      <c r="H74" s="64" t="s">
        <v>2720</v>
      </c>
      <c r="I74" s="63" t="s">
        <v>110</v>
      </c>
      <c r="J74" s="63" t="s">
        <v>220</v>
      </c>
      <c r="K74" s="66">
        <v>2251464045</v>
      </c>
      <c r="L74" s="65" t="s">
        <v>1148</v>
      </c>
      <c r="M74" s="67">
        <v>1</v>
      </c>
      <c r="N74" s="65" t="s">
        <v>2634</v>
      </c>
      <c r="O74" s="65" t="s">
        <v>1148</v>
      </c>
      <c r="P74" s="79"/>
    </row>
    <row r="75" spans="1:16" s="7" customFormat="1" ht="24.75" customHeight="1" outlineLevel="1" x14ac:dyDescent="0.25">
      <c r="A75" s="144">
        <v>28</v>
      </c>
      <c r="B75" s="64" t="s">
        <v>2678</v>
      </c>
      <c r="C75" s="65" t="s">
        <v>31</v>
      </c>
      <c r="D75" s="63" t="s">
        <v>2701</v>
      </c>
      <c r="E75" s="145">
        <v>43884</v>
      </c>
      <c r="F75" s="145">
        <v>44196</v>
      </c>
      <c r="G75" s="160">
        <f t="shared" si="3"/>
        <v>10.4</v>
      </c>
      <c r="H75" s="64" t="s">
        <v>2720</v>
      </c>
      <c r="I75" s="63" t="s">
        <v>110</v>
      </c>
      <c r="J75" s="63" t="s">
        <v>790</v>
      </c>
      <c r="K75" s="66">
        <v>2251464045</v>
      </c>
      <c r="L75" s="65" t="s">
        <v>1148</v>
      </c>
      <c r="M75" s="67">
        <v>1</v>
      </c>
      <c r="N75" s="65" t="s">
        <v>2634</v>
      </c>
      <c r="O75" s="65" t="s">
        <v>1148</v>
      </c>
      <c r="P75" s="79"/>
    </row>
    <row r="76" spans="1:16" s="7" customFormat="1" ht="24.75" customHeight="1" outlineLevel="1" x14ac:dyDescent="0.25">
      <c r="A76" s="144">
        <v>29</v>
      </c>
      <c r="B76" s="64" t="s">
        <v>2678</v>
      </c>
      <c r="C76" s="65" t="s">
        <v>31</v>
      </c>
      <c r="D76" s="63" t="s">
        <v>2702</v>
      </c>
      <c r="E76" s="145">
        <v>43882</v>
      </c>
      <c r="F76" s="145">
        <v>44196</v>
      </c>
      <c r="G76" s="160">
        <f t="shared" si="3"/>
        <v>10.466666666666667</v>
      </c>
      <c r="H76" s="64" t="s">
        <v>2721</v>
      </c>
      <c r="I76" s="63" t="s">
        <v>110</v>
      </c>
      <c r="J76" s="63" t="s">
        <v>811</v>
      </c>
      <c r="K76" s="66">
        <v>991875609</v>
      </c>
      <c r="L76" s="65" t="s">
        <v>1148</v>
      </c>
      <c r="M76" s="67">
        <v>1</v>
      </c>
      <c r="N76" s="65" t="s">
        <v>2634</v>
      </c>
      <c r="O76" s="65" t="s">
        <v>1148</v>
      </c>
      <c r="P76" s="79"/>
    </row>
    <row r="77" spans="1:16" s="7" customFormat="1" ht="24.75" customHeight="1" outlineLevel="1" x14ac:dyDescent="0.25">
      <c r="A77" s="144">
        <v>30</v>
      </c>
      <c r="B77" s="64" t="s">
        <v>2678</v>
      </c>
      <c r="C77" s="65" t="s">
        <v>31</v>
      </c>
      <c r="D77" s="63" t="s">
        <v>2686</v>
      </c>
      <c r="E77" s="145">
        <v>42396</v>
      </c>
      <c r="F77" s="145">
        <v>42674</v>
      </c>
      <c r="G77" s="160">
        <f t="shared" si="3"/>
        <v>9.2666666666666675</v>
      </c>
      <c r="H77" s="64" t="s">
        <v>2711</v>
      </c>
      <c r="I77" s="63" t="s">
        <v>110</v>
      </c>
      <c r="J77" s="63" t="s">
        <v>821</v>
      </c>
      <c r="K77" s="66">
        <v>896085606</v>
      </c>
      <c r="L77" s="65" t="s">
        <v>1148</v>
      </c>
      <c r="M77" s="67">
        <v>1</v>
      </c>
      <c r="N77" s="65" t="s">
        <v>27</v>
      </c>
      <c r="O77" s="65" t="s">
        <v>1148</v>
      </c>
      <c r="P77" s="79"/>
    </row>
    <row r="78" spans="1:16" s="7" customFormat="1" ht="24.75" customHeight="1" outlineLevel="1" x14ac:dyDescent="0.25">
      <c r="A78" s="144">
        <v>31</v>
      </c>
      <c r="B78" s="64" t="s">
        <v>2678</v>
      </c>
      <c r="C78" s="65" t="s">
        <v>31</v>
      </c>
      <c r="D78" s="63" t="s">
        <v>2681</v>
      </c>
      <c r="E78" s="145">
        <v>43483</v>
      </c>
      <c r="F78" s="145">
        <v>43753</v>
      </c>
      <c r="G78" s="160">
        <f t="shared" si="3"/>
        <v>9</v>
      </c>
      <c r="H78" s="64" t="s">
        <v>2706</v>
      </c>
      <c r="I78" s="63" t="s">
        <v>110</v>
      </c>
      <c r="J78" s="63" t="s">
        <v>220</v>
      </c>
      <c r="K78" s="66">
        <v>3866201740</v>
      </c>
      <c r="L78" s="65" t="s">
        <v>1148</v>
      </c>
      <c r="M78" s="67">
        <v>1</v>
      </c>
      <c r="N78" s="65" t="s">
        <v>27</v>
      </c>
      <c r="O78" s="65" t="s">
        <v>1148</v>
      </c>
      <c r="P78" s="79"/>
    </row>
    <row r="79" spans="1:16" s="7" customFormat="1" ht="24.75" customHeight="1" outlineLevel="1" x14ac:dyDescent="0.25">
      <c r="A79" s="144">
        <v>32</v>
      </c>
      <c r="B79" s="64" t="s">
        <v>2678</v>
      </c>
      <c r="C79" s="65" t="s">
        <v>31</v>
      </c>
      <c r="D79" s="63" t="s">
        <v>2681</v>
      </c>
      <c r="E79" s="145">
        <v>43483</v>
      </c>
      <c r="F79" s="145">
        <v>43753</v>
      </c>
      <c r="G79" s="160">
        <f t="shared" si="3"/>
        <v>9</v>
      </c>
      <c r="H79" s="64" t="s">
        <v>2706</v>
      </c>
      <c r="I79" s="63" t="s">
        <v>110</v>
      </c>
      <c r="J79" s="63" t="s">
        <v>770</v>
      </c>
      <c r="K79" s="66">
        <v>3866201740</v>
      </c>
      <c r="L79" s="65" t="s">
        <v>1148</v>
      </c>
      <c r="M79" s="67">
        <v>1</v>
      </c>
      <c r="N79" s="65" t="s">
        <v>27</v>
      </c>
      <c r="O79" s="65" t="s">
        <v>1148</v>
      </c>
      <c r="P79" s="79"/>
    </row>
    <row r="80" spans="1:16" s="7" customFormat="1" ht="24.75" customHeight="1" outlineLevel="1" x14ac:dyDescent="0.25">
      <c r="A80" s="144">
        <v>33</v>
      </c>
      <c r="B80" s="64" t="s">
        <v>2678</v>
      </c>
      <c r="C80" s="65" t="s">
        <v>31</v>
      </c>
      <c r="D80" s="63" t="s">
        <v>2681</v>
      </c>
      <c r="E80" s="145">
        <v>43483</v>
      </c>
      <c r="F80" s="145">
        <v>43753</v>
      </c>
      <c r="G80" s="160">
        <f t="shared" si="3"/>
        <v>9</v>
      </c>
      <c r="H80" s="64" t="s">
        <v>2706</v>
      </c>
      <c r="I80" s="63" t="s">
        <v>110</v>
      </c>
      <c r="J80" s="63" t="s">
        <v>779</v>
      </c>
      <c r="K80" s="66">
        <v>3866201740</v>
      </c>
      <c r="L80" s="65" t="s">
        <v>1148</v>
      </c>
      <c r="M80" s="67">
        <v>1</v>
      </c>
      <c r="N80" s="65" t="s">
        <v>27</v>
      </c>
      <c r="O80" s="65" t="s">
        <v>1148</v>
      </c>
      <c r="P80" s="79"/>
    </row>
    <row r="81" spans="1:16" s="7" customFormat="1" ht="24.75" customHeight="1" outlineLevel="1" x14ac:dyDescent="0.25">
      <c r="A81" s="144">
        <v>34</v>
      </c>
      <c r="B81" s="64" t="s">
        <v>2678</v>
      </c>
      <c r="C81" s="65" t="s">
        <v>31</v>
      </c>
      <c r="D81" s="63" t="s">
        <v>2681</v>
      </c>
      <c r="E81" s="145">
        <v>43483</v>
      </c>
      <c r="F81" s="145">
        <v>43753</v>
      </c>
      <c r="G81" s="160">
        <f t="shared" si="3"/>
        <v>9</v>
      </c>
      <c r="H81" s="64" t="s">
        <v>2706</v>
      </c>
      <c r="I81" s="63" t="s">
        <v>110</v>
      </c>
      <c r="J81" s="63" t="s">
        <v>787</v>
      </c>
      <c r="K81" s="66">
        <v>3866201740</v>
      </c>
      <c r="L81" s="65" t="s">
        <v>1148</v>
      </c>
      <c r="M81" s="67">
        <v>1</v>
      </c>
      <c r="N81" s="65" t="s">
        <v>27</v>
      </c>
      <c r="O81" s="65" t="s">
        <v>1148</v>
      </c>
      <c r="P81" s="79"/>
    </row>
    <row r="82" spans="1:16" s="7" customFormat="1" ht="24.75" customHeight="1" outlineLevel="1" x14ac:dyDescent="0.25">
      <c r="A82" s="144">
        <v>35</v>
      </c>
      <c r="B82" s="64" t="s">
        <v>2678</v>
      </c>
      <c r="C82" s="124" t="s">
        <v>31</v>
      </c>
      <c r="D82" s="63" t="s">
        <v>2681</v>
      </c>
      <c r="E82" s="145">
        <v>43483</v>
      </c>
      <c r="F82" s="145">
        <v>43753</v>
      </c>
      <c r="G82" s="160">
        <f t="shared" si="3"/>
        <v>9</v>
      </c>
      <c r="H82" s="64" t="s">
        <v>2706</v>
      </c>
      <c r="I82" s="63" t="s">
        <v>110</v>
      </c>
      <c r="J82" s="63" t="s">
        <v>806</v>
      </c>
      <c r="K82" s="66">
        <v>3866201740</v>
      </c>
      <c r="L82" s="65" t="s">
        <v>1148</v>
      </c>
      <c r="M82" s="67">
        <v>1</v>
      </c>
      <c r="N82" s="65" t="s">
        <v>27</v>
      </c>
      <c r="O82" s="65" t="s">
        <v>1148</v>
      </c>
      <c r="P82" s="79"/>
    </row>
    <row r="83" spans="1:16" s="7" customFormat="1" ht="24.75" customHeight="1" outlineLevel="1" x14ac:dyDescent="0.25">
      <c r="A83" s="144">
        <v>36</v>
      </c>
      <c r="B83" s="64" t="s">
        <v>2678</v>
      </c>
      <c r="C83" s="124" t="s">
        <v>31</v>
      </c>
      <c r="D83" s="63" t="s">
        <v>2681</v>
      </c>
      <c r="E83" s="145">
        <v>43483</v>
      </c>
      <c r="F83" s="145">
        <v>43753</v>
      </c>
      <c r="G83" s="160">
        <f t="shared" si="3"/>
        <v>9</v>
      </c>
      <c r="H83" s="64" t="s">
        <v>2706</v>
      </c>
      <c r="I83" s="63" t="s">
        <v>110</v>
      </c>
      <c r="J83" s="63" t="s">
        <v>808</v>
      </c>
      <c r="K83" s="66">
        <v>3866201740</v>
      </c>
      <c r="L83" s="65" t="s">
        <v>1148</v>
      </c>
      <c r="M83" s="67">
        <v>1</v>
      </c>
      <c r="N83" s="65" t="s">
        <v>27</v>
      </c>
      <c r="O83" s="65" t="s">
        <v>1148</v>
      </c>
      <c r="P83" s="79"/>
    </row>
    <row r="84" spans="1:16" s="7" customFormat="1" ht="24.75" customHeight="1" outlineLevel="1" x14ac:dyDescent="0.25">
      <c r="A84" s="144">
        <v>37</v>
      </c>
      <c r="B84" s="64" t="s">
        <v>2678</v>
      </c>
      <c r="C84" s="124" t="s">
        <v>31</v>
      </c>
      <c r="D84" s="63" t="s">
        <v>2681</v>
      </c>
      <c r="E84" s="145">
        <v>43483</v>
      </c>
      <c r="F84" s="145">
        <v>43753</v>
      </c>
      <c r="G84" s="160">
        <f t="shared" si="3"/>
        <v>9</v>
      </c>
      <c r="H84" s="64" t="s">
        <v>2706</v>
      </c>
      <c r="I84" s="63" t="s">
        <v>110</v>
      </c>
      <c r="J84" s="63" t="s">
        <v>790</v>
      </c>
      <c r="K84" s="66">
        <v>3866201740</v>
      </c>
      <c r="L84" s="65" t="s">
        <v>1148</v>
      </c>
      <c r="M84" s="67">
        <v>1</v>
      </c>
      <c r="N84" s="65" t="s">
        <v>27</v>
      </c>
      <c r="O84" s="65" t="s">
        <v>1148</v>
      </c>
      <c r="P84" s="79"/>
    </row>
    <row r="85" spans="1:16" s="7" customFormat="1" ht="24.75" customHeight="1" outlineLevel="1" x14ac:dyDescent="0.25">
      <c r="A85" s="144">
        <v>38</v>
      </c>
      <c r="B85" s="64" t="s">
        <v>2678</v>
      </c>
      <c r="C85" s="124" t="s">
        <v>31</v>
      </c>
      <c r="D85" s="63" t="s">
        <v>2681</v>
      </c>
      <c r="E85" s="145">
        <v>43483</v>
      </c>
      <c r="F85" s="145">
        <v>43753</v>
      </c>
      <c r="G85" s="160">
        <f t="shared" si="3"/>
        <v>9</v>
      </c>
      <c r="H85" s="64" t="s">
        <v>2706</v>
      </c>
      <c r="I85" s="63" t="s">
        <v>110</v>
      </c>
      <c r="J85" s="63" t="s">
        <v>778</v>
      </c>
      <c r="K85" s="66">
        <v>3866201740</v>
      </c>
      <c r="L85" s="65" t="s">
        <v>1148</v>
      </c>
      <c r="M85" s="67">
        <v>1</v>
      </c>
      <c r="N85" s="65" t="s">
        <v>27</v>
      </c>
      <c r="O85" s="65" t="s">
        <v>1148</v>
      </c>
      <c r="P85" s="79"/>
    </row>
    <row r="86" spans="1:16" s="7" customFormat="1" ht="24.75" customHeight="1" outlineLevel="1" x14ac:dyDescent="0.25">
      <c r="A86" s="144">
        <v>39</v>
      </c>
      <c r="B86" s="64" t="s">
        <v>2678</v>
      </c>
      <c r="C86" s="124" t="s">
        <v>31</v>
      </c>
      <c r="D86" s="63" t="s">
        <v>2681</v>
      </c>
      <c r="E86" s="145">
        <v>43483</v>
      </c>
      <c r="F86" s="145">
        <v>43753</v>
      </c>
      <c r="G86" s="160">
        <f t="shared" si="3"/>
        <v>9</v>
      </c>
      <c r="H86" s="64" t="s">
        <v>2706</v>
      </c>
      <c r="I86" s="63" t="s">
        <v>110</v>
      </c>
      <c r="J86" s="63" t="s">
        <v>777</v>
      </c>
      <c r="K86" s="66">
        <v>3866201740</v>
      </c>
      <c r="L86" s="65" t="s">
        <v>1148</v>
      </c>
      <c r="M86" s="67">
        <v>1</v>
      </c>
      <c r="N86" s="65" t="s">
        <v>27</v>
      </c>
      <c r="O86" s="65" t="s">
        <v>1148</v>
      </c>
      <c r="P86" s="79"/>
    </row>
    <row r="87" spans="1:16" s="7" customFormat="1" ht="24.75" customHeight="1" outlineLevel="1" x14ac:dyDescent="0.25">
      <c r="A87" s="144">
        <v>40</v>
      </c>
      <c r="B87" s="64" t="s">
        <v>2678</v>
      </c>
      <c r="C87" s="124" t="s">
        <v>31</v>
      </c>
      <c r="D87" s="63" t="s">
        <v>2681</v>
      </c>
      <c r="E87" s="145">
        <v>43483</v>
      </c>
      <c r="F87" s="145">
        <v>43753</v>
      </c>
      <c r="G87" s="160">
        <f t="shared" si="3"/>
        <v>9</v>
      </c>
      <c r="H87" s="64" t="s">
        <v>2706</v>
      </c>
      <c r="I87" s="63" t="s">
        <v>110</v>
      </c>
      <c r="J87" s="63" t="s">
        <v>789</v>
      </c>
      <c r="K87" s="66">
        <v>3866201740</v>
      </c>
      <c r="L87" s="65" t="s">
        <v>1148</v>
      </c>
      <c r="M87" s="67">
        <v>1</v>
      </c>
      <c r="N87" s="65" t="s">
        <v>27</v>
      </c>
      <c r="O87" s="65" t="s">
        <v>1148</v>
      </c>
      <c r="P87" s="79"/>
    </row>
    <row r="88" spans="1:16" s="7" customFormat="1" ht="24.75" customHeight="1" outlineLevel="1" x14ac:dyDescent="0.25">
      <c r="A88" s="144">
        <v>41</v>
      </c>
      <c r="B88" s="64" t="s">
        <v>2678</v>
      </c>
      <c r="C88" s="124" t="s">
        <v>31</v>
      </c>
      <c r="D88" s="63" t="s">
        <v>2683</v>
      </c>
      <c r="E88" s="145">
        <v>43405</v>
      </c>
      <c r="F88" s="145">
        <v>43434</v>
      </c>
      <c r="G88" s="160">
        <f t="shared" si="3"/>
        <v>0.96666666666666667</v>
      </c>
      <c r="H88" s="64" t="s">
        <v>2708</v>
      </c>
      <c r="I88" s="63" t="s">
        <v>110</v>
      </c>
      <c r="J88" s="63" t="s">
        <v>770</v>
      </c>
      <c r="K88" s="66">
        <v>260755233</v>
      </c>
      <c r="L88" s="65" t="s">
        <v>1148</v>
      </c>
      <c r="M88" s="67">
        <v>1</v>
      </c>
      <c r="N88" s="65" t="s">
        <v>27</v>
      </c>
      <c r="O88" s="65" t="s">
        <v>1148</v>
      </c>
      <c r="P88" s="79"/>
    </row>
    <row r="89" spans="1:16" s="7" customFormat="1" ht="24.75" customHeight="1" outlineLevel="1" x14ac:dyDescent="0.25">
      <c r="A89" s="144">
        <v>42</v>
      </c>
      <c r="B89" s="64" t="s">
        <v>2678</v>
      </c>
      <c r="C89" s="124" t="s">
        <v>31</v>
      </c>
      <c r="D89" s="63" t="s">
        <v>2683</v>
      </c>
      <c r="E89" s="145">
        <v>43405</v>
      </c>
      <c r="F89" s="145">
        <v>43434</v>
      </c>
      <c r="G89" s="160">
        <f t="shared" si="3"/>
        <v>0.96666666666666667</v>
      </c>
      <c r="H89" s="64" t="s">
        <v>2708</v>
      </c>
      <c r="I89" s="63" t="s">
        <v>110</v>
      </c>
      <c r="J89" s="63" t="s">
        <v>787</v>
      </c>
      <c r="K89" s="66">
        <v>260755233</v>
      </c>
      <c r="L89" s="65" t="s">
        <v>1148</v>
      </c>
      <c r="M89" s="67">
        <v>1</v>
      </c>
      <c r="N89" s="65" t="s">
        <v>27</v>
      </c>
      <c r="O89" s="65" t="s">
        <v>1148</v>
      </c>
      <c r="P89" s="79"/>
    </row>
    <row r="90" spans="1:16" s="7" customFormat="1" ht="24.75" customHeight="1" outlineLevel="1" x14ac:dyDescent="0.25">
      <c r="A90" s="144">
        <v>43</v>
      </c>
      <c r="B90" s="64" t="s">
        <v>2678</v>
      </c>
      <c r="C90" s="124" t="s">
        <v>31</v>
      </c>
      <c r="D90" s="63" t="s">
        <v>2683</v>
      </c>
      <c r="E90" s="145">
        <v>43405</v>
      </c>
      <c r="F90" s="145">
        <v>43434</v>
      </c>
      <c r="G90" s="160">
        <f t="shared" si="3"/>
        <v>0.96666666666666667</v>
      </c>
      <c r="H90" s="64" t="s">
        <v>2708</v>
      </c>
      <c r="I90" s="63" t="s">
        <v>110</v>
      </c>
      <c r="J90" s="63" t="s">
        <v>792</v>
      </c>
      <c r="K90" s="66">
        <v>260755233</v>
      </c>
      <c r="L90" s="65" t="s">
        <v>1148</v>
      </c>
      <c r="M90" s="67">
        <v>1</v>
      </c>
      <c r="N90" s="65" t="s">
        <v>27</v>
      </c>
      <c r="O90" s="65" t="s">
        <v>1148</v>
      </c>
      <c r="P90" s="79"/>
    </row>
    <row r="91" spans="1:16" s="7" customFormat="1" ht="24.75" customHeight="1" outlineLevel="1" x14ac:dyDescent="0.25">
      <c r="A91" s="143">
        <v>44</v>
      </c>
      <c r="B91" s="122" t="s">
        <v>2678</v>
      </c>
      <c r="C91" s="124" t="s">
        <v>31</v>
      </c>
      <c r="D91" s="121" t="s">
        <v>2683</v>
      </c>
      <c r="E91" s="145">
        <v>43405</v>
      </c>
      <c r="F91" s="145">
        <v>43434</v>
      </c>
      <c r="G91" s="160">
        <f t="shared" si="3"/>
        <v>0.96666666666666667</v>
      </c>
      <c r="H91" s="122" t="s">
        <v>2708</v>
      </c>
      <c r="I91" s="121" t="s">
        <v>110</v>
      </c>
      <c r="J91" s="121" t="s">
        <v>220</v>
      </c>
      <c r="K91" s="123">
        <v>260755233</v>
      </c>
      <c r="L91" s="124" t="s">
        <v>1148</v>
      </c>
      <c r="M91" s="117">
        <v>1</v>
      </c>
      <c r="N91" s="124" t="s">
        <v>27</v>
      </c>
      <c r="O91" s="124" t="s">
        <v>1148</v>
      </c>
      <c r="P91" s="79"/>
    </row>
    <row r="92" spans="1:16" s="7" customFormat="1" ht="24.75" customHeight="1" outlineLevel="1" x14ac:dyDescent="0.25">
      <c r="A92" s="143">
        <v>45</v>
      </c>
      <c r="B92" s="122" t="s">
        <v>2678</v>
      </c>
      <c r="C92" s="124" t="s">
        <v>31</v>
      </c>
      <c r="D92" s="121" t="s">
        <v>2701</v>
      </c>
      <c r="E92" s="145">
        <v>43884</v>
      </c>
      <c r="F92" s="145">
        <v>44196</v>
      </c>
      <c r="G92" s="160">
        <f t="shared" si="3"/>
        <v>10.4</v>
      </c>
      <c r="H92" s="122" t="s">
        <v>2708</v>
      </c>
      <c r="I92" s="121" t="s">
        <v>110</v>
      </c>
      <c r="J92" s="121" t="s">
        <v>789</v>
      </c>
      <c r="K92" s="123">
        <v>2251464045</v>
      </c>
      <c r="L92" s="124" t="s">
        <v>1148</v>
      </c>
      <c r="M92" s="117">
        <v>1</v>
      </c>
      <c r="N92" s="124" t="s">
        <v>2634</v>
      </c>
      <c r="O92" s="124" t="s">
        <v>1148</v>
      </c>
      <c r="P92" s="79"/>
    </row>
    <row r="93" spans="1:16" s="7" customFormat="1" ht="24.75" customHeight="1" outlineLevel="1" x14ac:dyDescent="0.25">
      <c r="A93" s="143">
        <v>46</v>
      </c>
      <c r="B93" s="122" t="s">
        <v>2678</v>
      </c>
      <c r="C93" s="124" t="s">
        <v>31</v>
      </c>
      <c r="D93" s="121" t="s">
        <v>2683</v>
      </c>
      <c r="E93" s="145">
        <v>43405</v>
      </c>
      <c r="F93" s="145">
        <v>43434</v>
      </c>
      <c r="G93" s="160">
        <f t="shared" si="3"/>
        <v>0.96666666666666667</v>
      </c>
      <c r="H93" s="122" t="s">
        <v>2708</v>
      </c>
      <c r="I93" s="121" t="s">
        <v>110</v>
      </c>
      <c r="J93" s="121" t="s">
        <v>806</v>
      </c>
      <c r="K93" s="123">
        <v>260755233</v>
      </c>
      <c r="L93" s="124" t="s">
        <v>1148</v>
      </c>
      <c r="M93" s="117">
        <v>1</v>
      </c>
      <c r="N93" s="124" t="s">
        <v>27</v>
      </c>
      <c r="O93" s="124" t="s">
        <v>1148</v>
      </c>
      <c r="P93" s="79"/>
    </row>
    <row r="94" spans="1:16" s="7" customFormat="1" ht="24.75" customHeight="1" outlineLevel="1" x14ac:dyDescent="0.25">
      <c r="A94" s="143">
        <v>47</v>
      </c>
      <c r="B94" s="122" t="s">
        <v>2678</v>
      </c>
      <c r="C94" s="124" t="s">
        <v>31</v>
      </c>
      <c r="D94" s="121" t="s">
        <v>2684</v>
      </c>
      <c r="E94" s="145">
        <v>42719</v>
      </c>
      <c r="F94" s="145">
        <v>43084</v>
      </c>
      <c r="G94" s="160">
        <f t="shared" si="3"/>
        <v>12.166666666666666</v>
      </c>
      <c r="H94" s="122" t="s">
        <v>2709</v>
      </c>
      <c r="I94" s="121" t="s">
        <v>110</v>
      </c>
      <c r="J94" s="121" t="s">
        <v>797</v>
      </c>
      <c r="K94" s="123">
        <v>3873858943</v>
      </c>
      <c r="L94" s="124" t="s">
        <v>1148</v>
      </c>
      <c r="M94" s="117">
        <v>1</v>
      </c>
      <c r="N94" s="124" t="s">
        <v>27</v>
      </c>
      <c r="O94" s="124" t="s">
        <v>26</v>
      </c>
      <c r="P94" s="79"/>
    </row>
    <row r="95" spans="1:16" s="7" customFormat="1" ht="24.75" customHeight="1" outlineLevel="1" x14ac:dyDescent="0.25">
      <c r="A95" s="144">
        <v>48</v>
      </c>
      <c r="B95" s="122" t="s">
        <v>2678</v>
      </c>
      <c r="C95" s="124" t="s">
        <v>31</v>
      </c>
      <c r="D95" s="121" t="s">
        <v>2684</v>
      </c>
      <c r="E95" s="145">
        <v>42719</v>
      </c>
      <c r="F95" s="145">
        <v>43084</v>
      </c>
      <c r="G95" s="160">
        <f t="shared" si="3"/>
        <v>12.166666666666666</v>
      </c>
      <c r="H95" s="122" t="s">
        <v>2709</v>
      </c>
      <c r="I95" s="121" t="s">
        <v>110</v>
      </c>
      <c r="J95" s="121" t="s">
        <v>817</v>
      </c>
      <c r="K95" s="123">
        <v>3873858943</v>
      </c>
      <c r="L95" s="124" t="s">
        <v>1148</v>
      </c>
      <c r="M95" s="117">
        <v>1</v>
      </c>
      <c r="N95" s="124" t="s">
        <v>27</v>
      </c>
      <c r="O95" s="124" t="s">
        <v>26</v>
      </c>
      <c r="P95" s="79"/>
    </row>
    <row r="96" spans="1:16" s="7" customFormat="1" ht="24.75" customHeight="1" outlineLevel="1" x14ac:dyDescent="0.25">
      <c r="A96" s="144">
        <v>49</v>
      </c>
      <c r="B96" s="122" t="s">
        <v>2678</v>
      </c>
      <c r="C96" s="124" t="s">
        <v>31</v>
      </c>
      <c r="D96" s="121" t="s">
        <v>2684</v>
      </c>
      <c r="E96" s="145">
        <v>42719</v>
      </c>
      <c r="F96" s="145">
        <v>43084</v>
      </c>
      <c r="G96" s="160">
        <f t="shared" si="3"/>
        <v>12.166666666666666</v>
      </c>
      <c r="H96" s="122" t="s">
        <v>2709</v>
      </c>
      <c r="I96" s="121" t="s">
        <v>110</v>
      </c>
      <c r="J96" s="121" t="s">
        <v>805</v>
      </c>
      <c r="K96" s="123">
        <v>3873858943</v>
      </c>
      <c r="L96" s="124" t="s">
        <v>1148</v>
      </c>
      <c r="M96" s="117">
        <v>1</v>
      </c>
      <c r="N96" s="124" t="s">
        <v>27</v>
      </c>
      <c r="O96" s="124" t="s">
        <v>26</v>
      </c>
      <c r="P96" s="79"/>
    </row>
    <row r="97" spans="1:16" s="7" customFormat="1" ht="24.75" customHeight="1" outlineLevel="1" x14ac:dyDescent="0.25">
      <c r="A97" s="144">
        <v>50</v>
      </c>
      <c r="B97" s="122" t="s">
        <v>2678</v>
      </c>
      <c r="C97" s="124" t="s">
        <v>31</v>
      </c>
      <c r="D97" s="121" t="s">
        <v>2684</v>
      </c>
      <c r="E97" s="145">
        <v>42719</v>
      </c>
      <c r="F97" s="145">
        <v>43084</v>
      </c>
      <c r="G97" s="160">
        <f t="shared" si="3"/>
        <v>12.166666666666666</v>
      </c>
      <c r="H97" s="122" t="s">
        <v>2709</v>
      </c>
      <c r="I97" s="121" t="s">
        <v>110</v>
      </c>
      <c r="J97" s="121" t="s">
        <v>784</v>
      </c>
      <c r="K97" s="123">
        <v>3873858943</v>
      </c>
      <c r="L97" s="124" t="s">
        <v>1148</v>
      </c>
      <c r="M97" s="117">
        <v>1</v>
      </c>
      <c r="N97" s="124" t="s">
        <v>27</v>
      </c>
      <c r="O97" s="124" t="s">
        <v>26</v>
      </c>
      <c r="P97" s="79"/>
    </row>
    <row r="98" spans="1:16" s="7" customFormat="1" ht="24.75" customHeight="1" outlineLevel="1" x14ac:dyDescent="0.25">
      <c r="A98" s="144">
        <v>51</v>
      </c>
      <c r="B98" s="122" t="s">
        <v>2678</v>
      </c>
      <c r="C98" s="124" t="s">
        <v>31</v>
      </c>
      <c r="D98" s="121" t="s">
        <v>2685</v>
      </c>
      <c r="E98" s="145">
        <v>42668</v>
      </c>
      <c r="F98" s="145">
        <v>42719</v>
      </c>
      <c r="G98" s="160">
        <f t="shared" si="3"/>
        <v>1.7</v>
      </c>
      <c r="H98" s="122" t="s">
        <v>2710</v>
      </c>
      <c r="I98" s="121" t="s">
        <v>110</v>
      </c>
      <c r="J98" s="121" t="s">
        <v>790</v>
      </c>
      <c r="K98" s="123">
        <v>419186012</v>
      </c>
      <c r="L98" s="124" t="s">
        <v>1148</v>
      </c>
      <c r="M98" s="117">
        <v>1</v>
      </c>
      <c r="N98" s="124" t="s">
        <v>27</v>
      </c>
      <c r="O98" s="124" t="s">
        <v>1148</v>
      </c>
      <c r="P98" s="79"/>
    </row>
    <row r="99" spans="1:16" s="7" customFormat="1" ht="24.75" customHeight="1" outlineLevel="1" x14ac:dyDescent="0.25">
      <c r="A99" s="144">
        <v>52</v>
      </c>
      <c r="B99" s="122" t="s">
        <v>2678</v>
      </c>
      <c r="C99" s="124" t="s">
        <v>31</v>
      </c>
      <c r="D99" s="121" t="s">
        <v>2685</v>
      </c>
      <c r="E99" s="145">
        <v>42668</v>
      </c>
      <c r="F99" s="145">
        <v>42719</v>
      </c>
      <c r="G99" s="160">
        <f t="shared" si="3"/>
        <v>1.7</v>
      </c>
      <c r="H99" s="122" t="s">
        <v>2710</v>
      </c>
      <c r="I99" s="121" t="s">
        <v>110</v>
      </c>
      <c r="J99" s="121" t="s">
        <v>770</v>
      </c>
      <c r="K99" s="123">
        <v>419186012</v>
      </c>
      <c r="L99" s="124" t="s">
        <v>1148</v>
      </c>
      <c r="M99" s="117">
        <v>1</v>
      </c>
      <c r="N99" s="124" t="s">
        <v>27</v>
      </c>
      <c r="O99" s="124" t="s">
        <v>1148</v>
      </c>
      <c r="P99" s="79"/>
    </row>
    <row r="100" spans="1:16" s="7" customFormat="1" ht="24.75" customHeight="1" outlineLevel="1" x14ac:dyDescent="0.25">
      <c r="A100" s="144">
        <v>53</v>
      </c>
      <c r="B100" s="122" t="s">
        <v>2678</v>
      </c>
      <c r="C100" s="124" t="s">
        <v>31</v>
      </c>
      <c r="D100" s="121" t="s">
        <v>2685</v>
      </c>
      <c r="E100" s="145">
        <v>42668</v>
      </c>
      <c r="F100" s="145">
        <v>42719</v>
      </c>
      <c r="G100" s="160">
        <f t="shared" si="3"/>
        <v>1.7</v>
      </c>
      <c r="H100" s="122" t="s">
        <v>2710</v>
      </c>
      <c r="I100" s="121" t="s">
        <v>110</v>
      </c>
      <c r="J100" s="121" t="s">
        <v>809</v>
      </c>
      <c r="K100" s="123">
        <v>419186012</v>
      </c>
      <c r="L100" s="124" t="s">
        <v>1148</v>
      </c>
      <c r="M100" s="117">
        <v>1</v>
      </c>
      <c r="N100" s="124" t="s">
        <v>27</v>
      </c>
      <c r="O100" s="124" t="s">
        <v>1148</v>
      </c>
      <c r="P100" s="79"/>
    </row>
    <row r="101" spans="1:16" s="7" customFormat="1" ht="24.75" customHeight="1" outlineLevel="1" x14ac:dyDescent="0.25">
      <c r="A101" s="144">
        <v>54</v>
      </c>
      <c r="B101" s="122" t="s">
        <v>2678</v>
      </c>
      <c r="C101" s="124" t="s">
        <v>31</v>
      </c>
      <c r="D101" s="121" t="s">
        <v>2685</v>
      </c>
      <c r="E101" s="145">
        <v>42668</v>
      </c>
      <c r="F101" s="145">
        <v>42719</v>
      </c>
      <c r="G101" s="160">
        <f t="shared" si="3"/>
        <v>1.7</v>
      </c>
      <c r="H101" s="122" t="s">
        <v>2710</v>
      </c>
      <c r="I101" s="121" t="s">
        <v>110</v>
      </c>
      <c r="J101" s="121" t="s">
        <v>792</v>
      </c>
      <c r="K101" s="123">
        <v>419186012</v>
      </c>
      <c r="L101" s="124" t="s">
        <v>1148</v>
      </c>
      <c r="M101" s="117">
        <v>1</v>
      </c>
      <c r="N101" s="124" t="s">
        <v>27</v>
      </c>
      <c r="O101" s="124" t="s">
        <v>1148</v>
      </c>
      <c r="P101" s="79"/>
    </row>
    <row r="102" spans="1:16" s="7" customFormat="1" ht="24.75" customHeight="1" outlineLevel="1" x14ac:dyDescent="0.25">
      <c r="A102" s="144">
        <v>55</v>
      </c>
      <c r="B102" s="122" t="s">
        <v>2678</v>
      </c>
      <c r="C102" s="124" t="s">
        <v>31</v>
      </c>
      <c r="D102" s="121" t="s">
        <v>2685</v>
      </c>
      <c r="E102" s="145">
        <v>42668</v>
      </c>
      <c r="F102" s="145">
        <v>42719</v>
      </c>
      <c r="G102" s="160">
        <f t="shared" si="3"/>
        <v>1.7</v>
      </c>
      <c r="H102" s="122" t="s">
        <v>2710</v>
      </c>
      <c r="I102" s="121" t="s">
        <v>110</v>
      </c>
      <c r="J102" s="121" t="s">
        <v>806</v>
      </c>
      <c r="K102" s="123">
        <v>419186012</v>
      </c>
      <c r="L102" s="124" t="s">
        <v>1148</v>
      </c>
      <c r="M102" s="117">
        <v>1</v>
      </c>
      <c r="N102" s="124" t="s">
        <v>27</v>
      </c>
      <c r="O102" s="124" t="s">
        <v>1148</v>
      </c>
      <c r="P102" s="79"/>
    </row>
    <row r="103" spans="1:16" s="7" customFormat="1" ht="24.75" customHeight="1" outlineLevel="1" x14ac:dyDescent="0.25">
      <c r="A103" s="144">
        <v>56</v>
      </c>
      <c r="B103" s="122" t="s">
        <v>2678</v>
      </c>
      <c r="C103" s="124" t="s">
        <v>31</v>
      </c>
      <c r="D103" s="121" t="s">
        <v>2688</v>
      </c>
      <c r="E103" s="145">
        <v>41290</v>
      </c>
      <c r="F103" s="145">
        <v>41851</v>
      </c>
      <c r="G103" s="160">
        <f t="shared" si="3"/>
        <v>18.7</v>
      </c>
      <c r="H103" s="122" t="s">
        <v>2713</v>
      </c>
      <c r="I103" s="121" t="s">
        <v>110</v>
      </c>
      <c r="J103" s="121" t="s">
        <v>806</v>
      </c>
      <c r="K103" s="123">
        <v>872655144</v>
      </c>
      <c r="L103" s="124" t="s">
        <v>1148</v>
      </c>
      <c r="M103" s="117">
        <v>1</v>
      </c>
      <c r="N103" s="124" t="s">
        <v>27</v>
      </c>
      <c r="O103" s="124" t="s">
        <v>1148</v>
      </c>
      <c r="P103" s="79"/>
    </row>
    <row r="104" spans="1:16" s="7" customFormat="1" ht="24.75" customHeight="1" outlineLevel="1" x14ac:dyDescent="0.25">
      <c r="A104" s="144">
        <v>57</v>
      </c>
      <c r="B104" s="122" t="s">
        <v>2678</v>
      </c>
      <c r="C104" s="124" t="s">
        <v>31</v>
      </c>
      <c r="D104" s="121" t="s">
        <v>2689</v>
      </c>
      <c r="E104" s="145">
        <v>41872</v>
      </c>
      <c r="F104" s="145">
        <v>41943</v>
      </c>
      <c r="G104" s="160">
        <f t="shared" si="3"/>
        <v>2.3666666666666667</v>
      </c>
      <c r="H104" s="122" t="s">
        <v>2714</v>
      </c>
      <c r="I104" s="121" t="s">
        <v>110</v>
      </c>
      <c r="J104" s="121" t="s">
        <v>806</v>
      </c>
      <c r="K104" s="123">
        <v>312618528</v>
      </c>
      <c r="L104" s="124" t="s">
        <v>1148</v>
      </c>
      <c r="M104" s="117">
        <v>1</v>
      </c>
      <c r="N104" s="124" t="s">
        <v>27</v>
      </c>
      <c r="O104" s="124" t="s">
        <v>1148</v>
      </c>
      <c r="P104" s="79"/>
    </row>
    <row r="105" spans="1:16" s="7" customFormat="1" ht="24.75" customHeight="1" outlineLevel="1" x14ac:dyDescent="0.25">
      <c r="A105" s="144">
        <v>58</v>
      </c>
      <c r="B105" s="122" t="s">
        <v>2678</v>
      </c>
      <c r="C105" s="124" t="s">
        <v>31</v>
      </c>
      <c r="D105" s="121" t="s">
        <v>2691</v>
      </c>
      <c r="E105" s="145">
        <v>40922</v>
      </c>
      <c r="F105" s="145">
        <v>41273</v>
      </c>
      <c r="G105" s="160">
        <f t="shared" si="3"/>
        <v>11.7</v>
      </c>
      <c r="H105" s="122" t="s">
        <v>2713</v>
      </c>
      <c r="I105" s="121" t="s">
        <v>110</v>
      </c>
      <c r="J105" s="121" t="s">
        <v>806</v>
      </c>
      <c r="K105" s="123">
        <v>770888713</v>
      </c>
      <c r="L105" s="124" t="s">
        <v>1148</v>
      </c>
      <c r="M105" s="117">
        <v>1</v>
      </c>
      <c r="N105" s="124" t="s">
        <v>27</v>
      </c>
      <c r="O105" s="124" t="s">
        <v>1148</v>
      </c>
      <c r="P105" s="79"/>
    </row>
    <row r="106" spans="1:16" s="7" customFormat="1" ht="24.75" customHeight="1" outlineLevel="1" x14ac:dyDescent="0.25">
      <c r="A106" s="144">
        <v>59</v>
      </c>
      <c r="B106" s="64" t="s">
        <v>2678</v>
      </c>
      <c r="C106" s="124" t="s">
        <v>31</v>
      </c>
      <c r="D106" s="63" t="s">
        <v>2694</v>
      </c>
      <c r="E106" s="145">
        <v>39834</v>
      </c>
      <c r="F106" s="145">
        <v>40178</v>
      </c>
      <c r="G106" s="160">
        <f t="shared" si="3"/>
        <v>11.466666666666667</v>
      </c>
      <c r="H106" s="64" t="s">
        <v>2717</v>
      </c>
      <c r="I106" s="63" t="s">
        <v>110</v>
      </c>
      <c r="J106" s="63" t="s">
        <v>808</v>
      </c>
      <c r="K106" s="66">
        <v>1213205209</v>
      </c>
      <c r="L106" s="65" t="s">
        <v>1148</v>
      </c>
      <c r="M106" s="67">
        <v>1</v>
      </c>
      <c r="N106" s="65" t="s">
        <v>27</v>
      </c>
      <c r="O106" s="65" t="s">
        <v>1148</v>
      </c>
      <c r="P106" s="79"/>
    </row>
    <row r="107" spans="1:16" s="7" customFormat="1" ht="24.75" customHeight="1" outlineLevel="1" x14ac:dyDescent="0.25">
      <c r="A107" s="144">
        <v>60</v>
      </c>
      <c r="B107" s="64" t="s">
        <v>2678</v>
      </c>
      <c r="C107" s="124" t="s">
        <v>31</v>
      </c>
      <c r="D107" s="63" t="s">
        <v>2694</v>
      </c>
      <c r="E107" s="145">
        <v>39834</v>
      </c>
      <c r="F107" s="145">
        <v>40178</v>
      </c>
      <c r="G107" s="160">
        <f t="shared" si="3"/>
        <v>11.466666666666667</v>
      </c>
      <c r="H107" s="64" t="s">
        <v>2717</v>
      </c>
      <c r="I107" s="63" t="s">
        <v>110</v>
      </c>
      <c r="J107" s="63" t="s">
        <v>809</v>
      </c>
      <c r="K107" s="66">
        <v>1213205209</v>
      </c>
      <c r="L107" s="65" t="s">
        <v>1148</v>
      </c>
      <c r="M107" s="67">
        <v>1</v>
      </c>
      <c r="N107" s="65" t="s">
        <v>27</v>
      </c>
      <c r="O107" s="65" t="s">
        <v>1148</v>
      </c>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2655</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2664</v>
      </c>
      <c r="C114" s="163" t="s">
        <v>31</v>
      </c>
      <c r="D114" s="120"/>
      <c r="E114" s="145"/>
      <c r="F114" s="145"/>
      <c r="G114" s="160" t="str">
        <f>IF(AND(E114&lt;&gt;"",F114&lt;&gt;""),((F114-E114)/30),"")</f>
        <v/>
      </c>
      <c r="H114" s="122"/>
      <c r="I114" s="121"/>
      <c r="J114" s="121"/>
      <c r="K114" s="123"/>
      <c r="L114" s="100" t="str">
        <f>+IF(AND(K114&gt;0,O114="Ejecución"),(K114/877802)*Tabla28[[#This Row],[% participación]],IF(AND(K114&gt;0,O114&lt;&gt;"Ejecución"),"-",""))</f>
        <v/>
      </c>
      <c r="M114" s="124"/>
      <c r="N114" s="173" t="str">
        <f>+IF(M118="No",1,IF(M118="Si","Ingrese %",""))</f>
        <v/>
      </c>
      <c r="O114" s="162" t="s">
        <v>1150</v>
      </c>
      <c r="P114" s="78"/>
    </row>
    <row r="115" spans="1:16" s="6" customFormat="1" ht="24.75" customHeight="1" x14ac:dyDescent="0.25">
      <c r="A115" s="143">
        <v>2</v>
      </c>
      <c r="B115" s="161" t="s">
        <v>2664</v>
      </c>
      <c r="C115" s="163" t="s">
        <v>31</v>
      </c>
      <c r="D115" s="63"/>
      <c r="E115" s="145"/>
      <c r="F115" s="145"/>
      <c r="G115" s="160" t="str">
        <f t="shared" ref="G115:G116" si="4">IF(AND(E115&lt;&gt;"",F115&lt;&gt;""),((F115-E115)/30),"")</f>
        <v/>
      </c>
      <c r="H115" s="64"/>
      <c r="I115" s="63"/>
      <c r="J115" s="63"/>
      <c r="K115" s="68"/>
      <c r="L115" s="100" t="str">
        <f>+IF(AND(K115&gt;0,O115="Ejecución"),(K115/877802)*Tabla28[[#This Row],[% participación]],IF(AND(K115&gt;0,O115&lt;&gt;"Ejecución"),"-",""))</f>
        <v/>
      </c>
      <c r="M115" s="65"/>
      <c r="N115" s="173" t="str">
        <f>+IF(M118="No",1,IF(M118="Si","Ingrese %",""))</f>
        <v/>
      </c>
      <c r="O115" s="162" t="s">
        <v>1150</v>
      </c>
      <c r="P115" s="78"/>
    </row>
    <row r="116" spans="1:16" s="6" customFormat="1" ht="24.75" customHeight="1" x14ac:dyDescent="0.25">
      <c r="A116" s="143">
        <v>3</v>
      </c>
      <c r="B116" s="161" t="s">
        <v>2664</v>
      </c>
      <c r="C116" s="163" t="s">
        <v>31</v>
      </c>
      <c r="D116" s="63"/>
      <c r="E116" s="145"/>
      <c r="F116" s="145"/>
      <c r="G116" s="160" t="str">
        <f t="shared" si="4"/>
        <v/>
      </c>
      <c r="H116" s="64"/>
      <c r="I116" s="63"/>
      <c r="J116" s="63"/>
      <c r="K116" s="68"/>
      <c r="L116" s="100" t="str">
        <f>+IF(AND(K116&gt;0,O116="Ejecución"),(K116/877802)*Tabla28[[#This Row],[% participación]],IF(AND(K116&gt;0,O116&lt;&gt;"Ejecución"),"-",""))</f>
        <v/>
      </c>
      <c r="M116" s="65"/>
      <c r="N116" s="173" t="str">
        <f>+IF(M118="No",1,IF(M118="Si","Ingrese %",""))</f>
        <v/>
      </c>
      <c r="O116" s="162" t="s">
        <v>1150</v>
      </c>
      <c r="P116" s="78"/>
    </row>
    <row r="117" spans="1:16" s="6" customFormat="1" ht="24.75" customHeight="1" outlineLevel="1" x14ac:dyDescent="0.25">
      <c r="A117" s="143">
        <v>4</v>
      </c>
      <c r="B117" s="161" t="s">
        <v>2664</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2664</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2664</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2664</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2664</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2664</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2664</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2664</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2664</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2664</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2664</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2664</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2664</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2664</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2664</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2664</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2664</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2664</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2664</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2664</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2664</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2664</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2664</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2664</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2664</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2664</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2664</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2664</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2664</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2664</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2664</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2664</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2664</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2664</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2664</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2664</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2664</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2664</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2664</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2664</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2664</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2664</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2664</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2664</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2659</v>
      </c>
      <c r="B163" s="240"/>
      <c r="C163" s="240"/>
      <c r="D163" s="240"/>
      <c r="E163" s="241"/>
      <c r="F163" s="242" t="s">
        <v>2660</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2657</v>
      </c>
      <c r="C168" s="223"/>
      <c r="D168" s="223"/>
      <c r="E168" s="8"/>
      <c r="F168" s="5"/>
      <c r="H168" s="81" t="s">
        <v>2656</v>
      </c>
      <c r="I168" s="246"/>
      <c r="J168" s="247"/>
      <c r="K168" s="247"/>
      <c r="L168" s="247"/>
      <c r="M168" s="247"/>
      <c r="N168" s="247"/>
      <c r="O168" s="248"/>
      <c r="Q168" s="51"/>
    </row>
    <row r="169" spans="1:28" x14ac:dyDescent="0.25">
      <c r="A169" s="9"/>
      <c r="B169" s="74" t="s">
        <v>2652</v>
      </c>
      <c r="C169" s="5"/>
      <c r="D169" s="5"/>
      <c r="E169" s="8"/>
      <c r="F169" s="80" t="s">
        <v>2651</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2667</v>
      </c>
      <c r="B172" s="181"/>
      <c r="C172" s="181"/>
      <c r="D172" s="181"/>
      <c r="E172" s="181"/>
      <c r="F172" s="181"/>
      <c r="G172" s="181"/>
      <c r="H172" s="181"/>
      <c r="I172" s="181"/>
      <c r="J172" s="181"/>
      <c r="K172" s="181"/>
      <c r="L172" s="181"/>
      <c r="M172" s="181"/>
      <c r="N172" s="181"/>
      <c r="O172" s="182"/>
      <c r="P172" s="76"/>
    </row>
    <row r="173" spans="1:28" ht="15" customHeight="1" x14ac:dyDescent="0.25">
      <c r="A173" s="195" t="s">
        <v>2673</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2668</v>
      </c>
      <c r="C176" s="211"/>
      <c r="D176" s="211"/>
      <c r="E176" s="211"/>
      <c r="F176" s="211"/>
      <c r="G176" s="211"/>
      <c r="H176" s="20"/>
      <c r="I176" s="218" t="s">
        <v>2674</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2671</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2668</v>
      </c>
      <c r="C179" s="221"/>
      <c r="D179" s="221"/>
      <c r="E179" s="171">
        <v>0.02</v>
      </c>
      <c r="F179" s="170">
        <v>0.01</v>
      </c>
      <c r="G179" s="165">
        <f>IF(F179&gt;0,SUM(E179+F179),"")</f>
        <v>0.03</v>
      </c>
      <c r="H179" s="5"/>
      <c r="I179" s="221" t="s">
        <v>2670</v>
      </c>
      <c r="J179" s="221"/>
      <c r="K179" s="221"/>
      <c r="L179" s="221"/>
      <c r="M179" s="172">
        <v>0.02</v>
      </c>
      <c r="O179" s="8"/>
      <c r="Q179" s="19"/>
      <c r="R179" s="159">
        <f>IF(M179&gt;0,SUM(L179+M179),"")</f>
        <v>0.02</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2669</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37076682.539999999</v>
      </c>
      <c r="F185" s="92"/>
      <c r="G185" s="93"/>
      <c r="H185" s="88"/>
      <c r="I185" s="90" t="s">
        <v>2627</v>
      </c>
      <c r="J185" s="166">
        <f>+SUM(M179:M183)</f>
        <v>0.02</v>
      </c>
      <c r="K185" s="202" t="s">
        <v>2628</v>
      </c>
      <c r="L185" s="202"/>
      <c r="M185" s="94">
        <f>+J185*(SUM(K20:K35))</f>
        <v>24717788.359999999</v>
      </c>
      <c r="N185" s="95"/>
      <c r="O185" s="96"/>
    </row>
    <row r="186" spans="1:28" ht="15.75" thickBot="1" x14ac:dyDescent="0.3">
      <c r="A186" s="10"/>
      <c r="B186" s="97"/>
      <c r="C186" s="97"/>
      <c r="D186" s="97"/>
      <c r="E186" s="97"/>
      <c r="F186" s="97"/>
      <c r="G186" s="97"/>
      <c r="H186" s="97"/>
      <c r="I186" s="168" t="s">
        <v>2672</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41968</v>
      </c>
      <c r="D193" s="5"/>
      <c r="E193" s="126">
        <v>2567</v>
      </c>
      <c r="F193" s="5"/>
      <c r="G193" s="5"/>
      <c r="H193" s="147" t="s">
        <v>2722</v>
      </c>
      <c r="J193" s="5"/>
      <c r="K193" s="127">
        <v>36528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2658</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2675</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2723</v>
      </c>
      <c r="J211" s="27" t="s">
        <v>2622</v>
      </c>
      <c r="K211" s="148" t="s">
        <v>2723</v>
      </c>
      <c r="L211" s="21"/>
      <c r="M211" s="21"/>
      <c r="N211" s="21"/>
      <c r="O211" s="8"/>
    </row>
    <row r="212" spans="1:15" x14ac:dyDescent="0.25">
      <c r="A212" s="9"/>
      <c r="B212" s="27" t="s">
        <v>2619</v>
      </c>
      <c r="C212" s="147" t="s">
        <v>2722</v>
      </c>
      <c r="D212" s="21"/>
      <c r="G212" s="27" t="s">
        <v>2621</v>
      </c>
      <c r="H212" s="148" t="s">
        <v>2724</v>
      </c>
      <c r="J212" s="27" t="s">
        <v>2623</v>
      </c>
      <c r="K212" s="147" t="s">
        <v>2725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FQj7SE7OYn/MACelM5k/vK8FoCt7+1w+ycs4IsdnO4H6RDWSGuAf16jcZFvmkJE4g29cyoiCRlC2rWt/ASv9vQ==" saltValue="RYm4yDpI9ijc7hMOO6OEGw=="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2649</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2650</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2665</v>
      </c>
      <c r="B1" t="s">
        <v>2666</v>
      </c>
    </row>
    <row r="2" spans="1:2" x14ac:dyDescent="0.25">
      <c r="A2" t="s">
        <v>2664</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schemas.openxmlformats.org/package/2006/metadata/core-properties"/>
    <ds:schemaRef ds:uri="http://schemas.microsoft.com/office/2006/documentManagement/types"/>
    <ds:schemaRef ds:uri="http://purl.org/dc/dcmitype/"/>
    <ds:schemaRef ds:uri="http://purl.org/dc/elements/1.1/"/>
    <ds:schemaRef ds:uri="http://purl.org/dc/terms/"/>
    <ds:schemaRef ds:uri="http://schemas.microsoft.com/office/2006/metadata/properties"/>
    <ds:schemaRef ds:uri="http://www.w3.org/XML/1998/namespace"/>
    <ds:schemaRef ds:uri="http://schemas.microsoft.com/office/infopath/2007/PartnerControls"/>
    <ds:schemaRef ds:uri="a65d333d-5b59-4810-bc94-b80d9325abbc"/>
    <ds:schemaRef ds:uri="4fb10211-09fb-4e80-9f0b-184718d5d98c"/>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Nuby</cp:lastModifiedBy>
  <cp:lastPrinted>2021-01-05T17:38:55Z</cp:lastPrinted>
  <dcterms:created xsi:type="dcterms:W3CDTF">2020-10-14T21:57:42Z</dcterms:created>
  <dcterms:modified xsi:type="dcterms:W3CDTF">2021-01-05T17:42:02Z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