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<sst xmlns="http://schemas.openxmlformats.org/spreadsheetml/2006/main" count="3178" uniqueCount="2713">
  <si>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</si>
  <si>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</si>
  <si>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</si>
  <si>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</si>
  <si>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</si>
  <si>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</si>
  <si>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</si>
  <si>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</si>
  <si>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</si>
  <si>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</si>
  <si>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</si>
  <si>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</si>
  <si>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</si>
  <si>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</si>
  <si>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</si>
  <si>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</si>
  <si>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</si>
  <si>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</si>
  <si>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</si>
  <si>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</si>
  <si>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</si>
  <si>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</si>
  <si>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</si>
  <si>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</si>
  <si>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</si>
  <si>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</si>
  <si>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</si>
  <si>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</si>
  <si>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</si>
  <si>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</si>
  <si>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</si>
  <si>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</si>
  <si>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</si>
  <si>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</si>
  <si>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</si>
  <si>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</si>
  <si>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</si>
  <si>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</si>
  <si>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</si>
  <si>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</si>
  <si>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</si>
  <si>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</si>
  <si>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</si>
  <si>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</si>
  <si>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</si>
  <si>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</si>
  <si>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</si>
  <si>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</si>
  <si>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</si>
  <si>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</si>
  <si>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</si>
  <si>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</si>
  <si>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</si>
  <si>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</si>
  <si>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</si>
  <si>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</si>
  <si>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</si>
  <si>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</si>
  <si>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</si>
  <si>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</si>
  <si>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</si>
  <si>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</si>
  <si>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</si>
  <si>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</si>
  <si>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</si>
  <si>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</si>
  <si>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</si>
  <si>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</si>
  <si>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</si>
  <si>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</si>
  <si>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</si>
  <si>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</si>
  <si>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</si>
  <si>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</si>
  <si>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</si>
  <si>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</si>
  <si>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</si>
  <si>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</si>
  <si>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</si>
  <si>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</si>
  <si>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</si>
  <si>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</si>
  <si>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</si>
  <si>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</si>
  <si>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</si>
  <si>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</si>
  <si>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</si>
  <si>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</si>
  <si>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</si>
  <si>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</si>
  <si>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</si>
  <si>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</si>
  <si>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</si>
  <si>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</si>
  <si>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</si>
  <si>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</si>
  <si>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</si>
  <si>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</si>
  <si>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</si>
  <si>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</si>
  <si>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</si>
  <si>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</si>
  <si>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</si>
  <si>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</si>
  <si>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</si>
  <si>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</si>
  <si>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</si>
  <si>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</si>
  <si>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</si>
  <si>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</si>
  <si>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</si>
  <si>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</si>
  <si>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</si>
  <si>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</si>
  <si>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</si>
  <si>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</si>
  <si>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</si>
  <si>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</si>
  <si>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</si>
  <si>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</si>
  <si>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</si>
  <si>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</si>
  <si>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</si>
  <si>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</si>
  <si>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</si>
  <si>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</si>
  <si>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</si>
  <si>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</si>
  <si>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</si>
  <si>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</si>
  <si>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</si>
  <si>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</si>
  <si>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</si>
  <si>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</si>
  <si>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</si>
  <si>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</si>
  <si>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</si>
  <si>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</si>
  <si>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</si>
  <si>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</si>
  <si>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</si>
  <si>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</si>
  <si>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</si>
  <si>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</si>
  <si>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</si>
  <si>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</si>
  <si>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</si>
  <si>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</si>
  <si>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</si>
  <si>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</si>
  <si>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</si>
  <si>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</si>
  <si>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</si>
  <si>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</si>
  <si>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</si>
  <si>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</si>
  <si>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</si>
  <si>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</si>
  <si>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</si>
  <si>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</si>
  <si>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</si>
  <si>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</si>
  <si>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</si>
  <si>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</si>
  <si>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</si>
  <si>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</si>
  <si>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</si>
  <si>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</si>
  <si>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</si>
  <si>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</si>
  <si>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</si>
  <si>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</si>
  <si>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</si>
  <si>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</si>
  <si>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</si>
  <si>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</si>
  <si>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</si>
  <si>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</si>
  <si>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</si>
  <si>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</si>
  <si>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</si>
  <si>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</si>
  <si>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</si>
  <si>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</si>
  <si>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</si>
  <si>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</si>
  <si>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</si>
  <si>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</si>
  <si>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</si>
  <si>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</si>
  <si>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</si>
  <si>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</si>
  <si>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</si>
  <si>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</si>
  <si>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</si>
  <si>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</si>
  <si>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</si>
  <si>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</si>
  <si>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</si>
  <si>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</si>
  <si>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</si>
  <si>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</si>
  <si>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</si>
  <si>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</si>
  <si>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</si>
  <si>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</si>
  <si>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</si>
  <si>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</si>
  <si>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</si>
  <si>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</si>
  <si>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</si>
  <si>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</si>
  <si>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</si>
  <si>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</si>
  <si>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</si>
  <si>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</si>
  <si>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</si>
  <si>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</si>
  <si>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</si>
  <si>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</si>
  <si>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</si>
  <si>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</si>
  <si>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</si>
  <si>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</si>
  <si>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</si>
  <si>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</si>
  <si>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</si>
  <si>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</si>
  <si>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</si>
  <si>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</si>
  <si>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</si>
  <si>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</si>
  <si>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</si>
  <si>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</si>
  <si>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</si>
  <si>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</si>
  <si>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</si>
  <si>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</si>
  <si>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</si>
  <si>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</si>
  <si>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</si>
  <si>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</si>
  <si>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</si>
  <si>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</si>
  <si>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</si>
  <si>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</si>
  <si>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</si>
  <si>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</si>
  <si>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</si>
  <si>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</si>
  <si>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</si>
  <si>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</si>
  <si>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</si>
  <si>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</si>
  <si>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</si>
  <si>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</si>
  <si>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</si>
  <si>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</si>
  <si>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</si>
  <si>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</si>
  <si>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</si>
  <si>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</si>
  <si>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</si>
  <si>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</si>
  <si>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</si>
  <si>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</si>
  <si>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</si>
  <si>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</si>
  <si>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</si>
  <si>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</si>
  <si>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</si>
  <si>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</si>
  <si>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</si>
  <si>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</si>
  <si>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</si>
  <si>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</si>
  <si>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</si>
  <si>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</si>
  <si>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</si>
  <si>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</si>
  <si>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</si>
  <si>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</si>
  <si>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</si>
  <si>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</si>
  <si>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</si>
  <si>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</si>
  <si>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</si>
  <si>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</si>
  <si>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</si>
  <si>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</si>
  <si>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</si>
  <si>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</si>
  <si>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</si>
  <si>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</si>
  <si>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</si>
  <si>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</si>
  <si>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</si>
  <si>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</si>
  <si>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</si>
  <si>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</si>
  <si>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</si>
  <si>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</si>
  <si>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</si>
  <si>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</si>
  <si>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</si>
  <si>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</si>
  <si>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</si>
  <si>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</si>
  <si>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</si>
  <si>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</si>
  <si>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</si>
  <si>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</si>
  <si>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</si>
  <si>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</si>
  <si>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</si>
  <si>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</si>
  <si>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</si>
  <si>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</si>
  <si>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</si>
  <si>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</si>
  <si>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</si>
  <si>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</si>
  <si>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</si>
  <si>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</si>
  <si>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</si>
  <si>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</si>
  <si>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</si>
  <si>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</si>
  <si>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</si>
  <si>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</si>
  <si>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</si>
  <si>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</si>
  <si>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</si>
  <si>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</si>
  <si>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</si>
  <si>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</si>
  <si>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</si>
  <si>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</si>
  <si>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</si>
  <si>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</si>
  <si>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</si>
  <si>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</si>
  <si>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</si>
  <si>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</si>
  <si>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</si>
  <si>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</si>
  <si>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</si>
  <si>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</si>
  <si>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</si>
  <si>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</si>
  <si>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</si>
  <si>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</si>
  <si>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</si>
  <si>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</si>
  <si>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</si>
  <si>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</si>
  <si>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</si>
  <si>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</si>
  <si>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</si>
  <si>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</si>
  <si>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</si>
  <si>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</si>
  <si>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</si>
  <si>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</si>
  <si>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</si>
  <si>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</si>
  <si>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</si>
  <si>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</si>
  <si>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</si>
  <si>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</si>
  <si>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</si>
  <si>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</si>
  <si>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</si>
  <si>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</si>
  <si>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</si>
  <si>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</si>
  <si>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</si>
  <si>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</si>
  <si>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</si>
  <si>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</si>
  <si>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</si>
  <si>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</si>
  <si>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</si>
  <si>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</si>
  <si>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</si>
  <si>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</si>
  <si>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</si>
  <si>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</si>
  <si>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</si>
  <si>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</si>
  <si>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</si>
  <si>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</si>
  <si>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</si>
  <si>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</si>
  <si>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</si>
  <si>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</si>
  <si>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</si>
  <si>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</si>
  <si>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</si>
  <si>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</si>
  <si>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</si>
  <si>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</si>
  <si>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</si>
  <si>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</si>
  <si>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</si>
  <si>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</si>
  <si>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</si>
  <si>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</si>
  <si>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</si>
  <si>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</si>
  <si>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</si>
  <si>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</si>
  <si>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</si>
  <si>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</si>
  <si>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</si>
  <si>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</si>
  <si>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</si>
  <si>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</si>
  <si>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</si>
  <si>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</si>
  <si>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</si>
  <si>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</si>
  <si>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</si>
  <si>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</si>
  <si>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</si>
  <si>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</si>
  <si>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</si>
  <si>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</si>
  <si>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</si>
  <si>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</si>
  <si>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</si>
  <si>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</si>
  <si>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</si>
  <si>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</si>
  <si>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</si>
  <si>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</si>
  <si>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</si>
  <si>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</si>
  <si>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</si>
  <si>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</si>
  <si>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</si>
  <si>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</si>
  <si>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</si>
  <si>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</si>
  <si>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</si>
  <si>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</si>
  <si>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</si>
  <si>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</si>
  <si>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</si>
  <si>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</si>
  <si>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</si>
  <si>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</si>
  <si>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</si>
  <si>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</si>
  <si>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</si>
  <si>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</si>
  <si>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</si>
  <si>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</si>
  <si>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</si>
  <si>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</si>
  <si>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</si>
  <si>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</si>
  <si>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</si>
  <si>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</si>
  <si>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</si>
  <si>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</si>
  <si>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</si>
  <si>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</si>
  <si>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</si>
  <si>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</si>
  <si>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</si>
  <si>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</si>
  <si>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</si>
  <si>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</si>
  <si>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</si>
  <si>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</si>
  <si>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</si>
  <si>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</si>
  <si>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</si>
  <si>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</si>
  <si>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</si>
  <si>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</si>
  <si>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</si>
  <si>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</si>
  <si>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</si>
  <si>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</si>
  <si>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</si>
  <si>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</si>
  <si>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</si>
  <si>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</si>
  <si>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</si>
  <si>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</si>
  <si>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</si>
  <si>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</si>
  <si>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</si>
  <si>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</si>
  <si>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</si>
  <si>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</si>
  <si>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</si>
  <si>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</si>
  <si>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</si>
  <si>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</si>
  <si>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</si>
  <si>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</si>
  <si>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</si>
  <si>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</si>
  <si>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</si>
  <si>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</si>
  <si>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</si>
  <si>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</si>
  <si>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</si>
  <si>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</si>
  <si>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</si>
  <si>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</si>
  <si>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</si>
  <si>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</si>
  <si>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</si>
  <si>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</si>
  <si>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</si>
  <si>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</si>
  <si>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</si>
  <si>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</si>
  <si>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</si>
  <si>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</si>
  <si>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</si>
  <si>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</si>
  <si>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</si>
  <si>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</si>
  <si>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</si>
  <si>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</si>
  <si>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</si>
  <si>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</si>
  <si>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</si>
  <si>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</si>
  <si>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</si>
  <si>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</si>
  <si>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</si>
  <si>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</si>
  <si>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</si>
  <si>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</si>
  <si>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</si>
  <si>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</si>
  <si>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</si>
  <si>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</si>
  <si>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</si>
  <si>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</si>
  <si>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</si>
  <si>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</si>
  <si>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</si>
  <si>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</si>
  <si>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</si>
  <si>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</si>
  <si>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</si>
  <si>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</si>
  <si>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</si>
  <si>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</si>
  <si>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</si>
  <si>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</si>
  <si>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</si>
  <si>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</si>
  <si>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</si>
  <si>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</si>
  <si>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</si>
  <si>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</si>
  <si>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</si>
  <si>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</si>
  <si>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</si>
  <si>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</si>
  <si>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</si>
  <si>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</si>
  <si>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</si>
  <si>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</si>
  <si>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</si>
  <si>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</si>
  <si>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</si>
  <si>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</si>
  <si>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</si>
  <si>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</si>
  <si>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</si>
  <si>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</si>
  <si>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</si>
  <si>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</si>
  <si>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</si>
  <si>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</si>
  <si>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</si>
  <si>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</si>
  <si>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</si>
  <si>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</si>
  <si>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</si>
  <si>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</si>
  <si>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</si>
  <si>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</si>
  <si>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</si>
  <si>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</si>
  <si>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</si>
  <si>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</si>
  <si>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</si>
  <si>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</si>
  <si>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</si>
  <si>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</si>
  <si>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</si>
  <si>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</si>
  <si>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</si>
  <si>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</si>
  <si>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</si>
  <si>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</si>
  <si>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</si>
  <si>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</si>
  <si>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</si>
  <si>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</si>
  <si>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</si>
  <si>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</si>
  <si>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</si>
  <si>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</si>
  <si>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</si>
  <si>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</si>
  <si>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</si>
  <si>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</si>
  <si>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</si>
  <si>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</si>
  <si>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</si>
  <si>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</si>
  <si>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</si>
  <si>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</si>
  <si>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</si>
  <si>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</si>
  <si>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</si>
  <si>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</si>
  <si>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</si>
  <si>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</si>
  <si>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</si>
  <si>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</si>
  <si>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</si>
  <si>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</si>
  <si>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</si>
  <si>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</si>
  <si>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</si>
  <si>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</si>
  <si>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</si>
  <si>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</si>
  <si>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</si>
  <si>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</si>
  <si>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</si>
  <si>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</si>
  <si>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</si>
  <si>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</si>
  <si>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</si>
  <si>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</si>
  <si>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</si>
  <si>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</si>
  <si>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</si>
  <si>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</si>
  <si>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</si>
  <si>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</si>
  <si>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</si>
  <si>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</si>
  <si>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</si>
  <si>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</si>
  <si>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</si>
  <si>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</si>
  <si>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</si>
  <si>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</si>
  <si>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</si>
  <si>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</si>
  <si>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</si>
  <si>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</si>
  <si>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</si>
  <si>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</si>
  <si>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</si>
  <si>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</si>
  <si>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</si>
  <si>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</si>
  <si>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</si>
  <si>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</si>
  <si>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</si>
  <si>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</si>
  <si>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</si>
  <si>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</si>
  <si>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</si>
  <si>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</si>
  <si>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</si>
  <si>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</si>
  <si>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</si>
  <si>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</si>
  <si>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</si>
  <si>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</si>
  <si>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</si>
  <si>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</si>
  <si>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</si>
  <si>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</si>
  <si>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</si>
  <si>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</si>
  <si>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</si>
  <si>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</si>
  <si>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</si>
  <si>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</si>
  <si>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</si>
  <si>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</si>
  <si>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</si>
  <si>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</si>
  <si>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</si>
  <si>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</si>
  <si>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</si>
  <si>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</si>
  <si>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</si>
  <si>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</si>
  <si>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</si>
  <si>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</si>
  <si>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</si>
  <si>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</si>
  <si>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</si>
  <si>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</si>
  <si>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</si>
  <si>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</si>
  <si>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</si>
  <si>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</si>
  <si>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</si>
  <si>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</si>
  <si>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</si>
  <si>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</si>
  <si>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</si>
  <si>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</si>
  <si>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</si>
  <si>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</si>
  <si>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</si>
  <si>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</si>
  <si>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</si>
  <si>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</si>
  <si>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</si>
  <si>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</si>
  <si>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</si>
  <si>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</si>
  <si>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</si>
  <si>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</si>
  <si>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</si>
  <si>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</si>
  <si>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</si>
  <si>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</si>
  <si>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</si>
  <si>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</si>
  <si>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</si>
  <si>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</si>
  <si>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</si>
  <si>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</si>
  <si>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</si>
  <si>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</si>
  <si>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</si>
  <si>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</si>
  <si>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</si>
  <si>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</si>
  <si>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</si>
  <si>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</si>
  <si>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</si>
  <si>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</si>
  <si>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</si>
  <si>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</si>
  <si>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</si>
  <si>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</si>
  <si>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</si>
  <si>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</si>
  <si>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</si>
  <si>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</si>
  <si>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</si>
  <si>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</si>
  <si>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</si>
  <si>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</si>
  <si>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</si>
  <si>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</si>
  <si>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</si>
  <si>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</si>
  <si>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</si>
  <si>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</si>
  <si>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</si>
  <si>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</si>
  <si>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</si>
  <si>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</si>
  <si>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</si>
  <si>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</si>
  <si>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</si>
  <si>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</si>
  <si>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</si>
  <si>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</si>
  <si>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</si>
  <si>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</si>
  <si>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</si>
  <si>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</si>
  <si>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</si>
  <si>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</si>
  <si>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</si>
  <si>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</si>
  <si>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</si>
  <si>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</si>
  <si>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</si>
  <si>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</si>
  <si>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</si>
  <si>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</si>
  <si>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</si>
  <si>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</si>
  <si>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</si>
  <si>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</si>
  <si>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</si>
  <si>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</si>
  <si>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</si>
  <si>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</si>
  <si>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</si>
  <si>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</si>
  <si>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</si>
  <si>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</si>
  <si>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</si>
  <si>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</si>
  <si>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</si>
  <si>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</si>
  <si>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</si>
  <si>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</si>
  <si>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</si>
  <si>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</si>
  <si>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</si>
  <si>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</si>
  <si>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</si>
  <si>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</si>
  <si>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</si>
  <si>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</si>
  <si>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</si>
  <si>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</si>
  <si>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</si>
  <si>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</si>
  <si>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</si>
  <si>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</si>
  <si>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</si>
  <si>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</si>
  <si>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</si>
  <si>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</si>
  <si>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</si>
  <si>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</si>
  <si>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</si>
  <si>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</si>
  <si>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</si>
  <si>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</si>
  <si>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</si>
  <si>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</si>
  <si>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</si>
  <si>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</si>
  <si>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</si>
  <si>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</si>
  <si>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</si>
  <si>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</si>
  <si>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</si>
  <si>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</si>
  <si>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</si>
  <si>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</si>
  <si>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</si>
  <si>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</si>
  <si>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</si>
  <si>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</si>
  <si>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</si>
  <si>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</si>
  <si>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</si>
  <si>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</si>
  <si>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</si>
  <si>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</si>
  <si>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</si>
  <si>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</si>
  <si>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</si>
  <si>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</si>
  <si>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</si>
  <si>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</si>
  <si>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</si>
  <si>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</si>
  <si>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</si>
  <si>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</si>
  <si>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</si>
  <si>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</si>
  <si>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</si>
  <si>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</si>
  <si>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</si>
  <si>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</si>
  <si>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</si>
  <si>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</si>
  <si>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</si>
  <si>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</si>
  <si>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</si>
  <si>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</si>
  <si>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</si>
  <si>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</si>
  <si>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</si>
  <si>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</si>
  <si>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</si>
  <si>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</si>
  <si>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</si>
  <si>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</si>
  <si>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</si>
  <si>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</si>
  <si>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</si>
  <si>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</si>
  <si>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</si>
  <si>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</si>
  <si>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</si>
  <si>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</si>
  <si>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</si>
  <si>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</si>
  <si>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</si>
  <si>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</si>
  <si>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</si>
  <si>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</si>
  <si>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</si>
  <si>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</si>
  <si>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</si>
  <si>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</si>
  <si>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</si>
  <si>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</si>
  <si>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</si>
  <si>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</si>
  <si>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</si>
  <si>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</si>
  <si>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</si>
  <si>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</si>
  <si>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</si>
  <si>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</si>
  <si>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</si>
  <si>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</si>
  <si>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</si>
  <si>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</si>
  <si>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</si>
  <si>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</si>
  <si>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</si>
  <si>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</si>
  <si>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</si>
  <si>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</si>
  <si>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</si>
  <si>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</si>
  <si>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</si>
  <si>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</si>
  <si>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</si>
  <si>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</si>
  <si>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</si>
  <si>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</si>
  <si>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</si>
  <si>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</si>
  <si>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</si>
  <si>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</si>
  <si>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</si>
  <si>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</si>
  <si>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</si>
  <si>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</si>
  <si>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</si>
  <si>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</si>
  <si>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</si>
  <si>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</si>
  <si>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</si>
  <si>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</si>
  <si>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</si>
  <si>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</si>
  <si>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</si>
  <si>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</si>
  <si>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</si>
  <si>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</si>
  <si>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</si>
  <si>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</si>
  <si>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</si>
  <si>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</si>
  <si>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</si>
  <si>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</si>
  <si>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</si>
  <si>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</si>
  <si>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</si>
  <si>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</si>
  <si>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</si>
  <si>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</si>
  <si>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</si>
  <si>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</si>
  <si>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</si>
  <si>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</si>
  <si>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</si>
  <si>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</si>
  <si>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</si>
  <si>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</si>
  <si>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</si>
  <si>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</si>
  <si>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</si>
  <si>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</si>
  <si>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</si>
  <si>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</si>
  <si>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</si>
  <si>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</si>
  <si>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</si>
  <si>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</si>
  <si>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</si>
  <si>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</si>
  <si>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</si>
  <si>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</si>
  <si>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</si>
  <si>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</si>
  <si>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</si>
  <si>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</si>
  <si>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</si>
  <si>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</si>
  <si>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</si>
  <si>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</si>
  <si>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</si>
  <si>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</si>
  <si>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</si>
  <si>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</si>
  <si>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</si>
  <si>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</si>
  <si>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</si>
  <si>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</si>
  <si>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</si>
  <si>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</si>
  <si>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</si>
  <si>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</si>
  <si>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</si>
  <si>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</si>
  <si>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</si>
  <si>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</si>
  <si>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</si>
  <si>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</si>
  <si>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</si>
  <si>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</si>
  <si>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</si>
  <si>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</si>
  <si>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</si>
  <si>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</si>
  <si>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</si>
  <si>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</si>
  <si>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</si>
  <si>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</si>
  <si>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</si>
  <si>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</si>
  <si>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</si>
  <si>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</si>
  <si>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</si>
  <si>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</si>
  <si>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</si>
  <si>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</si>
  <si>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</si>
  <si>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</si>
  <si>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</si>
  <si>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</si>
  <si>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</si>
  <si>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</si>
  <si>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</si>
  <si>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</si>
  <si>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</si>
  <si>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</si>
  <si>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</si>
  <si>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</si>
  <si>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</si>
  <si>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</si>
  <si>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</si>
  <si>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</si>
  <si>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</si>
  <si>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</si>
  <si>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</si>
  <si>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</si>
  <si>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</si>
  <si>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</si>
  <si>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</si>
  <si>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</si>
  <si>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</si>
  <si>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</si>
  <si>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</si>
  <si>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</si>
  <si>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</si>
  <si>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</si>
  <si>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</si>
  <si>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</si>
  <si>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</si>
  <si>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</si>
  <si>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</si>
  <si>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</si>
  <si>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</si>
  <si>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</si>
  <si>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</si>
  <si>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</si>
  <si>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</si>
  <si>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</si>
  <si>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</si>
  <si>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</si>
  <si>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</si>
  <si>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</si>
  <si>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</si>
  <si>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</si>
  <si>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</si>
  <si>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</si>
  <si>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</si>
  <si>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</si>
  <si>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</si>
  <si>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</si>
  <si>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</si>
  <si>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</si>
  <si>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</si>
  <si>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</si>
  <si>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</si>
  <si>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</si>
  <si>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</si>
  <si>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</si>
  <si>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</si>
  <si>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</si>
  <si>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</si>
  <si>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</si>
  <si>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</si>
  <si>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</si>
  <si>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</si>
  <si>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</si>
  <si>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</si>
  <si>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</si>
  <si>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</si>
  <si>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</si>
  <si>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</si>
  <si>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</si>
  <si>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</si>
  <si>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</si>
  <si>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</si>
  <si>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</si>
  <si>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</si>
  <si>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</si>
  <si>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</si>
  <si>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</si>
  <si>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</si>
  <si>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</si>
  <si>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</si>
  <si>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</si>
  <si>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</si>
  <si>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</si>
  <si>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</si>
  <si>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</si>
  <si>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</si>
  <si>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</si>
  <si>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</si>
  <si>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</si>
  <si>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</si>
  <si>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</si>
  <si>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</si>
  <si>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</si>
  <si>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</si>
  <si>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</si>
  <si>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</si>
  <si>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</si>
  <si>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</si>
  <si>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</si>
  <si>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</si>
  <si>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</si>
  <si>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</si>
  <si>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</si>
  <si>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</si>
  <si>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</si>
  <si>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</si>
  <si>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</si>
  <si>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</si>
  <si>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</si>
  <si>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</si>
  <si>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</si>
  <si>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</si>
  <si>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</si>
  <si>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</si>
  <si>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</si>
  <si>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</si>
  <si>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</si>
  <si>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</si>
  <si>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</si>
  <si>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</si>
  <si>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</si>
  <si>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</si>
  <si>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</si>
  <si>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</si>
  <si>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</si>
  <si>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</si>
  <si>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</si>
  <si>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</si>
  <si>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</si>
  <si>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</si>
  <si>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</si>
  <si>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</si>
  <si>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</si>
  <si>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</si>
  <si>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</si>
  <si>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</si>
  <si>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</si>
  <si>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</si>
  <si>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</si>
  <si>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</si>
  <si>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</si>
  <si>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</si>
  <si>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</si>
  <si>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</si>
  <si>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</si>
  <si>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</si>
  <si>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</si>
  <si>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</si>
  <si>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</si>
  <si>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</si>
  <si>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</si>
  <si>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</si>
  <si>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</si>
  <si>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</si>
  <si>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</si>
  <si>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</si>
  <si>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</si>
  <si>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</si>
  <si>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</si>
  <si>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</si>
  <si>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</si>
  <si>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</si>
  <si>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</si>
  <si>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</si>
  <si>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</si>
  <si>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</si>
  <si>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</si>
  <si>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</si>
  <si>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</si>
  <si>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</si>
  <si>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</si>
  <si>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</si>
  <si>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</si>
  <si>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</si>
  <si>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</si>
  <si>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</si>
  <si>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</si>
  <si>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</si>
  <si>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</si>
  <si>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</si>
  <si>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</si>
  <si>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</si>
  <si>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</si>
  <si>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</si>
  <si>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</si>
  <si>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</si>
  <si>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</si>
  <si>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</si>
  <si>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</si>
  <si>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</si>
  <si>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</si>
  <si>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</si>
  <si>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</si>
  <si>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</si>
  <si>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</si>
  <si>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</si>
  <si>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</si>
  <si>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</si>
  <si>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</si>
  <si>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</si>
  <si>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</si>
  <si>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</si>
  <si>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</si>
  <si>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</si>
  <si>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</si>
  <si>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</si>
  <si>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</si>
  <si>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</si>
  <si>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</si>
  <si>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</si>
  <si>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</si>
  <si>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</si>
  <si>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</si>
  <si>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</si>
  <si>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</si>
  <si>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</si>
  <si>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</si>
  <si>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</si>
  <si>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</si>
  <si>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</si>
  <si>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</si>
  <si>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</si>
  <si>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</si>
  <si>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</si>
  <si>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</si>
  <si>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</si>
  <si>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</si>
  <si>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</si>
  <si>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</si>
  <si>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</si>
  <si>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</si>
  <si>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</si>
  <si>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</si>
  <si>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</si>
  <si>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</si>
  <si>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</si>
  <si>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</si>
  <si>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</si>
  <si>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</si>
  <si>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</si>
  <si>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</si>
  <si>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</si>
  <si>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</si>
  <si>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</si>
  <si>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</si>
  <si>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</si>
  <si>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</si>
  <si>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</si>
  <si>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</si>
  <si>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</si>
  <si>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</si>
  <si>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</si>
  <si>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</si>
  <si>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</si>
  <si>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</si>
  <si>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</si>
  <si>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</si>
  <si>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</si>
  <si>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</si>
  <si>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</si>
  <si>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</si>
  <si>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</si>
  <si>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</si>
  <si>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</si>
  <si>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</si>
  <si>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</si>
  <si>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</si>
  <si>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</si>
  <si>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</si>
  <si>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</si>
  <si>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</si>
  <si>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</si>
  <si>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</si>
  <si>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</si>
  <si>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</si>
  <si>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</si>
  <si>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</si>
  <si>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</si>
  <si>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</si>
  <si>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</si>
  <si>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</si>
  <si>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</si>
  <si>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</si>
  <si>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</si>
  <si>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</si>
  <si>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</si>
  <si>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</si>
  <si>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</si>
  <si>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</si>
  <si>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</si>
  <si>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</si>
  <si>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</si>
  <si>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</si>
  <si>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</si>
  <si>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</si>
  <si>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</si>
  <si>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</si>
  <si>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</si>
  <si>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</si>
  <si>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</si>
  <si>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</si>
  <si>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</si>
  <si>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</si>
  <si>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</si>
  <si>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</si>
  <si>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</si>
  <si>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</si>
  <si>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</si>
  <si>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</si>
  <si>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</si>
  <si>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</si>
  <si>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</si>
  <si>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</si>
  <si>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</si>
  <si>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</si>
  <si>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</si>
  <si>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</si>
  <si>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</si>
  <si>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</si>
  <si>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</si>
  <si>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</si>
  <si>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</si>
  <si>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</si>
  <si>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</si>
  <si>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</si>
  <si>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</si>
  <si>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</si>
  <si>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</si>
  <si>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</si>
  <si>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</si>
  <si>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</si>
  <si>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</si>
  <si>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</si>
  <si>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</si>
  <si>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</si>
  <si>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</si>
  <si>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</si>
  <si>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</si>
  <si>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</si>
  <si>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</si>
  <si>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</si>
  <si>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</si>
  <si>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</si>
  <si>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</si>
  <si>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</si>
  <si>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</si>
  <si>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</si>
  <si>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</si>
  <si>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</si>
  <si>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</si>
  <si>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</si>
  <si>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</si>
  <si>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</si>
  <si>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</si>
  <si>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</si>
  <si>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</si>
  <si>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</si>
  <si>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</si>
  <si>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</si>
  <si>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</si>
  <si>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</si>
  <si>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</si>
  <si>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</si>
  <si>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</si>
  <si>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</si>
  <si>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</si>
  <si>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</si>
  <si>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</si>
  <si>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</si>
  <si>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</si>
  <si>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</si>
  <si>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</si>
  <si>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</si>
  <si>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</si>
  <si>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</si>
  <si>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</si>
  <si>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</si>
  <si>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</si>
  <si>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</si>
  <si>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</si>
  <si>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</si>
  <si>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</si>
  <si>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</si>
  <si>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</si>
  <si>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</si>
  <si>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</si>
  <si>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</si>
  <si>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</si>
  <si>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</si>
  <si>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</si>
  <si>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</si>
  <si>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</si>
  <si>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</si>
  <si>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</si>
  <si>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</si>
  <si>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</si>
  <si>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</si>
  <si>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</si>
  <si>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</si>
  <si>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</si>
  <si>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</si>
  <si>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</si>
  <si>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</si>
  <si>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</si>
  <si>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</si>
  <si>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</si>
  <si>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</si>
  <si>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</si>
  <si>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</si>
  <si>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</si>
  <si>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</si>
  <si>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</si>
  <si>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</si>
  <si>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</si>
  <si>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</si>
  <si>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</si>
  <si>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</si>
  <si>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</si>
  <si>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</si>
  <si>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</si>
  <si>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</si>
  <si>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</si>
  <si>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</si>
  <si>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</si>
  <si>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</si>
  <si>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</si>
  <si>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</si>
  <si>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</si>
  <si>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</si>
  <si>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</si>
  <si>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</si>
  <si>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</si>
  <si>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</si>
  <si>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</si>
  <si>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</si>
  <si>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</si>
  <si>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</si>
  <si>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</si>
  <si>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</si>
  <si>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</si>
  <si>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</si>
  <si>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</si>
  <si>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</si>
  <si>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</si>
  <si>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</si>
  <si>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</si>
  <si>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</si>
  <si>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</si>
  <si>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</si>
  <si>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</si>
  <si>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</si>
  <si>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</si>
  <si>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</si>
  <si>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</si>
  <si>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</si>
  <si>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</si>
  <si>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</si>
  <si>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</si>
  <si>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</si>
  <si>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</si>
  <si>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</si>
  <si>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</si>
  <si>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</si>
  <si>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</si>
  <si>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</si>
  <si>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</si>
  <si>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</si>
  <si>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</si>
  <si>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</si>
  <si>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</si>
  <si>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</si>
  <si>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</si>
  <si>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</si>
  <si>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</si>
  <si>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</si>
  <si>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</si>
  <si>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</si>
  <si>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</si>
  <si>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</si>
  <si>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</si>
  <si>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</si>
  <si>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</si>
  <si>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</si>
  <si>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</si>
  <si>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</si>
  <si>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</si>
  <si>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</si>
  <si>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</si>
  <si>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</si>
  <si>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</si>
  <si>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</si>
  <si>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</si>
  <si>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</si>
  <si>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</si>
  <si>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</si>
  <si>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</si>
  <si>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</si>
  <si>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</si>
  <si>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</si>
  <si>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</si>
  <si>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</si>
  <si>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</si>
  <si>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</si>
  <si>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</si>
  <si>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</si>
  <si>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</si>
  <si>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</si>
  <si>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</si>
  <si>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</si>
  <si>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</si>
  <si>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</si>
  <si>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</si>
  <si>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</si>
  <si>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</si>
  <si>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</si>
  <si>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</si>
  <si>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</si>
  <si>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</si>
  <si>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</si>
  <si>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</si>
  <si>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</si>
  <si>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</si>
  <si>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</si>
  <si>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</si>
  <si>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</si>
  <si>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</si>
  <si>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</si>
  <si>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</si>
  <si>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</si>
  <si>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</si>
  <si>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</si>
  <si>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</si>
  <si>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</si>
  <si>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</si>
  <si>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</si>
  <si>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</si>
  <si>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</si>
  <si>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</si>
  <si>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</si>
  <si>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</si>
  <si>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</si>
  <si>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</si>
  <si>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</si>
  <si>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</si>
  <si>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</si>
  <si>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</si>
  <si>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</si>
  <si>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</si>
  <si>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</si>
  <si>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</si>
  <si>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</si>
  <si>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</si>
  <si>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</si>
  <si>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</si>
  <si>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</si>
  <si>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</si>
  <si>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</si>
  <si>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</si>
  <si>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</si>
  <si>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</si>
  <si>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</si>
  <si>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</si>
  <si>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</si>
  <si>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</si>
  <si>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</si>
  <si>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</si>
  <si>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</si>
  <si>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</si>
  <si>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</si>
  <si>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</si>
  <si>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</si>
  <si>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</si>
  <si>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</si>
  <si>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</si>
  <si>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</si>
  <si>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</si>
  <si>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</si>
  <si>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</si>
  <si>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</si>
  <si>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</si>
  <si>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</si>
  <si>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</si>
  <si>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</si>
  <si>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</si>
  <si>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</si>
  <si>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</si>
  <si>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</si>
  <si>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</si>
  <si>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</si>
  <si>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</si>
  <si>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</si>
  <si>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</si>
  <si>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</si>
  <si>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</si>
  <si>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</si>
  <si>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</si>
  <si>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</si>
  <si>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</si>
  <si>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</si>
  <si>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</si>
  <si>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</si>
  <si>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</si>
  <si>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</si>
  <si>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</si>
  <si>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</si>
  <si>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</si>
  <si>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</si>
  <si>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</si>
  <si>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</si>
  <si>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</si>
  <si>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</si>
  <si>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</si>
  <si>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</si>
  <si>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</si>
  <si>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</si>
  <si>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</si>
  <si>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</si>
  <si>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</si>
  <si>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</si>
  <si>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</si>
  <si>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</si>
  <si>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</si>
  <si>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</si>
  <si>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</si>
  <si>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</si>
  <si>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</si>
  <si>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</si>
  <si>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</si>
  <si>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</si>
  <si>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</si>
  <si>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</si>
  <si>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</si>
  <si>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</si>
  <si>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</si>
  <si>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</si>
  <si>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</si>
  <si>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</si>
  <si>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</si>
  <si>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</si>
  <si>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</si>
  <si>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</si>
  <si>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</si>
  <si>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</si>
  <si>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</si>
  <si>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</si>
  <si>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</si>
  <si>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</si>
  <si>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</si>
  <si>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</si>
  <si>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</si>
  <si>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</si>
  <si>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</si>
  <si>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</si>
  <si>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</si>
  <si>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</si>
  <si>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</si>
  <si>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</si>
  <si>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</si>
  <si>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</si>
  <si>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</si>
  <si>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</si>
  <si>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</si>
  <si>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</si>
  <si>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</si>
  <si>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</si>
  <si>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</si>
  <si>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</si>
  <si>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</si>
  <si>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</si>
  <si>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</si>
  <si>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</si>
  <si>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</si>
  <si>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</si>
  <si>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</si>
  <si>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</si>
  <si>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</si>
  <si>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</si>
  <si>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</si>
  <si>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</si>
  <si>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</si>
  <si>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</si>
  <si>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</si>
  <si>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</si>
  <si>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</si>
  <si>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</si>
  <si>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</si>
  <si>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</si>
  <si>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</si>
  <si>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</si>
  <si>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</si>
  <si>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</si>
  <si>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</si>
  <si>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</si>
  <si>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</si>
  <si>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</si>
  <si>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</si>
  <si>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</si>
  <si>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</si>
  <si>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</si>
  <si>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</si>
  <si>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</si>
  <si>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</si>
  <si>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</si>
  <si>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</si>
  <si>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</si>
  <si>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</si>
  <si>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</si>
  <si>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</si>
  <si>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</si>
  <si>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</si>
  <si>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</si>
  <si>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</si>
  <si>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</si>
  <si>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</si>
  <si>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</si>
  <si>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</si>
  <si>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</si>
  <si>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</si>
  <si>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</si>
  <si>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</si>
  <si>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</si>
  <si>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</si>
  <si>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</si>
  <si>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</si>
  <si>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</si>
  <si>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</si>
  <si>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</si>
  <si>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</si>
  <si>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</si>
  <si>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</si>
  <si>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</si>
  <si>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</si>
  <si>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</si>
  <si>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</si>
  <si>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</si>
  <si>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</si>
  <si>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</si>
  <si>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</si>
  <si>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</si>
  <si>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</si>
  <si>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</si>
  <si>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</si>
  <si>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</si>
  <si>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</si>
  <si>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</si>
  <si>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</si>
  <si>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</si>
  <si>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</si>
  <si>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</si>
  <si>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</si>
  <si>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</si>
  <si>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</si>
  <si>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</si>
  <si>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</si>
  <si>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</si>
  <si>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</si>
  <si>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</si>
  <si>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</si>
  <si>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</si>
  <si>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</si>
  <si>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</si>
  <si>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</si>
  <si>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</si>
  <si>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</si>
  <si>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</si>
  <si>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</si>
  <si>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</si>
  <si>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</si>
  <si>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</si>
  <si>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</si>
  <si>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</si>
  <si>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</si>
  <si>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</si>
  <si>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</si>
  <si>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</si>
  <si>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</si>
  <si>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</si>
  <si>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</si>
  <si>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</si>
  <si>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</si>
  <si>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</si>
  <si>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</si>
  <si>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</si>
  <si>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</si>
  <si>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</si>
  <si>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</si>
  <si>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</si>
  <si>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</si>
  <si>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</si>
  <si>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</si>
  <si>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</si>
  <si>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</si>
  <si>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</si>
  <si>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</si>
  <si>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</si>
  <si>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</si>
  <si>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</si>
  <si>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</si>
  <si>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</si>
  <si>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</si>
  <si>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</si>
  <si>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</si>
  <si>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</si>
  <si>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</si>
  <si>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</si>
  <si>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</si>
  <si>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</si>
  <si>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</si>
  <si>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</si>
  <si>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</si>
  <si>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</si>
  <si>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</si>
  <si>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</si>
  <si>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</si>
  <si>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</si>
  <si>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</si>
  <si>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</si>
  <si>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</si>
  <si>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</si>
  <si>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</si>
  <si>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</si>
  <si>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</si>
  <si>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</si>
  <si>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</si>
  <si>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</si>
  <si>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</si>
  <si>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</si>
  <si>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</si>
  <si>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</si>
  <si>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</si>
  <si>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</si>
  <si>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</si>
  <si>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</si>
  <si>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</si>
  <si>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</si>
  <si>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</si>
  <si>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</si>
  <si>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</si>
  <si>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</si>
  <si>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</si>
  <si>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</si>
  <si>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</si>
  <si>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</si>
  <si>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</si>
  <si>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</si>
  <si>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</si>
  <si>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</si>
  <si>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</si>
  <si>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</si>
  <si>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</si>
  <si>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</si>
  <si>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</si>
  <si>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</si>
  <si>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</si>
  <si>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</si>
  <si>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</si>
  <si>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</si>
  <si>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</si>
  <si>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</si>
  <si>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</si>
  <si>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</si>
  <si>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</si>
  <si>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</si>
  <si>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</si>
  <si>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</si>
  <si>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</si>
  <si>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</si>
  <si>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</si>
  <si>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</si>
  <si>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</si>
  <si>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</si>
  <si>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</si>
  <si>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</si>
  <si>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</si>
  <si>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</si>
  <si>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</si>
  <si>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</si>
  <si>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</si>
  <si>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</si>
  <si>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</si>
  <si>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</si>
  <si>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</si>
  <si>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</si>
  <si>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</si>
  <si>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</si>
  <si>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</si>
  <si>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</si>
  <si>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</si>
  <si>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</si>
  <si>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</si>
  <si>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</si>
  <si>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</si>
  <si>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</si>
  <si>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</si>
  <si>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</si>
  <si>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</si>
  <si>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</si>
  <si>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</si>
  <si>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</si>
  <si>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</si>
  <si>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</si>
  <si>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</si>
  <si>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</si>
  <si>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</si>
  <si>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</si>
  <si>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</si>
  <si>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</si>
  <si>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</si>
  <si>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</si>
  <si>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</si>
  <si>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</si>
  <si>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</si>
  <si>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</si>
  <si>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</si>
  <si>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</si>
  <si>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</si>
  <si>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</si>
  <si>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</si>
  <si>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</si>
  <si>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</si>
  <si>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</si>
  <si>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</si>
  <si>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</si>
  <si>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</si>
  <si>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</si>
  <si>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</si>
  <si>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</si>
  <si>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</si>
  <si>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</si>
  <si>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</si>
  <si>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</si>
  <si>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</si>
  <si>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</si>
  <si>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</si>
  <si>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</si>
  <si>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</si>
  <si>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</si>
  <si>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</si>
  <si>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</si>
  <si>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</si>
  <si>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</si>
  <si>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</si>
  <si>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</si>
  <si>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</si>
  <si>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</si>
  <si>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</si>
  <si>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</si>
  <si>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</si>
  <si>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</si>
  <si>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</si>
  <si>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</si>
  <si>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</si>
  <si>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</si>
  <si>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</si>
  <si>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</si>
  <si>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</si>
  <si>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</si>
  <si>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</si>
  <si>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</si>
  <si>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</si>
  <si>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</si>
  <si>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</si>
  <si>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</si>
  <si>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</si>
  <si>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</si>
  <si>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</si>
  <si>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</si>
  <si>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</si>
  <si>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</si>
  <si>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</si>
  <si>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</si>
  <si>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</si>
  <si>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</si>
  <si>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</si>
  <si>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</si>
  <si>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</si>
  <si>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</si>
  <si>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</si>
  <si>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</si>
  <si>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</si>
  <si>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</si>
  <si>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</si>
  <si>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</si>
  <si>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</si>
  <si>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</si>
  <si>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</si>
  <si>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</si>
  <si>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</si>
  <si>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</si>
  <si>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</si>
  <si>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</si>
  <si>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</si>
  <si>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</si>
  <si>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</si>
  <si>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</si>
  <si>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</si>
  <si>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</si>
  <si>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</si>
  <si>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</si>
  <si>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</si>
  <si>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</si>
  <si>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</si>
  <si>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</si>
  <si>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</si>
  <si>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</si>
  <si>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</si>
  <si>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</si>
  <si>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</si>
  <si>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</si>
  <si>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</si>
  <si>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</si>
  <si>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</si>
  <si>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</si>
  <si>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</si>
  <si>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</si>
  <si>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</si>
  <si>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</si>
  <si>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</si>
  <si>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</si>
  <si>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</si>
  <si>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</si>
  <si>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</si>
  <si>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</si>
  <si>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</si>
  <si>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</si>
  <si>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</si>
  <si>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</si>
  <si>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</si>
  <si>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</si>
  <si>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</si>
  <si>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</si>
  <si>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</si>
  <si>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</si>
  <si>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</si>
  <si>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</si>
  <si>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</si>
  <si>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</si>
  <si>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</si>
  <si>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</si>
  <si>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</si>
  <si>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</si>
  <si>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</si>
  <si>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</si>
  <si>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</si>
  <si>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</si>
  <si>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</si>
  <si>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</si>
  <si>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</si>
  <si>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</si>
  <si>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</si>
  <si>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</si>
  <si>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</si>
  <si>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</si>
  <si>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</si>
  <si>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</si>
  <si>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</si>
  <si>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</si>
  <si>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</si>
  <si>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</si>
  <si>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</si>
  <si>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</si>
  <si>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</si>
  <si>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</si>
  <si>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</si>
  <si>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</si>
  <si>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</si>
  <si>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</si>
  <si>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</si>
  <si>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</si>
  <si>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</si>
  <si>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</si>
  <si>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</si>
  <si>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</si>
  <si>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</si>
  <si>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</si>
  <si>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</si>
  <si>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</si>
  <si>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</si>
  <si>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</si>
  <si>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</si>
  <si>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</si>
  <si>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</si>
  <si>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</si>
  <si>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</si>
  <si>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</si>
  <si>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</si>
  <si>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</si>
  <si>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</si>
  <si>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</si>
  <si>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</si>
  <si>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</si>
  <si>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</si>
  <si>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</si>
  <si>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</si>
  <si>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</si>
  <si>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</si>
  <si>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</si>
  <si>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</si>
  <si>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</si>
  <si>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</si>
  <si>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</si>
  <si>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</si>
  <si>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</si>
  <si>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</si>
  <si>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</si>
  <si>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</si>
  <si>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</si>
  <si>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</si>
  <si>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</si>
  <si>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</si>
  <si>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</si>
  <si>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</si>
  <si>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</si>
  <si>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</si>
  <si>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</si>
  <si>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</si>
  <si>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</si>
  <si>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</si>
  <si>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</si>
  <si>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</si>
  <si>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</si>
  <si>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</si>
  <si>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</si>
  <si>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</si>
  <si>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</si>
  <si>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</si>
  <si>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</si>
  <si>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</si>
  <si>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</si>
  <si>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</si>
  <si>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</si>
  <si>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</si>
  <si>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</si>
  <si>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</si>
  <si>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</si>
  <si>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</si>
  <si>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</si>
  <si>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</si>
  <si>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</si>
  <si>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</si>
  <si>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</si>
  <si>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</si>
  <si>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</si>
  <si>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</si>
  <si>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</si>
  <si>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</si>
  <si>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</si>
  <si>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</si>
  <si>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</si>
  <si>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</si>
  <si>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</si>
  <si>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</si>
  <si>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</si>
  <si>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</si>
  <si>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</si>
  <si>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</si>
  <si>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</si>
  <si>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</si>
  <si>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</si>
  <si>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</si>
  <si>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</si>
  <si>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</si>
  <si>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</si>
  <si>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</si>
  <si>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</si>
  <si>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</si>
  <si>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</si>
  <si>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</si>
  <si>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</si>
  <si>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</si>
  <si>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</si>
  <si>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</si>
  <si>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</si>
  <si>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</si>
  <si>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</si>
  <si>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</si>
  <si>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</si>
  <si>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</si>
  <si>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</si>
  <si>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</si>
  <si>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</si>
  <si>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</si>
  <si>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</si>
  <si>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</si>
  <si>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</si>
  <si>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</si>
  <si>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</si>
  <si>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</si>
  <si>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</si>
  <si>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</si>
  <si>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</si>
  <si>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</si>
  <si>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</si>
  <si>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</si>
  <si>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</si>
  <si>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</si>
  <si>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</si>
  <si>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</si>
  <si>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</si>
  <si>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</si>
  <si>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</si>
  <si>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</si>
  <si>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</si>
  <si>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</si>
  <si>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</si>
  <si>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</si>
  <si>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</si>
  <si>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</si>
  <si>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</si>
  <si>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</si>
  <si>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</si>
  <si>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</si>
  <si>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</si>
  <si>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</si>
  <si>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</si>
  <si>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</si>
  <si>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</si>
  <si>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</si>
  <si>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</si>
  <si>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</si>
  <si>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</si>
  <si>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</si>
  <si>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</si>
  <si>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</si>
  <si>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</si>
  <si>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</si>
  <si>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</si>
  <si>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</si>
  <si>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</si>
  <si>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</si>
  <si>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</si>
  <si>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</si>
  <si>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</si>
  <si>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</si>
  <si>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</si>
  <si>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</si>
  <si>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</si>
  <si>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</si>
  <si>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</si>
  <si>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</si>
  <si>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</si>
  <si>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</si>
  <si>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</si>
  <si>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</si>
  <si>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</si>
  <si>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</si>
  <si>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</si>
  <si>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</si>
  <si>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</si>
  <si>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</si>
  <si>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</si>
  <si>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</si>
  <si>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</si>
  <si>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</si>
  <si>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</si>
  <si>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</si>
  <si>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</si>
  <si>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</si>
  <si>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</si>
  <si>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</si>
  <si>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</si>
  <si>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</si>
  <si>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</si>
  <si>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</si>
  <si>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</si>
  <si>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</si>
  <si>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</si>
  <si>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</si>
  <si>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</si>
  <si>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</si>
  <si>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</si>
  <si>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</si>
  <si>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</si>
  <si>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</si>
  <si>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</si>
  <si>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</si>
  <si>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</si>
  <si>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</si>
  <si>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</si>
  <si>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</si>
  <si>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</si>
  <si>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</si>
  <si>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</si>
  <si>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</si>
  <si>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</si>
  <si>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</si>
  <si>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</si>
  <si>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</si>
  <si>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</si>
  <si>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</si>
  <si>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</si>
  <si>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</si>
  <si>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</si>
  <si>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</si>
  <si>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</si>
  <si>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</si>
  <si>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</si>
  <si>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</si>
  <si>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</si>
  <si>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</si>
  <si>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</si>
  <si>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</si>
  <si>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</si>
  <si>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</si>
  <si>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</si>
  <si>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</si>
  <si>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</si>
  <si>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</si>
  <si>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</si>
  <si>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</si>
  <si>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</si>
  <si>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</si>
  <si>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</si>
  <si>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</si>
  <si>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</si>
  <si>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</si>
  <si>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</si>
  <si>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</si>
  <si>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</si>
  <si>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</si>
  <si>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</si>
  <si>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</si>
  <si>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</si>
  <si>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</si>
  <si>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</si>
  <si>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</si>
  <si>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</si>
  <si>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</si>
  <si>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</si>
  <si>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</si>
  <si>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</si>
  <si>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</si>
  <si>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</si>
  <si>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</si>
  <si>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</si>
  <si>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</si>
  <si>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</si>
  <si>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</si>
  <si>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</si>
  <si>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</si>
  <si>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</si>
  <si>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</si>
  <si>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</si>
  <si>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</si>
  <si>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</si>
  <si>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</si>
  <si>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</si>
  <si>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</si>
  <si>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</si>
  <si>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</si>
  <si>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</si>
  <si>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</si>
  <si>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</si>
  <si>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</si>
  <si>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</si>
  <si>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</si>
  <si>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</si>
  <si>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</si>
  <si>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</si>
  <si>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</si>
  <si>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</si>
  <si>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</si>
  <si>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</si>
  <si>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</si>
  <si>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</si>
  <si>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</si>
  <si>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</si>
  <si>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</si>
  <si>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</si>
  <si>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</si>
  <si>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</si>
  <si>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</si>
  <si>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</si>
  <si>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</si>
  <si>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</si>
  <si>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</si>
  <si>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</si>
  <si>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</si>
  <si>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</si>
  <si>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</si>
  <si>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</si>
  <si>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</si>
  <si>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</si>
  <si>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</si>
  <si>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</si>
  <si>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</si>
  <si>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</si>
  <si>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</si>
  <si>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</si>
  <si>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</si>
  <si>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</si>
  <si>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</si>
  <si>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</si>
  <si>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</si>
  <si>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</si>
  <si>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</si>
  <si>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</si>
  <si>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</si>
  <si>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</si>
  <si>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</si>
  <si>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</si>
  <si>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</si>
  <si>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</si>
  <si>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</si>
  <si>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</si>
  <si>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</si>
  <si>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</si>
  <si>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</si>
  <si>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</si>
  <si>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</si>
  <si>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</si>
  <si>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</si>
  <si>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</si>
  <si>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</si>
  <si>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</si>
  <si>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</si>
  <si>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</si>
  <si>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</si>
  <si>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</si>
  <si>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</si>
  <si>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</si>
  <si>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</si>
  <si>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</si>
  <si>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</si>
  <si>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</si>
  <si>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</si>
  <si>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</si>
  <si>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</si>
  <si>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</si>
  <si>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</si>
  <si>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</si>
  <si>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</si>
  <si>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</si>
  <si>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</si>
  <si>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</si>
  <si>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</si>
  <si>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</si>
  <si>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</si>
  <si>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</si>
  <si>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</si>
  <si>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</si>
  <si>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</si>
  <si>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</si>
  <si>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</si>
  <si>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</si>
  <si>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</si>
  <si>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</si>
  <si>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</si>
  <si>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</si>
  <si>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</si>
  <si>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</si>
  <si>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</si>
  <si>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</si>
  <si>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</si>
  <si>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</si>
  <si>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</si>
  <si>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</si>
  <si>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</si>
  <si>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</si>
  <si>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</si>
  <si>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</si>
  <si>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</si>
  <si>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</si>
  <si>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</si>
  <si>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</si>
  <si>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</si>
  <si>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</si>
  <si>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</si>
  <si>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</si>
  <si>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</si>
  <si>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</si>
  <si>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</si>
  <si>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</si>
  <si>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</si>
  <si>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</si>
  <si>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</si>
  <si>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</si>
  <si>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</si>
  <si>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</si>
  <si>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</si>
  <si>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</si>
  <si>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</si>
  <si>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</si>
  <si>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</si>
  <si>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</si>
  <si>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</si>
  <si>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</si>
  <si>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</si>
  <si>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</si>
  <si>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</si>
  <si>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</si>
  <si>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</si>
  <si>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</si>
  <si>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</si>
  <si>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</si>
  <si>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</si>
  <si>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</si>
  <si>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</si>
  <si>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</si>
  <si>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</si>
  <si>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</si>
  <si>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</si>
  <si>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</si>
  <si>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</si>
  <si>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</si>
  <si>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</si>
  <si>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</si>
  <si>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</si>
  <si>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</si>
  <si>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</si>
  <si>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</si>
  <si>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</si>
  <si>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</si>
  <si>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</si>
  <si>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</si>
  <si>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</si>
  <si>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</si>
  <si>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</si>
  <si>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</si>
  <si>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</si>
  <si>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</si>
  <si>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</si>
  <si>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</si>
  <si>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</si>
  <si>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</si>
  <si>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</si>
  <si>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</si>
  <si>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</si>
  <si>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</si>
  <si>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</si>
  <si>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</si>
  <si>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</si>
  <si>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</si>
  <si>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</si>
  <si>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</si>
  <si>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</si>
  <si>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</si>
  <si>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</si>
  <si>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</si>
  <si>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</si>
  <si>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</si>
  <si>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</si>
  <si>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</si>
  <si>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</si>
  <si>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</si>
  <si>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</si>
  <si>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</si>
  <si>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</si>
  <si>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</si>
  <si>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</si>
  <si>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</si>
  <si>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</si>
  <si>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</si>
  <si>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</si>
  <si>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</si>
  <si>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</si>
  <si>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</si>
  <si>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</si>
  <si>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</si>
  <si>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</si>
  <si>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</si>
  <si>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</si>
  <si>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</si>
  <si>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</si>
  <si>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</si>
  <si>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</si>
  <si>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</si>
  <si>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</si>
  <si>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</si>
  <si>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</si>
  <si>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</si>
  <si>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</si>
  <si>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</si>
  <si>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</si>
  <si>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</si>
  <si>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</si>
  <si>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</si>
  <si>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</si>
  <si>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</si>
  <si>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</si>
  <si>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</si>
  <si>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</si>
  <si>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</si>
  <si>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</si>
  <si>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</si>
  <si>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</si>
  <si>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</si>
  <si>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</si>
  <si>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</si>
  <si>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</si>
  <si>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</si>
  <si>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</si>
  <si>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</si>
  <si>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</si>
  <si>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</si>
  <si>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</si>
  <si>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</si>
  <si>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</si>
  <si>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</si>
  <si>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</si>
  <si>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</si>
  <si>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</si>
  <si>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</si>
  <si>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</si>
  <si>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</si>
  <si>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</si>
  <si>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</si>
  <si>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</si>
  <si>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</si>
  <si>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</si>
  <si>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</si>
  <si>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</si>
  <si>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</si>
  <si>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</si>
  <si>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</si>
  <si>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</si>
  <si>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</si>
  <si>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</si>
  <si>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</si>
  <si>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</si>
  <si>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</si>
  <si>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</si>
  <si>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</si>
  <si>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</si>
  <si>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</si>
  <si>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</si>
  <si>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</si>
  <si>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</si>
  <si>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</si>
  <si>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</si>
  <si>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</si>
  <si>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</si>
  <si>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</si>
  <si>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</si>
  <si>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</si>
  <si>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</si>
  <si>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</si>
  <si>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</si>
  <si>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</si>
  <si>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</si>
  <si>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</si>
  <si>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</si>
  <si>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</si>
  <si>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</si>
  <si>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</si>
  <si>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</si>
  <si>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</si>
  <si>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</si>
  <si>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</si>
  <si>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</si>
  <si>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</si>
  <si>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</si>
  <si>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</si>
  <si>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</si>
  <si>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</si>
  <si>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</si>
  <si>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</si>
  <si>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</si>
  <si>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</si>
  <si>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</si>
  <si>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</si>
  <si>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</si>
  <si>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</si>
  <si>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</si>
  <si>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</si>
  <si>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</si>
  <si>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</si>
  <si>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</si>
  <si>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</si>
  <si>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2021-44-10001172</t>
  </si>
  <si>
    <t>onseco2000@hotmail.com</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</si>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</sst>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200"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183" t="str">
        <f>HYPERLINK("#MI_Oferente_Singular!A114","CAPACIDAD RESIDUAL")</f>
        <v>CAPACIDAD RESIDUAL</v>
      </c>
      <c r="F8" s="184"/>
      <c r="G8" s="185"/>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183" t="str">
        <f>HYPERLINK("#MI_Oferente_Singular!A162","TALENTO HUMANO")</f>
        <v>TALENTO HUMANO</v>
      </c>
      <c r="F9" s="184"/>
      <c r="G9" s="185"/>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183" t="str">
        <f>HYPERLINK("#MI_Oferente_Singular!F162","INFRAESTRUCTURA")</f>
        <v>INFRAESTRUCTURA</v>
      </c>
      <c r="F10" s="184"/>
      <c r="G10" s="185"/>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09" t="s">
        <v>8</v>
      </c>
      <c r="M15" s="209"/>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186"/>
      <c r="I20" s="146" t="s">
        <v>1154</v>
      </c>
      <c r="J20" s="147" t="s">
        <v>698</v>
      </c>
      <c r="K20" s="174">
        <v>5503097718</v>
      </c>
      <c r="L20" s="149">
        <v>44242</v>
      </c>
      <c r="M20" s="149">
        <v>44561</v>
      </c>
      <c r="N20" s="132">
        <f>+(M20-L20)/30</f>
        <v>10.633333333333333</v>
      </c>
      <c r="O20" s="135"/>
      <c r="U20" s="131"/>
      <c r="V20" s="105">
        <f ca="1">NOW()</f>
        <v>44200.886965972219</v>
      </c>
      <c r="W20" s="105">
        <f ca="1">NOW()</f>
        <v>44200.886965972219</v>
      </c>
    </row>
    <row r="21" spans="1:23" ht="30" customHeight="1" outlineLevel="1" x14ac:dyDescent="0.25">
      <c r="A21" s="9"/>
      <c r="B21" s="71"/>
      <c r="C21" s="5"/>
      <c r="D21" s="5"/>
      <c r="E21" s="5"/>
      <c r="F21" s="5"/>
      <c r="G21" s="5"/>
      <c r="H21" s="70"/>
      <c r="I21" s="146"/>
      <c r="J21" s="147"/>
      <c r="K21" s="148"/>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6"/>
      <c r="I37" s="127"/>
      <c r="J37" s="127"/>
      <c r="K37" s="127"/>
      <c r="L37" s="127"/>
      <c r="M37" s="127"/>
      <c r="N37" s="127"/>
      <c r="O37" s="128"/>
    </row>
    <row r="38" spans="1:16" ht="21" customHeight="1" x14ac:dyDescent="0.25">
      <c r="A38" s="9"/>
      <c r="B38" s="178" t="str">
        <f>VLOOKUP(B20,EAS!A2:B1439,2,0)</f>
        <v>ORGANIZACIÓN NACIONAL DE SERVICIO A LA COMUNIDAD</v>
      </c>
      <c r="C38" s="178"/>
      <c r="D38" s="178"/>
      <c r="E38" s="178"/>
      <c r="F38" s="178"/>
      <c r="G38" s="5"/>
      <c r="H38" s="129"/>
      <c r="I38" s="190" t="s">
        <v>7</v>
      </c>
      <c r="J38" s="190"/>
      <c r="K38" s="190"/>
      <c r="L38" s="190"/>
      <c r="M38" s="190"/>
      <c r="N38" s="190"/>
      <c r="O38" s="130"/>
    </row>
    <row r="39" spans="1:16" ht="42.95" customHeight="1" thickBot="1" x14ac:dyDescent="0.3">
      <c r="A39" s="10"/>
      <c r="B39" s="11"/>
      <c r="C39" s="11"/>
      <c r="D39" s="11"/>
      <c r="E39" s="11"/>
      <c r="F39" s="11"/>
      <c r="G39" s="11"/>
      <c r="H39" s="10"/>
      <c r="I39" s="222"/>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4"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1"/>
      <c r="Z178" s="162" t="str">
        <f>IF(Y178&gt;0,SUM(E180+Y178),"")</f>
        <v/>
      </c>
      <c r="AA178" s="19"/>
      <c r="AB178" s="19"/>
    </row>
    <row r="179" spans="1:28" ht="23.25" x14ac:dyDescent="0.25">
      <c r="A179" s="9"/>
      <c r="B179" s="221" t="s">
        <v>2669</v>
      </c>
      <c r="C179" s="221"/>
      <c r="D179" s="221"/>
      <c r="E179" s="168">
        <v>0.02</v>
      </c>
      <c r="F179" s="167">
        <v>0.01</v>
      </c>
      <c r="G179" s="162">
        <f>IF(F179&gt;0,SUM(E179+F179),"")</f>
        <v>0.03</v>
      </c>
      <c r="H179" s="5"/>
      <c r="I179" s="221" t="s">
        <v>2671</v>
      </c>
      <c r="J179" s="221"/>
      <c r="K179" s="221"/>
      <c r="L179" s="221"/>
      <c r="M179" s="169">
        <v>0.02</v>
      </c>
      <c r="O179" s="8"/>
      <c r="Q179" s="19"/>
      <c r="R179" s="156">
        <f>IF(M179&gt;0,SUM(L179+M179),"")</f>
        <v>0.02</v>
      </c>
      <c r="T179" s="19"/>
      <c r="U179" s="177" t="s">
        <v>1166</v>
      </c>
      <c r="V179" s="177"/>
      <c r="W179" s="177"/>
      <c r="X179" s="24">
        <v>0.02</v>
      </c>
      <c r="Y179" s="161"/>
      <c r="Z179" s="162" t="str">
        <f>IF(Y179&gt;0,SUM(E181+Y179),"")</f>
        <v/>
      </c>
      <c r="AA179" s="19"/>
      <c r="AB179" s="19"/>
    </row>
    <row r="180" spans="1:28" ht="23.25" hidden="1" x14ac:dyDescent="0.25">
      <c r="A180" s="9"/>
      <c r="B180" s="201"/>
      <c r="C180" s="201"/>
      <c r="D180" s="201"/>
      <c r="E180" s="166"/>
      <c r="H180" s="5"/>
      <c r="I180" s="201"/>
      <c r="J180" s="201"/>
      <c r="K180" s="201"/>
      <c r="L180" s="201"/>
      <c r="M180" s="5"/>
      <c r="O180" s="8"/>
      <c r="Q180" s="19"/>
      <c r="R180" s="156" t="str">
        <f>IF(S180&gt;0,SUM(L180+S180),"")</f>
        <v/>
      </c>
      <c r="S180" s="161"/>
      <c r="T180" s="19"/>
      <c r="U180" s="177" t="s">
        <v>1167</v>
      </c>
      <c r="V180" s="177"/>
      <c r="W180" s="177"/>
      <c r="X180" s="24">
        <v>0.03</v>
      </c>
      <c r="Y180" s="161"/>
      <c r="Z180" s="162" t="str">
        <f>IF(Y180&gt;0,SUM(E182+Y180),"")</f>
        <v/>
      </c>
      <c r="AA180" s="19"/>
      <c r="AB180" s="19"/>
    </row>
    <row r="181" spans="1:28" ht="23.25" hidden="1" x14ac:dyDescent="0.25">
      <c r="A181" s="9"/>
      <c r="B181" s="201"/>
      <c r="C181" s="201"/>
      <c r="D181" s="201"/>
      <c r="E181" s="166"/>
      <c r="H181" s="5"/>
      <c r="I181" s="201"/>
      <c r="J181" s="201"/>
      <c r="K181" s="201"/>
      <c r="L181" s="201"/>
      <c r="M181" s="5"/>
      <c r="O181" s="8"/>
      <c r="Q181" s="19"/>
      <c r="R181" s="156" t="str">
        <f>IF(S181&gt;0,SUM(L181+S181),"")</f>
        <v/>
      </c>
      <c r="S181" s="161"/>
      <c r="T181" s="19"/>
      <c r="U181" s="19"/>
      <c r="V181" s="19"/>
      <c r="W181" s="19"/>
      <c r="X181" s="19"/>
      <c r="Y181" s="19"/>
      <c r="Z181" s="19"/>
      <c r="AA181" s="19"/>
      <c r="AB181" s="19"/>
    </row>
    <row r="182" spans="1:28" ht="23.25" hidden="1" x14ac:dyDescent="0.25">
      <c r="A182" s="9"/>
      <c r="B182" s="201"/>
      <c r="C182" s="201"/>
      <c r="D182" s="201"/>
      <c r="E182" s="166"/>
      <c r="H182" s="5"/>
      <c r="I182" s="201"/>
      <c r="J182" s="201"/>
      <c r="K182" s="201"/>
      <c r="L182" s="201"/>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02" t="s">
        <v>2628</v>
      </c>
      <c r="L185" s="202"/>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236" t="s">
        <v>2636</v>
      </c>
      <c r="C192" s="236"/>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a65d333d-5b59-4810-bc94-b80d9325abbc"/>
    <ds:schemaRef ds:uri="http://purl.org/dc/dcmitype/"/>
    <ds:schemaRef ds:uri="http://schemas.microsoft.com/office/2006/documentManagement/types"/>
    <ds:schemaRef ds:uri="http://purl.org/dc/terms/"/>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4fb10211-09fb-4e80-9f0b-184718d5d98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2020-12-28T20:27:01Z</cp:lastPrinted>
  <dcterms:created xsi:type="dcterms:W3CDTF">2020-10-14T21:57:42Z</dcterms:created>
  <dcterms:modified xsi:type="dcterms:W3CDTF">2021-01-05T02:17:13Z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