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58" documentId="13_ncr:1_{4481A5A3-D671-46DC-B5B6-BAA519D18756}" xr6:coauthVersionLast="45" xr6:coauthVersionMax="45" xr10:uidLastSave="{0E0272FF-CD11-4EF9-8FE5-77EE8F628BD1}"/>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<sst xmlns="http://schemas.openxmlformats.org/spreadsheetml/2006/main" count="3096" uniqueCount="2688">
  <si>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</si>
  <si>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</si>
  <si>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</si>
  <si>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</si>
  <si>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</si>
  <si>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</si>
  <si>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</si>
  <si>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</si>
  <si>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</si>
  <si>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</si>
  <si>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</si>
  <si>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</si>
  <si>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</si>
  <si>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</si>
  <si>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</si>
  <si>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</si>
  <si>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</si>
  <si>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</si>
  <si>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</si>
  <si>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</si>
  <si>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</si>
  <si>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</si>
  <si>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</si>
  <si>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</si>
  <si>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</si>
  <si>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</si>
  <si>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</si>
  <si>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</si>
  <si>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</si>
  <si>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</si>
  <si>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</si>
  <si>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</si>
  <si>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</si>
  <si>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</si>
  <si>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</si>
  <si>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</si>
  <si>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</si>
  <si>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</si>
  <si>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</si>
  <si>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</si>
  <si>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</si>
  <si>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</si>
  <si>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</si>
  <si>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</si>
  <si>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</si>
  <si>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</si>
  <si>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</si>
  <si>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</si>
  <si>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</si>
  <si>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</si>
  <si>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</si>
  <si>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</si>
  <si>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</si>
  <si>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</si>
  <si>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</si>
  <si>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</si>
  <si>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</si>
  <si>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</si>
  <si>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</si>
  <si>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</si>
  <si>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</si>
  <si>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</si>
  <si>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</si>
  <si>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</si>
  <si>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</si>
  <si>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</si>
  <si>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</si>
  <si>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</si>
  <si>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</si>
  <si>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</si>
  <si>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</si>
  <si>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</si>
  <si>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</si>
  <si>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</si>
  <si>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</si>
  <si>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</si>
  <si>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</si>
  <si>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</si>
  <si>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</si>
  <si>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</si>
  <si>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</si>
  <si>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</si>
  <si>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</si>
  <si>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</si>
  <si>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</si>
  <si>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</si>
  <si>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</si>
  <si>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</si>
  <si>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</si>
  <si>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</si>
  <si>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</si>
  <si>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</si>
  <si>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</si>
  <si>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</si>
  <si>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</si>
  <si>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</si>
  <si>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</si>
  <si>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</si>
  <si>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</si>
  <si>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</si>
  <si>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</si>
  <si>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</si>
  <si>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</si>
  <si>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</si>
  <si>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</si>
  <si>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</si>
  <si>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</si>
  <si>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</si>
  <si>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</si>
  <si>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</si>
  <si>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</si>
  <si>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</si>
  <si>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</si>
  <si>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</si>
  <si>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</si>
  <si>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</si>
  <si>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</si>
  <si>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</si>
  <si>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</si>
  <si>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</si>
  <si>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</si>
  <si>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</si>
  <si>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</si>
  <si>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</si>
  <si>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</si>
  <si>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</si>
  <si>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</si>
  <si>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</si>
  <si>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</si>
  <si>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</si>
  <si>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</si>
  <si>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</si>
  <si>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</si>
  <si>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</si>
  <si>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</si>
  <si>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</si>
  <si>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</si>
  <si>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</si>
  <si>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</si>
  <si>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</si>
  <si>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</si>
  <si>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</si>
  <si>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</si>
  <si>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</si>
  <si>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</si>
  <si>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</si>
  <si>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</si>
  <si>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</si>
  <si>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</si>
  <si>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</si>
  <si>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</si>
  <si>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</si>
  <si>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</si>
  <si>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</si>
  <si>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</si>
  <si>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</si>
  <si>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</si>
  <si>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</si>
  <si>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</si>
  <si>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</si>
  <si>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</si>
  <si>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</si>
  <si>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</si>
  <si>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</si>
  <si>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</si>
  <si>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</si>
  <si>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</si>
  <si>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</si>
  <si>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</si>
  <si>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</si>
  <si>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</si>
  <si>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</si>
  <si>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</si>
  <si>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</si>
  <si>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</si>
  <si>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</si>
  <si>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</si>
  <si>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</si>
  <si>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</si>
  <si>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</si>
  <si>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</si>
  <si>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</si>
  <si>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</si>
  <si>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</si>
  <si>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</si>
  <si>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</si>
  <si>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</si>
  <si>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</si>
  <si>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</si>
  <si>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</si>
  <si>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</si>
  <si>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</si>
  <si>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</si>
  <si>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</si>
  <si>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</si>
  <si>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</si>
  <si>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</si>
  <si>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</si>
  <si>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</si>
  <si>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</si>
  <si>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</si>
  <si>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</si>
  <si>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</si>
  <si>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</si>
  <si>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</si>
  <si>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</si>
  <si>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</si>
  <si>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</si>
  <si>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</si>
  <si>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</si>
  <si>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</si>
  <si>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</si>
  <si>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</si>
  <si>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</si>
  <si>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</si>
  <si>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</si>
  <si>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</si>
  <si>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</si>
  <si>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</si>
  <si>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</si>
  <si>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</si>
  <si>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</si>
  <si>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</si>
  <si>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</si>
  <si>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</si>
  <si>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</si>
  <si>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</si>
  <si>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</si>
  <si>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</si>
  <si>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</si>
  <si>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</si>
  <si>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</si>
  <si>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</si>
  <si>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</si>
  <si>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</si>
  <si>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</si>
  <si>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</si>
  <si>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</si>
  <si>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</si>
  <si>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</si>
  <si>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</si>
  <si>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</si>
  <si>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</si>
  <si>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</si>
  <si>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</si>
  <si>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</si>
  <si>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</si>
  <si>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</si>
  <si>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</si>
  <si>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</si>
  <si>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</si>
  <si>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</si>
  <si>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</si>
  <si>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</si>
  <si>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</si>
  <si>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</si>
  <si>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</si>
  <si>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</si>
  <si>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</si>
  <si>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</si>
  <si>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</si>
  <si>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</si>
  <si>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</si>
  <si>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</si>
  <si>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</si>
  <si>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</si>
  <si>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</si>
  <si>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</si>
  <si>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</si>
  <si>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</si>
  <si>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</si>
  <si>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</si>
  <si>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</si>
  <si>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</si>
  <si>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</si>
  <si>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</si>
  <si>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</si>
  <si>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</si>
  <si>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</si>
  <si>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</si>
  <si>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</si>
  <si>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</si>
  <si>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</si>
  <si>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</si>
  <si>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</si>
  <si>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</si>
  <si>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</si>
  <si>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</si>
  <si>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</si>
  <si>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</si>
  <si>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</si>
  <si>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</si>
  <si>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</si>
  <si>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</si>
  <si>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</si>
  <si>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</si>
  <si>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</si>
  <si>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</si>
  <si>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</si>
  <si>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</si>
  <si>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</si>
  <si>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</si>
  <si>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</si>
  <si>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</si>
  <si>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</si>
  <si>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</si>
  <si>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</si>
  <si>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</si>
  <si>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</si>
  <si>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</si>
  <si>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</si>
  <si>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</si>
  <si>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</si>
  <si>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</si>
  <si>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</si>
  <si>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</si>
  <si>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</si>
  <si>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</si>
  <si>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</si>
  <si>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</si>
  <si>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</si>
  <si>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</si>
  <si>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</si>
  <si>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</si>
  <si>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</si>
  <si>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</si>
  <si>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</si>
  <si>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</si>
  <si>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</si>
  <si>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</si>
  <si>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</si>
  <si>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</si>
  <si>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</si>
  <si>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</si>
  <si>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</si>
  <si>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</si>
  <si>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</si>
  <si>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</si>
  <si>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</si>
  <si>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</si>
  <si>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</si>
  <si>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</si>
  <si>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</si>
  <si>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</si>
  <si>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</si>
  <si>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</si>
  <si>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</si>
  <si>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</si>
  <si>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</si>
  <si>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</si>
  <si>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</si>
  <si>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</si>
  <si>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</si>
  <si>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</si>
  <si>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</si>
  <si>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</si>
  <si>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</si>
  <si>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</si>
  <si>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</si>
  <si>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</si>
  <si>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</si>
  <si>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</si>
  <si>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</si>
  <si>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</si>
  <si>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</si>
  <si>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</si>
  <si>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</si>
  <si>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</si>
  <si>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</si>
  <si>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</si>
  <si>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</si>
  <si>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</si>
  <si>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</si>
  <si>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</si>
  <si>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</si>
  <si>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</si>
  <si>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</si>
  <si>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</si>
  <si>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</si>
  <si>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</si>
  <si>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</si>
  <si>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</si>
  <si>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</si>
  <si>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</si>
  <si>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</si>
  <si>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</si>
  <si>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</si>
  <si>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</si>
  <si>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</si>
  <si>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</si>
  <si>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</si>
  <si>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</si>
  <si>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</si>
  <si>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</si>
  <si>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</si>
  <si>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</si>
  <si>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</si>
  <si>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</si>
  <si>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</si>
  <si>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</si>
  <si>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</si>
  <si>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</si>
  <si>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</si>
  <si>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</si>
  <si>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</si>
  <si>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</si>
  <si>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</si>
  <si>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</si>
  <si>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</si>
  <si>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</si>
  <si>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</si>
  <si>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</si>
  <si>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</si>
  <si>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</si>
  <si>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</si>
  <si>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</si>
  <si>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</si>
  <si>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</si>
  <si>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</si>
  <si>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</si>
  <si>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</si>
  <si>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</si>
  <si>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</si>
  <si>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</si>
  <si>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</si>
  <si>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</si>
  <si>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</si>
  <si>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</si>
  <si>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</si>
  <si>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</si>
  <si>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</si>
  <si>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</si>
  <si>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</si>
  <si>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</si>
  <si>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</si>
  <si>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</si>
  <si>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</si>
  <si>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</si>
  <si>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</si>
  <si>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</si>
  <si>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</si>
  <si>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</si>
  <si>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</si>
  <si>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</si>
  <si>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</si>
  <si>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</si>
  <si>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</si>
  <si>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</si>
  <si>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</si>
  <si>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</si>
  <si>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</si>
  <si>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</si>
  <si>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</si>
  <si>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</si>
  <si>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</si>
  <si>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</si>
  <si>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</si>
  <si>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</si>
  <si>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</si>
  <si>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</si>
  <si>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</si>
  <si>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</si>
  <si>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</si>
  <si>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</si>
  <si>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</si>
  <si>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</si>
  <si>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</si>
  <si>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</si>
  <si>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</si>
  <si>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</si>
  <si>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</si>
  <si>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</si>
  <si>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</si>
  <si>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</si>
  <si>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</si>
  <si>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</si>
  <si>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</si>
  <si>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</si>
  <si>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</si>
  <si>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</si>
  <si>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</si>
  <si>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</si>
  <si>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</si>
  <si>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</si>
  <si>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</si>
  <si>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</si>
  <si>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</si>
  <si>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</si>
  <si>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</si>
  <si>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</si>
  <si>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</si>
  <si>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</si>
  <si>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</si>
  <si>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</si>
  <si>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</si>
  <si>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</si>
  <si>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</si>
  <si>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</si>
  <si>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</si>
  <si>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</si>
  <si>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</si>
  <si>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</si>
  <si>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</si>
  <si>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</si>
  <si>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</si>
  <si>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</si>
  <si>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</si>
  <si>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</si>
  <si>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</si>
  <si>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</si>
  <si>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</si>
  <si>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</si>
  <si>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</si>
  <si>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</si>
  <si>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</si>
  <si>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</si>
  <si>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</si>
  <si>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</si>
  <si>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</si>
  <si>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</si>
  <si>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</si>
  <si>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</si>
  <si>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</si>
  <si>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</si>
  <si>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</si>
  <si>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</si>
  <si>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</si>
  <si>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</si>
  <si>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</si>
  <si>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</si>
  <si>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</si>
  <si>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</si>
  <si>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</si>
  <si>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</si>
  <si>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</si>
  <si>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</si>
  <si>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</si>
  <si>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</si>
  <si>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</si>
  <si>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</si>
  <si>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</si>
  <si>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</si>
  <si>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</si>
  <si>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</si>
  <si>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</si>
  <si>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</si>
  <si>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</si>
  <si>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</si>
  <si>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</si>
  <si>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</si>
  <si>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</si>
  <si>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</si>
  <si>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</si>
  <si>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</si>
  <si>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</si>
  <si>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</si>
  <si>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</si>
  <si>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</si>
  <si>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</si>
  <si>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</si>
  <si>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</si>
  <si>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</si>
  <si>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</si>
  <si>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</si>
  <si>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</si>
  <si>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</si>
  <si>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</si>
  <si>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</si>
  <si>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</si>
  <si>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</si>
  <si>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</si>
  <si>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</si>
  <si>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</si>
  <si>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</si>
  <si>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</si>
  <si>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</si>
  <si>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</si>
  <si>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</si>
  <si>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</si>
  <si>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</si>
  <si>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</si>
  <si>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</si>
  <si>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</si>
  <si>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</si>
  <si>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</si>
  <si>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</si>
  <si>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</si>
  <si>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</si>
  <si>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</si>
  <si>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</si>
  <si>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</si>
  <si>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</si>
  <si>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</si>
  <si>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</si>
  <si>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</si>
  <si>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</si>
  <si>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</si>
  <si>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</si>
  <si>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</si>
  <si>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</si>
  <si>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</si>
  <si>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</si>
  <si>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</si>
  <si>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</si>
  <si>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</si>
  <si>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</si>
  <si>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</si>
  <si>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</si>
  <si>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</si>
  <si>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</si>
  <si>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</si>
  <si>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</si>
  <si>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</si>
  <si>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</si>
  <si>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</si>
  <si>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</si>
  <si>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</si>
  <si>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</si>
  <si>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</si>
  <si>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</si>
  <si>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</si>
  <si>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</si>
  <si>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</si>
  <si>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</si>
  <si>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</si>
  <si>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</si>
  <si>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</si>
  <si>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</si>
  <si>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</si>
  <si>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</si>
  <si>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</si>
  <si>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</si>
  <si>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</si>
  <si>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</si>
  <si>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</si>
  <si>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</si>
  <si>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</si>
  <si>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</si>
  <si>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</si>
  <si>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</si>
  <si>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</si>
  <si>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</si>
  <si>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</si>
  <si>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</si>
  <si>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</si>
  <si>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</si>
  <si>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</si>
  <si>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</si>
  <si>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</si>
  <si>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</si>
  <si>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</si>
  <si>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</si>
  <si>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</si>
  <si>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</si>
  <si>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</si>
  <si>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</si>
  <si>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</si>
  <si>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</si>
  <si>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</si>
  <si>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</si>
  <si>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</si>
  <si>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</si>
  <si>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</si>
  <si>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</si>
  <si>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</si>
  <si>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</si>
  <si>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</si>
  <si>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</si>
  <si>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</si>
  <si>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</si>
  <si>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</si>
  <si>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</si>
  <si>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</si>
  <si>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</si>
  <si>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</si>
  <si>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</si>
  <si>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</si>
  <si>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</si>
  <si>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</si>
  <si>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</si>
  <si>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</si>
  <si>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</si>
  <si>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</si>
  <si>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</si>
  <si>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</si>
  <si>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</si>
  <si>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</si>
  <si>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</si>
  <si>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</si>
  <si>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</si>
  <si>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</si>
  <si>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</si>
  <si>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</si>
  <si>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</si>
  <si>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</si>
  <si>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</si>
  <si>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</si>
  <si>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</si>
  <si>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</si>
  <si>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</si>
  <si>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</si>
  <si>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</si>
  <si>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</si>
  <si>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</si>
  <si>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</si>
  <si>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</si>
  <si>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</si>
  <si>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</si>
  <si>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</si>
  <si>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</si>
  <si>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</si>
  <si>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</si>
  <si>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</si>
  <si>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</si>
  <si>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</si>
  <si>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</si>
  <si>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</si>
  <si>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</si>
  <si>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</si>
  <si>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</si>
  <si>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</si>
  <si>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</si>
  <si>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</si>
  <si>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</si>
  <si>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</si>
  <si>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</si>
  <si>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</si>
  <si>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</si>
  <si>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</si>
  <si>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</si>
  <si>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</si>
  <si>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</si>
  <si>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</si>
  <si>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</si>
  <si>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</si>
  <si>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</si>
  <si>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</si>
  <si>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</si>
  <si>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</si>
  <si>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</si>
  <si>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</si>
  <si>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</si>
  <si>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</si>
  <si>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</si>
  <si>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</si>
  <si>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</si>
  <si>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</si>
  <si>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</si>
  <si>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</si>
  <si>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</si>
  <si>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</si>
  <si>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</si>
  <si>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</si>
  <si>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</si>
  <si>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</si>
  <si>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</si>
  <si>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</si>
  <si>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</si>
  <si>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</si>
  <si>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</si>
  <si>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</si>
  <si>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</si>
  <si>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</si>
  <si>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</si>
  <si>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</si>
  <si>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</si>
  <si>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</si>
  <si>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</si>
  <si>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</si>
  <si>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</si>
  <si>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</si>
  <si>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</si>
  <si>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</si>
  <si>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</si>
  <si>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</si>
  <si>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</si>
  <si>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</si>
  <si>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</si>
  <si>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</si>
  <si>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</si>
  <si>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</si>
  <si>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</si>
  <si>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</si>
  <si>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</si>
  <si>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</si>
  <si>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</si>
  <si>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</si>
  <si>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</si>
  <si>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</si>
  <si>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</si>
  <si>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</si>
  <si>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</si>
  <si>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</si>
  <si>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</si>
  <si>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</si>
  <si>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</si>
  <si>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</si>
  <si>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</si>
  <si>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</si>
  <si>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</si>
  <si>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</si>
  <si>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</si>
  <si>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</si>
  <si>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</si>
  <si>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</si>
  <si>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</si>
  <si>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</si>
  <si>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</si>
  <si>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</si>
  <si>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</si>
  <si>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</si>
  <si>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</si>
  <si>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</si>
  <si>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</si>
  <si>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</si>
  <si>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</si>
  <si>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</si>
  <si>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</si>
  <si>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</si>
  <si>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</si>
  <si>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</si>
  <si>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</si>
  <si>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</si>
  <si>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</si>
  <si>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</si>
  <si>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</si>
  <si>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</si>
  <si>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</si>
  <si>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</si>
  <si>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</si>
  <si>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</si>
  <si>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</si>
  <si>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</si>
  <si>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</si>
  <si>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</si>
  <si>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</si>
  <si>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</si>
  <si>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</si>
  <si>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</si>
  <si>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</si>
  <si>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</si>
  <si>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</si>
  <si>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</si>
  <si>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</si>
  <si>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</si>
  <si>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</si>
  <si>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</si>
  <si>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</si>
  <si>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</si>
  <si>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</si>
  <si>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</si>
  <si>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</si>
  <si>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</si>
  <si>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</si>
  <si>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</si>
  <si>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</si>
  <si>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</si>
  <si>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</si>
  <si>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</si>
  <si>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</si>
  <si>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</si>
  <si>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</si>
  <si>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</si>
  <si>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</si>
  <si>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</si>
  <si>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</si>
  <si>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</si>
  <si>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</si>
  <si>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</si>
  <si>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</si>
  <si>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</si>
  <si>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</si>
  <si>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</si>
  <si>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</si>
  <si>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</si>
  <si>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</si>
  <si>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</si>
  <si>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</si>
  <si>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</si>
  <si>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</si>
  <si>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</si>
  <si>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</si>
  <si>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</si>
  <si>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</si>
  <si>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</si>
  <si>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</si>
  <si>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</si>
  <si>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</si>
  <si>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</si>
  <si>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</si>
  <si>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</si>
  <si>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</si>
  <si>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</si>
  <si>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</si>
  <si>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</si>
  <si>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</si>
  <si>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</si>
  <si>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</si>
  <si>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</si>
  <si>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</si>
  <si>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</si>
  <si>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</si>
  <si>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</si>
  <si>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</si>
  <si>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</si>
  <si>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</si>
  <si>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</si>
  <si>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</si>
  <si>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</si>
  <si>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</si>
  <si>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</si>
  <si>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</si>
  <si>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</si>
  <si>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</si>
  <si>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</si>
  <si>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</si>
  <si>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</si>
  <si>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</si>
  <si>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</si>
  <si>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</si>
  <si>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</si>
  <si>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</si>
  <si>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</si>
  <si>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</si>
  <si>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</si>
  <si>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</si>
  <si>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</si>
  <si>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</si>
  <si>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</si>
  <si>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</si>
  <si>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</si>
  <si>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</si>
  <si>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</si>
  <si>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</si>
  <si>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</si>
  <si>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</si>
  <si>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</si>
  <si>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</si>
  <si>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</si>
  <si>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</si>
  <si>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</si>
  <si>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</si>
  <si>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</si>
  <si>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</si>
  <si>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</si>
  <si>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</si>
  <si>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</si>
  <si>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</si>
  <si>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</si>
  <si>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</si>
  <si>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</si>
  <si>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</si>
  <si>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</si>
  <si>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</si>
  <si>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</si>
  <si>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</si>
  <si>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</si>
  <si>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</si>
  <si>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</si>
  <si>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</si>
  <si>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</si>
  <si>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</si>
  <si>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</si>
  <si>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</si>
  <si>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</si>
  <si>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</si>
  <si>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</si>
  <si>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</si>
  <si>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</si>
  <si>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</si>
  <si>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</si>
  <si>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</si>
  <si>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</si>
  <si>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</si>
  <si>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</si>
  <si>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</si>
  <si>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</si>
  <si>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</si>
  <si>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</si>
  <si>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</si>
  <si>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</si>
  <si>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</si>
  <si>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</si>
  <si>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</si>
  <si>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</si>
  <si>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</si>
  <si>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</si>
  <si>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</si>
  <si>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</si>
  <si>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</si>
  <si>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</si>
  <si>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</si>
  <si>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</si>
  <si>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</si>
  <si>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</si>
  <si>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</si>
  <si>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</si>
  <si>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</si>
  <si>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</si>
  <si>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</si>
  <si>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</si>
  <si>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</si>
  <si>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</si>
  <si>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</si>
  <si>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</si>
  <si>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</si>
  <si>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</si>
  <si>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</si>
  <si>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</si>
  <si>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</si>
  <si>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</si>
  <si>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</si>
  <si>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</si>
  <si>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</si>
  <si>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</si>
  <si>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</si>
  <si>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</si>
  <si>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</si>
  <si>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</si>
  <si>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</si>
  <si>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</si>
  <si>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</si>
  <si>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</si>
  <si>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</si>
  <si>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</si>
  <si>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</si>
  <si>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</si>
  <si>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</si>
  <si>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</si>
  <si>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</si>
  <si>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</si>
  <si>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</si>
  <si>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</si>
  <si>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</si>
  <si>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</si>
  <si>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</si>
  <si>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</si>
  <si>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</si>
  <si>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</si>
  <si>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</si>
  <si>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</si>
  <si>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</si>
  <si>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</si>
  <si>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</si>
  <si>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</si>
  <si>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</si>
  <si>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</si>
  <si>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</si>
  <si>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</si>
  <si>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</si>
  <si>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</si>
  <si>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</si>
  <si>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</si>
  <si>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</si>
  <si>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</si>
  <si>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</si>
  <si>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</si>
  <si>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</si>
  <si>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</si>
  <si>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</si>
  <si>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</si>
  <si>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</si>
  <si>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</si>
  <si>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</si>
  <si>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</si>
  <si>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</si>
  <si>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</si>
  <si>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</si>
  <si>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</si>
  <si>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</si>
  <si>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</si>
  <si>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</si>
  <si>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</si>
  <si>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</si>
  <si>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</si>
  <si>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</si>
  <si>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</si>
  <si>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</si>
  <si>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</si>
  <si>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</si>
  <si>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</si>
  <si>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</si>
  <si>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</si>
  <si>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</si>
  <si>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</si>
  <si>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</si>
  <si>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</si>
  <si>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</si>
  <si>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</si>
  <si>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</si>
  <si>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</si>
  <si>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</si>
  <si>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</si>
  <si>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</si>
  <si>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</si>
  <si>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</si>
  <si>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</si>
  <si>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</si>
  <si>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</si>
  <si>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</si>
  <si>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</si>
  <si>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</si>
  <si>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</si>
  <si>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</si>
  <si>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</si>
  <si>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</si>
  <si>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</si>
  <si>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</si>
  <si>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</si>
  <si>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</si>
  <si>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</si>
  <si>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</si>
  <si>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</si>
  <si>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</si>
  <si>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</si>
  <si>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</si>
  <si>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</si>
  <si>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</si>
  <si>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</si>
  <si>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</si>
  <si>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</si>
  <si>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</si>
  <si>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</si>
  <si>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</si>
  <si>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</si>
  <si>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</si>
  <si>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</si>
  <si>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</si>
  <si>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</si>
  <si>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</si>
  <si>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</si>
  <si>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</si>
  <si>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</si>
  <si>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</si>
  <si>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</si>
  <si>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</si>
  <si>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</si>
  <si>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</si>
  <si>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</si>
  <si>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</si>
  <si>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</si>
  <si>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</si>
  <si>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</si>
  <si>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</si>
  <si>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</si>
  <si>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</si>
  <si>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</si>
  <si>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</si>
  <si>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</si>
  <si>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</si>
  <si>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</si>
  <si>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</si>
  <si>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</si>
  <si>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</si>
  <si>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</si>
  <si>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</si>
  <si>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</si>
  <si>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</si>
  <si>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</si>
  <si>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</si>
  <si>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</si>
  <si>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</si>
  <si>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</si>
  <si>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</si>
  <si>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</si>
  <si>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</si>
  <si>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</si>
  <si>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</si>
  <si>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</si>
  <si>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</si>
  <si>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</si>
  <si>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</si>
  <si>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</si>
  <si>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</si>
  <si>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</si>
  <si>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</si>
  <si>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</si>
  <si>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</si>
  <si>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</si>
  <si>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</si>
  <si>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</si>
  <si>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</si>
  <si>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</si>
  <si>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</si>
  <si>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</si>
  <si>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</si>
  <si>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</si>
  <si>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</si>
  <si>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</si>
  <si>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</si>
  <si>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</si>
  <si>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</si>
  <si>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</si>
  <si>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</si>
  <si>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</si>
  <si>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</si>
  <si>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</si>
  <si>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</si>
  <si>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</si>
  <si>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</si>
  <si>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</si>
  <si>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</si>
  <si>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</si>
  <si>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</si>
  <si>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</si>
  <si>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</si>
  <si>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</si>
  <si>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</si>
  <si>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</si>
  <si>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</si>
  <si>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</si>
  <si>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</si>
  <si>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</si>
  <si>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</si>
  <si>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</si>
  <si>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</si>
  <si>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</si>
  <si>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</si>
  <si>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</si>
  <si>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</si>
  <si>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</si>
  <si>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</si>
  <si>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</si>
  <si>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</si>
  <si>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</si>
  <si>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</si>
  <si>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</si>
  <si>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</si>
  <si>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</si>
  <si>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</si>
  <si>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</si>
  <si>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</si>
  <si>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</si>
  <si>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</si>
  <si>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</si>
  <si>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</si>
  <si>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</si>
  <si>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</si>
  <si>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</si>
  <si>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</si>
  <si>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</si>
  <si>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</si>
  <si>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</si>
  <si>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</si>
  <si>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</si>
  <si>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</si>
  <si>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</si>
  <si>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</si>
  <si>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</si>
  <si>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</si>
  <si>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</si>
  <si>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</si>
  <si>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</si>
  <si>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</si>
  <si>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</si>
  <si>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</si>
  <si>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</si>
  <si>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</si>
  <si>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</si>
  <si>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</si>
  <si>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</si>
  <si>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</si>
  <si>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</si>
  <si>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</si>
  <si>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</si>
  <si>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</si>
  <si>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</si>
  <si>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</si>
  <si>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</si>
  <si>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</si>
  <si>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</si>
  <si>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</si>
  <si>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</si>
  <si>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</si>
  <si>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</si>
  <si>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</si>
  <si>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</si>
  <si>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</si>
  <si>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</si>
  <si>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</si>
  <si>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</si>
  <si>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</si>
  <si>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</si>
  <si>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</si>
  <si>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</si>
  <si>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</si>
  <si>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</si>
  <si>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</si>
  <si>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</si>
  <si>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</si>
  <si>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</si>
  <si>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</si>
  <si>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</si>
  <si>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</si>
  <si>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</si>
  <si>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</si>
  <si>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</si>
  <si>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</si>
  <si>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</si>
  <si>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</si>
  <si>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</si>
  <si>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</si>
  <si>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</si>
  <si>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</si>
  <si>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</si>
  <si>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</si>
  <si>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</si>
  <si>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</si>
  <si>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</si>
  <si>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</si>
  <si>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</si>
  <si>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</si>
  <si>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</si>
  <si>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</si>
  <si>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</si>
  <si>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</si>
  <si>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</si>
  <si>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</si>
  <si>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</si>
  <si>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</si>
  <si>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</si>
  <si>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</si>
  <si>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</si>
  <si>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</si>
  <si>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</si>
  <si>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</si>
  <si>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</si>
  <si>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</si>
  <si>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</si>
  <si>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</si>
  <si>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</si>
  <si>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</si>
  <si>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</si>
  <si>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</si>
  <si>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</si>
  <si>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</si>
  <si>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</si>
  <si>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</si>
  <si>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</si>
  <si>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</si>
  <si>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</si>
  <si>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</si>
  <si>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</si>
  <si>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</si>
  <si>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</si>
  <si>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</si>
  <si>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</si>
  <si>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</si>
  <si>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</si>
  <si>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</si>
  <si>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</si>
  <si>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</si>
  <si>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</si>
  <si>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</si>
  <si>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</si>
  <si>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</si>
  <si>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</si>
  <si>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</si>
  <si>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</si>
  <si>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</si>
  <si>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</si>
  <si>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</si>
  <si>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</si>
  <si>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</si>
  <si>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</si>
  <si>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</si>
  <si>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</si>
  <si>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</si>
  <si>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</si>
  <si>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</si>
  <si>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</si>
  <si>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</si>
  <si>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</si>
  <si>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</si>
  <si>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</si>
  <si>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</si>
  <si>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</si>
  <si>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</si>
  <si>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</si>
  <si>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</si>
  <si>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</si>
  <si>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</si>
  <si>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</si>
  <si>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</si>
  <si>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</si>
  <si>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</si>
  <si>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</si>
  <si>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</si>
  <si>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</si>
  <si>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</si>
  <si>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</si>
  <si>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</si>
  <si>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</si>
  <si>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</si>
  <si>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</si>
  <si>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</si>
  <si>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</si>
  <si>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</si>
  <si>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</si>
  <si>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</si>
  <si>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</si>
  <si>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</si>
  <si>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</si>
  <si>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</si>
  <si>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</si>
  <si>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</si>
  <si>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</si>
  <si>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</si>
  <si>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</si>
  <si>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</si>
  <si>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</si>
  <si>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</si>
  <si>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</si>
  <si>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</si>
  <si>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</si>
  <si>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</si>
  <si>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</si>
  <si>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</si>
  <si>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</si>
  <si>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</si>
  <si>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</si>
  <si>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</si>
  <si>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</si>
  <si>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</si>
  <si>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</si>
  <si>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</si>
  <si>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</si>
  <si>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</si>
  <si>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</si>
  <si>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</si>
  <si>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</si>
  <si>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</si>
  <si>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</si>
  <si>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</si>
  <si>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</si>
  <si>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</si>
  <si>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</si>
  <si>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</si>
  <si>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</si>
  <si>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</si>
  <si>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</si>
  <si>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</si>
  <si>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</si>
  <si>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</si>
  <si>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</si>
  <si>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</si>
  <si>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</si>
  <si>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</si>
  <si>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</si>
  <si>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</si>
  <si>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</si>
  <si>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</si>
  <si>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</si>
  <si>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</si>
  <si>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</si>
  <si>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</si>
  <si>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</si>
  <si>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</si>
  <si>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</si>
  <si>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</si>
  <si>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</si>
  <si>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</si>
  <si>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</si>
  <si>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</si>
  <si>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</si>
  <si>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</si>
  <si>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</si>
  <si>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</si>
  <si>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</si>
  <si>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</si>
  <si>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</si>
  <si>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</si>
  <si>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</si>
  <si>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</si>
  <si>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</si>
  <si>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</si>
  <si>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</si>
  <si>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</si>
  <si>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</si>
  <si>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</si>
  <si>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</si>
  <si>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</si>
  <si>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</si>
  <si>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</si>
  <si>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</si>
  <si>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</si>
  <si>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</si>
  <si>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</si>
  <si>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</si>
  <si>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</si>
  <si>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</si>
  <si>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</si>
  <si>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</si>
  <si>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</si>
  <si>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</si>
  <si>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</si>
  <si>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</si>
  <si>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</si>
  <si>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</si>
  <si>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</si>
  <si>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</si>
  <si>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</si>
  <si>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</si>
  <si>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</si>
  <si>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</si>
  <si>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</si>
  <si>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</si>
  <si>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</si>
  <si>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</si>
  <si>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</si>
  <si>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</si>
  <si>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</si>
  <si>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</si>
  <si>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</si>
  <si>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</si>
  <si>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</si>
  <si>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</si>
  <si>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</si>
  <si>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</si>
  <si>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</si>
  <si>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</si>
  <si>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</si>
  <si>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</si>
  <si>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</si>
  <si>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</si>
  <si>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</si>
  <si>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</si>
  <si>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</si>
  <si>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</si>
  <si>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</si>
  <si>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</si>
  <si>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</si>
  <si>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</si>
  <si>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</si>
  <si>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</si>
  <si>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</si>
  <si>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</si>
  <si>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</si>
  <si>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</si>
  <si>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</si>
  <si>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</si>
  <si>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</si>
  <si>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</si>
  <si>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</si>
  <si>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</si>
  <si>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</si>
  <si>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</si>
  <si>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</si>
  <si>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</si>
  <si>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</si>
  <si>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</si>
  <si>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</si>
  <si>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</si>
  <si>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</si>
  <si>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</si>
  <si>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</si>
  <si>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</si>
  <si>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</si>
  <si>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</si>
  <si>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</si>
  <si>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</si>
  <si>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</si>
  <si>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</si>
  <si>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</si>
  <si>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</si>
  <si>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</si>
  <si>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</si>
  <si>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</si>
  <si>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</si>
  <si>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</si>
  <si>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</si>
  <si>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</si>
  <si>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</si>
  <si>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</si>
  <si>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</si>
  <si>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</si>
  <si>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</si>
  <si>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</si>
  <si>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</si>
  <si>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</si>
  <si>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</si>
  <si>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</si>
  <si>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</si>
  <si>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</si>
  <si>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</si>
  <si>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</si>
  <si>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</si>
  <si>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</si>
  <si>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</si>
  <si>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</si>
  <si>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</si>
  <si>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</si>
  <si>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</si>
  <si>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</si>
  <si>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</si>
  <si>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</si>
  <si>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</si>
  <si>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</si>
  <si>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</si>
  <si>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</si>
  <si>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</si>
  <si>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</si>
  <si>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</si>
  <si>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</si>
  <si>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</si>
  <si>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</si>
  <si>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</si>
  <si>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</si>
  <si>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</si>
  <si>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</si>
  <si>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</si>
  <si>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</si>
  <si>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</si>
  <si>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</si>
  <si>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</si>
  <si>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</si>
  <si>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</si>
  <si>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</si>
  <si>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</si>
  <si>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</si>
  <si>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</si>
  <si>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</si>
  <si>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</si>
  <si>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</si>
  <si>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</si>
  <si>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</si>
  <si>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</si>
  <si>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</si>
  <si>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</si>
  <si>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</si>
  <si>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</si>
  <si>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</si>
  <si>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</si>
  <si>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</si>
  <si>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</si>
  <si>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</si>
  <si>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</si>
  <si>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</si>
  <si>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</si>
  <si>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</si>
  <si>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</si>
  <si>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</si>
  <si>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</si>
  <si>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</si>
  <si>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</si>
  <si>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</si>
  <si>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</si>
  <si>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</si>
  <si>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</si>
  <si>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</si>
  <si>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</si>
  <si>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</si>
  <si>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</si>
  <si>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</si>
  <si>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</si>
  <si>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</si>
  <si>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</si>
  <si>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</si>
  <si>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</si>
  <si>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</si>
  <si>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</si>
  <si>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</si>
  <si>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</si>
  <si>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</si>
  <si>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</si>
  <si>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</si>
  <si>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</si>
  <si>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</si>
  <si>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</si>
  <si>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</si>
  <si>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</si>
  <si>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</si>
  <si>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</si>
  <si>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</si>
  <si>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</si>
  <si>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</si>
  <si>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</si>
  <si>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</si>
  <si>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</si>
  <si>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</si>
  <si>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</si>
  <si>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</si>
  <si>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</si>
  <si>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</si>
  <si>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</si>
  <si>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</si>
  <si>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</si>
  <si>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</si>
  <si>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</si>
  <si>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</si>
  <si>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</si>
  <si>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</si>
  <si>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</si>
  <si>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</si>
  <si>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</si>
  <si>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</si>
  <si>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</si>
  <si>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</si>
  <si>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</si>
  <si>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</si>
  <si>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</si>
  <si>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</si>
  <si>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</si>
  <si>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</si>
  <si>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</si>
  <si>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</si>
  <si>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</si>
  <si>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</si>
  <si>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</si>
  <si>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</si>
  <si>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</si>
  <si>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</si>
  <si>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</si>
  <si>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</si>
  <si>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</si>
  <si>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</si>
  <si>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</si>
  <si>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</si>
  <si>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</si>
  <si>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</si>
  <si>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</si>
  <si>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</si>
  <si>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</si>
  <si>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</si>
  <si>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</si>
  <si>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</si>
  <si>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</si>
  <si>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</si>
  <si>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</si>
  <si>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</si>
  <si>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</si>
  <si>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</si>
  <si>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</si>
  <si>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</si>
  <si>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</si>
  <si>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</si>
  <si>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</si>
  <si>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</si>
  <si>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</si>
  <si>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</si>
  <si>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</si>
  <si>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</si>
  <si>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</si>
  <si>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</si>
  <si>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</si>
  <si>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</si>
  <si>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</si>
  <si>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</si>
  <si>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</si>
  <si>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</si>
  <si>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</si>
  <si>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</si>
  <si>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</si>
  <si>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</si>
  <si>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</si>
  <si>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</si>
  <si>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</si>
  <si>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</si>
  <si>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</si>
  <si>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</si>
  <si>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</si>
  <si>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</si>
  <si>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</si>
  <si>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</si>
  <si>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</si>
  <si>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</si>
  <si>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</si>
  <si>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</si>
  <si>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</si>
  <si>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</si>
  <si>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</si>
  <si>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</si>
  <si>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</si>
  <si>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</si>
  <si>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</si>
  <si>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</si>
  <si>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</si>
  <si>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</si>
  <si>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</si>
  <si>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</si>
  <si>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</si>
  <si>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</si>
  <si>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</si>
  <si>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</si>
  <si>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</si>
  <si>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</si>
  <si>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</si>
  <si>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</si>
  <si>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</si>
  <si>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</si>
  <si>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</si>
  <si>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</si>
  <si>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</si>
  <si>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</si>
  <si>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</si>
  <si>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</si>
  <si>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</si>
  <si>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</si>
  <si>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</si>
  <si>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</si>
  <si>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</si>
  <si>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</si>
  <si>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</si>
  <si>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</si>
  <si>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</si>
  <si>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</si>
  <si>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</si>
  <si>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</si>
  <si>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</si>
  <si>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</si>
  <si>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</si>
  <si>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</si>
  <si>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</si>
  <si>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</si>
  <si>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</si>
  <si>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</si>
  <si>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</si>
  <si>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</si>
  <si>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</si>
  <si>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</si>
  <si>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</si>
  <si>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</si>
  <si>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</si>
  <si>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</si>
  <si>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</si>
  <si>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</si>
  <si>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</si>
  <si>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</si>
  <si>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</si>
  <si>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</si>
  <si>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</si>
  <si>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</si>
  <si>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</si>
  <si>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</si>
  <si>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</si>
  <si>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</si>
  <si>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</si>
  <si>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</si>
  <si>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</si>
  <si>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</si>
  <si>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</si>
  <si>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</si>
  <si>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</si>
  <si>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</si>
  <si>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</si>
  <si>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</si>
  <si>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</si>
  <si>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</si>
  <si>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</si>
  <si>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</si>
  <si>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</si>
  <si>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</si>
  <si>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</si>
  <si>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</si>
  <si>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</si>
  <si>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</si>
  <si>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</si>
  <si>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</si>
  <si>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</si>
  <si>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</si>
  <si>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</si>
  <si>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</si>
  <si>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</si>
  <si>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</si>
  <si>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</si>
  <si>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</si>
  <si>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</si>
  <si>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</si>
  <si>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</si>
  <si>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</si>
  <si>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</si>
  <si>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</si>
  <si>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</si>
  <si>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</si>
  <si>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</si>
  <si>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</si>
  <si>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</si>
  <si>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</si>
  <si>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</si>
  <si>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</si>
  <si>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</si>
  <si>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</si>
  <si>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</si>
  <si>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</si>
  <si>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</si>
  <si>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</si>
  <si>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</si>
  <si>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</si>
  <si>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</si>
  <si>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</si>
  <si>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</si>
  <si>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</si>
  <si>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</si>
  <si>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</si>
  <si>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</si>
  <si>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</si>
  <si>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</si>
  <si>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</si>
  <si>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</si>
  <si>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</si>
  <si>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</si>
  <si>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</si>
  <si>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</si>
  <si>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</si>
  <si>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</si>
  <si>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</si>
  <si>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</si>
  <si>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</si>
  <si>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</si>
  <si>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</si>
  <si>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</si>
  <si>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</si>
  <si>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</si>
  <si>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</si>
  <si>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</si>
  <si>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</si>
  <si>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</si>
  <si>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</si>
  <si>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</si>
  <si>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</si>
  <si>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</si>
  <si>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</si>
  <si>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</si>
  <si>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</si>
  <si>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</si>
  <si>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</si>
  <si>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</si>
  <si>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</si>
  <si>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</si>
  <si>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</si>
  <si>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</si>
  <si>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</si>
  <si>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</si>
  <si>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</si>
  <si>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</si>
  <si>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</si>
  <si>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</si>
  <si>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</si>
  <si>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</si>
  <si>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</si>
  <si>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</si>
  <si>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</si>
  <si>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</si>
  <si>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</si>
  <si>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</si>
  <si>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</si>
  <si>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</si>
  <si>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</si>
  <si>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</si>
  <si>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</si>
  <si>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</si>
  <si>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</si>
  <si>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</si>
  <si>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</si>
  <si>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</si>
  <si>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</si>
  <si>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</si>
  <si>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</si>
  <si>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</si>
  <si>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</si>
  <si>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</si>
  <si>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</si>
  <si>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</si>
  <si>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</si>
  <si>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</si>
  <si>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</si>
  <si>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</si>
  <si>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</si>
  <si>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</si>
  <si>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</si>
  <si>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</si>
  <si>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</si>
  <si>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</si>
  <si>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</si>
  <si>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</si>
  <si>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</si>
  <si>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</si>
  <si>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</si>
  <si>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</si>
  <si>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</si>
  <si>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</si>
  <si>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</si>
  <si>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</si>
  <si>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</si>
  <si>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</si>
  <si>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</si>
  <si>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</si>
  <si>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</si>
  <si>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</si>
  <si>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</si>
  <si>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</si>
  <si>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</si>
  <si>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</si>
  <si>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</si>
  <si>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</si>
  <si>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</si>
  <si>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</si>
  <si>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</si>
  <si>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</si>
  <si>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</si>
  <si>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</si>
  <si>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</si>
  <si>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</si>
  <si>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</si>
  <si>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</si>
  <si>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</si>
  <si>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</si>
  <si>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</si>
  <si>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</si>
  <si>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</si>
  <si>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</si>
  <si>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</si>
  <si>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</si>
  <si>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</si>
  <si>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</si>
  <si>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</si>
  <si>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</si>
  <si>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</si>
  <si>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</si>
  <si>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</si>
  <si>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</si>
  <si>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</si>
  <si>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</si>
  <si>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</si>
  <si>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</si>
  <si>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</si>
  <si>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</si>
  <si>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</si>
  <si>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</si>
  <si>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</si>
  <si>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</si>
  <si>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</si>
  <si>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</si>
  <si>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</si>
  <si>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</si>
  <si>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</si>
  <si>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</si>
  <si>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</si>
  <si>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</si>
  <si>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</si>
  <si>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</si>
  <si>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</si>
  <si>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</si>
  <si>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</si>
  <si>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</si>
  <si>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</si>
  <si>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</si>
  <si>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</si>
  <si>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</si>
  <si>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</si>
  <si>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</si>
  <si>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</si>
  <si>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</si>
  <si>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</si>
  <si>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</si>
  <si>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</si>
  <si>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</si>
  <si>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</si>
  <si>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</si>
  <si>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</si>
  <si>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</si>
  <si>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</si>
  <si>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</si>
  <si>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</si>
  <si>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</si>
  <si>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</si>
  <si>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</si>
  <si>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</si>
  <si>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</si>
  <si>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</si>
  <si>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</si>
  <si>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</si>
  <si>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</si>
  <si>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</si>
  <si>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</si>
  <si>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</si>
  <si>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</si>
  <si>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</si>
  <si>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</si>
  <si>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</si>
  <si>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</si>
  <si>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</si>
  <si>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</si>
  <si>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</si>
  <si>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</si>
  <si>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</si>
  <si>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</si>
  <si>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</si>
  <si>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</si>
  <si>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</si>
  <si>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</si>
  <si>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</si>
  <si>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</si>
  <si>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</si>
  <si>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</si>
  <si>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</si>
  <si>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</si>
  <si>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</si>
  <si>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</si>
  <si>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</si>
  <si>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</si>
  <si>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</si>
  <si>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</si>
  <si>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</si>
  <si>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</si>
  <si>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</si>
  <si>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</si>
  <si>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</si>
  <si>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</si>
  <si>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</si>
  <si>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</si>
  <si>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</si>
  <si>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</si>
  <si>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</si>
  <si>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</si>
  <si>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</si>
  <si>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</si>
  <si>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</si>
  <si>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</si>
  <si>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</si>
  <si>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</si>
  <si>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</si>
  <si>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</si>
  <si>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</si>
  <si>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</si>
  <si>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</si>
  <si>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</si>
  <si>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</si>
  <si>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</si>
  <si>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</si>
  <si>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</si>
  <si>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</si>
  <si>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</si>
  <si>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</si>
  <si>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</si>
  <si>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</si>
  <si>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</si>
  <si>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</si>
  <si>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</si>
  <si>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</si>
  <si>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</si>
  <si>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</si>
  <si>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</si>
  <si>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</si>
  <si>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</si>
  <si>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</si>
  <si>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</si>
  <si>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</si>
  <si>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</si>
  <si>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</si>
  <si>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</si>
  <si>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</si>
  <si>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</si>
  <si>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</si>
  <si>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</si>
  <si>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</si>
  <si>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</si>
  <si>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</si>
  <si>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</si>
  <si>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</si>
  <si>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</si>
  <si>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</si>
  <si>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</si>
  <si>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</si>
  <si>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</si>
  <si>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</si>
  <si>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</si>
  <si>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</si>
  <si>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</si>
  <si>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</si>
  <si>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</si>
  <si>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</si>
  <si>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</si>
  <si>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</si>
  <si>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</si>
  <si>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</si>
  <si>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</si>
  <si>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</si>
  <si>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</si>
  <si>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</si>
  <si>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</si>
  <si>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</si>
  <si>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</si>
  <si>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</si>
  <si>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</si>
  <si>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</si>
  <si>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</si>
  <si>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</si>
  <si>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</si>
  <si>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</si>
  <si>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</si>
  <si>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</si>
  <si>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</si>
  <si>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</si>
  <si>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</si>
  <si>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</si>
  <si>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</si>
  <si>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</si>
  <si>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</si>
  <si>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</si>
  <si>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</si>
  <si>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</si>
  <si>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</si>
  <si>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</si>
  <si>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</si>
  <si>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</si>
  <si>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</si>
  <si>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</si>
  <si>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</si>
  <si>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</si>
  <si>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</si>
  <si>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</si>
  <si>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</si>
  <si>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</si>
  <si>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</si>
  <si>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</si>
  <si>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</si>
  <si>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</si>
  <si>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</si>
  <si>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</si>
  <si>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</si>
  <si>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</si>
  <si>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</si>
  <si>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</si>
  <si>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</si>
  <si>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</si>
  <si>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</si>
  <si>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</si>
  <si>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</si>
  <si>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</si>
  <si>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</si>
  <si>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</si>
  <si>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</si>
  <si>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</si>
  <si>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</si>
  <si>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</si>
  <si>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</si>
  <si>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</si>
  <si>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</si>
  <si>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</si>
  <si>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</si>
  <si>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</si>
  <si>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</si>
  <si>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</si>
  <si>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</si>
  <si>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</si>
  <si>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</si>
  <si>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</si>
  <si>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</si>
  <si>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</si>
  <si>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</si>
  <si>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</si>
  <si>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</si>
  <si>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</si>
  <si>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</si>
  <si>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</si>
  <si>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</si>
  <si>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</si>
  <si>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</si>
  <si>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</si>
  <si>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</si>
  <si>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</si>
  <si>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</si>
  <si>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</si>
  <si>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</si>
  <si>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</si>
  <si>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</si>
  <si>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</si>
  <si>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</si>
  <si>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</si>
  <si>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</si>
  <si>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</si>
  <si>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</si>
  <si>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</si>
  <si>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</si>
  <si>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</si>
  <si>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</si>
  <si>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</si>
  <si>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</si>
  <si>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</si>
  <si>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</si>
  <si>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</si>
  <si>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</si>
  <si>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</si>
  <si>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</si>
  <si>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</si>
  <si>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</si>
  <si>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</si>
  <si>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</si>
  <si>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</si>
  <si>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</si>
  <si>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</si>
  <si>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</si>
  <si>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</si>
  <si>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</si>
  <si>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</si>
  <si>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</si>
  <si>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</si>
  <si>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</si>
  <si>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</si>
  <si>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</si>
  <si>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</si>
  <si>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</si>
  <si>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</si>
  <si>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</si>
  <si>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</si>
  <si>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</si>
  <si>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</si>
  <si>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</si>
  <si>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</si>
  <si>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</si>
  <si>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</si>
  <si>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</si>
  <si>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</si>
  <si>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</si>
  <si>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</si>
  <si>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</si>
  <si>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</si>
  <si>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</si>
  <si>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</si>
  <si>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</si>
  <si>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</si>
  <si>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</si>
  <si>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</si>
  <si>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</si>
  <si>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</si>
  <si>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</si>
  <si>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</si>
  <si>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</si>
  <si>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</si>
  <si>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</si>
  <si>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</si>
  <si>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</si>
  <si>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</si>
  <si>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</si>
  <si>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</si>
  <si>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</si>
  <si>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</si>
  <si>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</si>
  <si>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</si>
  <si>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</si>
  <si>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</si>
  <si>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</si>
  <si>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</si>
  <si>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</si>
  <si>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</si>
  <si>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</si>
  <si>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</si>
  <si>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</si>
  <si>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</si>
  <si>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</si>
  <si>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</si>
  <si>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</si>
  <si>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</si>
  <si>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</si>
  <si>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</si>
  <si>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</si>
  <si>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</si>
  <si>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</si>
  <si>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</si>
  <si>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</si>
  <si>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</si>
  <si>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</si>
  <si>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</si>
  <si>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</si>
  <si>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</si>
  <si>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</si>
  <si>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</si>
  <si>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</si>
  <si>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</si>
  <si>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</si>
  <si>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</si>
  <si>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</si>
  <si>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</si>
  <si>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</si>
  <si>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</si>
  <si>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</si>
  <si>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</si>
  <si>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</si>
  <si>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</si>
  <si>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</si>
  <si>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</si>
  <si>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</si>
  <si>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</si>
  <si>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</si>
  <si>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</si>
  <si>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</si>
  <si>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</si>
  <si>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</si>
  <si>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</si>
  <si>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</si>
  <si>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</si>
  <si>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</si>
  <si>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</si>
  <si>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</si>
  <si>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</si>
  <si>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</si>
  <si>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</si>
  <si>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</si>
  <si>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</si>
  <si>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</si>
  <si>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</si>
  <si>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</si>
  <si>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</si>
  <si>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</si>
  <si>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</si>
  <si>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</si>
  <si>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</si>
  <si>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</si>
  <si>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</si>
  <si>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</si>
  <si>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</si>
  <si>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</si>
  <si>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</si>
  <si>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</si>
  <si>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</si>
  <si>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</si>
  <si>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</si>
  <si>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</si>
  <si>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</si>
  <si>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</si>
  <si>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</si>
  <si>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</si>
  <si>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</si>
  <si>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</si>
  <si>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</si>
  <si>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</si>
  <si>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</si>
  <si>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</si>
  <si>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</si>
  <si>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</si>
  <si>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</si>
  <si>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</si>
  <si>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</si>
  <si>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</si>
  <si>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</si>
  <si>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</si>
  <si>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</si>
  <si>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</si>
  <si>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</si>
  <si>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</si>
  <si>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</si>
  <si>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</si>
  <si>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</si>
  <si>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</si>
  <si>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</si>
  <si>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</si>
  <si>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</si>
  <si>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</si>
  <si>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</si>
  <si>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</si>
  <si>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</si>
  <si>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</si>
  <si>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</si>
  <si>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</si>
  <si>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</si>
  <si>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</si>
  <si>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</si>
  <si>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</si>
  <si>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</si>
  <si>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</si>
  <si>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</si>
  <si>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</si>
  <si>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</si>
  <si>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</si>
  <si>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</si>
  <si>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</si>
  <si>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</si>
  <si>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</si>
  <si>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</si>
  <si>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</si>
  <si>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</si>
  <si>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</si>
  <si>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</si>
  <si>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</si>
  <si>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</si>
  <si>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</si>
  <si>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</si>
  <si>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</si>
  <si>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</si>
  <si>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</si>
  <si>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</si>
  <si>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</si>
  <si>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</si>
  <si>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</si>
  <si>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</si>
  <si>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</si>
  <si>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</si>
  <si>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</si>
  <si>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</si>
  <si>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</si>
  <si>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</si>
  <si>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</si>
  <si>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</si>
  <si>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</si>
  <si>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</si>
  <si>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</si>
  <si>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</si>
  <si>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</si>
  <si>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</si>
  <si>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</si>
  <si>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</si>
  <si>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</si>
  <si>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</si>
  <si>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</si>
  <si>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</si>
  <si>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</si>
  <si>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</si>
  <si>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</si>
  <si>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</si>
  <si>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</si>
  <si>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</si>
  <si>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</si>
  <si>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</si>
  <si>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</si>
  <si>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</si>
  <si>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</si>
  <si>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</si>
  <si>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</si>
  <si>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</si>
  <si>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</si>
  <si>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</si>
  <si>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</si>
  <si>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</si>
  <si>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</si>
  <si>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</si>
  <si>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</si>
  <si>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</si>
  <si>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</si>
  <si>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</si>
  <si>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</si>
  <si>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</si>
  <si>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</si>
  <si>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</si>
  <si>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</si>
  <si>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</si>
  <si>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</si>
  <si>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</si>
  <si>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</si>
  <si>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</si>
  <si>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</si>
  <si>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</si>
  <si>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</si>
  <si>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</si>
  <si>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</si>
  <si>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</si>
  <si>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</si>
  <si>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</si>
  <si>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</si>
  <si>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</si>
  <si>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</si>
  <si>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</si>
  <si>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</si>
  <si>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</si>
  <si>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</si>
  <si>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</si>
  <si>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</si>
  <si>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</si>
  <si>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</si>
  <si>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</si>
  <si>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</si>
  <si>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</si>
  <si>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</si>
  <si>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</si>
  <si>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</si>
  <si>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</si>
  <si>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</si>
  <si>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</si>
  <si>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</si>
  <si>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</si>
  <si>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</si>
  <si>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</si>
  <si>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</si>
  <si>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</si>
  <si>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</si>
  <si>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</si>
  <si>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</si>
  <si>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</si>
  <si>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</si>
  <si>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</si>
  <si>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</si>
  <si>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</si>
  <si>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</si>
  <si>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</si>
  <si>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</si>
  <si>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</si>
  <si>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</si>
  <si>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</si>
  <si>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</si>
  <si>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</si>
  <si>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</si>
  <si>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</si>
  <si>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</si>
  <si>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</si>
  <si>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</si>
  <si>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</si>
  <si>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</si>
  <si>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</si>
  <si>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</si>
  <si>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</si>
  <si>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</si>
  <si>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</si>
  <si>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</si>
  <si>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</si>
  <si>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</si>
  <si>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</si>
  <si>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</si>
  <si>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</si>
  <si>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</si>
  <si>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</si>
  <si>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</si>
  <si>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</si>
  <si>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</si>
  <si>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</si>
  <si>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</si>
  <si>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</si>
  <si>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</si>
  <si>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</si>
  <si>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</si>
  <si>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</si>
  <si>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</si>
  <si>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</si>
  <si>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</si>
  <si>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</si>
  <si>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</si>
  <si>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</si>
  <si>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</si>
  <si>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</si>
  <si>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</si>
  <si>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</si>
  <si>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</si>
  <si>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</si>
  <si>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</si>
  <si>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</si>
  <si>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</si>
  <si>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</si>
  <si>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</si>
  <si>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</si>
  <si>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</si>
  <si>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</si>
  <si>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</si>
  <si>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</si>
  <si>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</si>
  <si>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</si>
  <si>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</si>
  <si>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</si>
  <si>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</si>
  <si>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</si>
  <si>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</si>
  <si>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</si>
  <si>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</si>
  <si>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</si>
  <si>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</si>
  <si>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</si>
  <si>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</si>
  <si>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</si>
  <si>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</si>
  <si>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</si>
  <si>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</si>
  <si>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</si>
  <si>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</si>
  <si>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</si>
  <si>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</si>
  <si>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</si>
  <si>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</si>
  <si>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</si>
  <si>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</si>
  <si>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</si>
  <si>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</si>
  <si>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</si>
  <si>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</si>
  <si>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</si>
  <si>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</si>
  <si>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</si>
  <si>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</si>
  <si>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</si>
  <si>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</si>
  <si>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</si>
  <si>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</si>
  <si>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</si>
  <si>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</si>
  <si>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</si>
  <si>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</si>
  <si>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</si>
  <si>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2021-47-10001228</t>
  </si>
  <si>
    <t>350</t>
  </si>
  <si>
    <t>238</t>
  </si>
  <si>
    <t>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</si>
</sst>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N54" sqref="N54:O5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2654</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2684</v>
      </c>
      <c r="D15" s="35"/>
      <c r="E15" s="35"/>
      <c r="F15" s="5"/>
      <c r="G15" s="32" t="s">
        <v>1168</v>
      </c>
      <c r="H15" s="103" t="s">
        <v>711</v>
      </c>
      <c r="I15" s="32" t="s">
        <v>2624</v>
      </c>
      <c r="J15" s="108" t="s">
        <v>2626</v>
      </c>
      <c r="L15" s="206" t="s">
        <v>8</v>
      </c>
      <c r="M15" s="206"/>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183"/>
      <c r="I20" s="143" t="s">
        <v>711</v>
      </c>
      <c r="J20" s="144" t="s">
        <v>740</v>
      </c>
      <c r="K20" s="145">
        <v>7482355367</v>
      </c>
      <c r="L20" s="146"/>
      <c r="M20" s="146">
        <v>44561</v>
      </c>
      <c r="N20" s="129">
        <f>+(M20-L20)/30</f>
        <v>1485.3666666666666</v>
      </c>
      <c r="O20" s="132"/>
      <c r="U20" s="128"/>
      <c r="V20" s="105">
        <f ca="1">NOW()</f>
        <v>44192.661147800929</v>
      </c>
      <c r="W20" s="105">
        <f ca="1">NOW()</f>
        <v>44192.661147800929</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3"/>
      <c r="I37" s="124"/>
      <c r="J37" s="124"/>
      <c r="K37" s="124"/>
      <c r="L37" s="124"/>
      <c r="M37" s="124"/>
      <c r="N37" s="124"/>
      <c r="O37" s="125"/>
    </row>
    <row r="38" spans="1:16" ht="21" customHeight="1" x14ac:dyDescent="0.3">
      <c r="A38" s="9"/>
      <c r="B38" s="175" t="str">
        <f>VLOOKUP(B20,EAS!A2:B1439,2,0)</f>
        <v>FUNDACIÓN POR UNA COLOMBIA DIGNA</v>
      </c>
      <c r="C38" s="175"/>
      <c r="D38" s="175"/>
      <c r="E38" s="175"/>
      <c r="F38" s="175"/>
      <c r="G38" s="5"/>
      <c r="H38" s="126"/>
      <c r="I38" s="187" t="s">
        <v>7</v>
      </c>
      <c r="J38" s="187"/>
      <c r="K38" s="187"/>
      <c r="L38" s="187"/>
      <c r="M38" s="187"/>
      <c r="N38" s="187"/>
      <c r="O38" s="127"/>
    </row>
    <row r="39" spans="1:16" ht="42.9" customHeight="1" thickBot="1" x14ac:dyDescent="0.35">
      <c r="A39" s="10"/>
      <c r="B39" s="11"/>
      <c r="C39" s="11"/>
      <c r="D39" s="11"/>
      <c r="E39" s="11"/>
      <c r="F39" s="11"/>
      <c r="G39" s="11"/>
      <c r="H39" s="10"/>
      <c r="I39" s="219" t="s">
        <v>2676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6"/>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6"/>
    </row>
    <row r="44" spans="1:16" ht="15" customHeight="1" x14ac:dyDescent="0.3">
      <c r="A44" s="224" t="s">
        <v>2655</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2685</v>
      </c>
      <c r="E48" s="171">
        <v>43070</v>
      </c>
      <c r="F48" s="171">
        <v>43404</v>
      </c>
      <c r="G48" s="154">
        <f>IF(AND(E48&lt;&gt;"",F48&lt;&gt;""),((F48-E48)/30),"")</f>
        <v>11.133333333333333</v>
      </c>
      <c r="H48" s="172" t="s">
        <v>2683</v>
      </c>
      <c r="I48" s="115" t="s">
        <v>711</v>
      </c>
      <c r="J48" s="115" t="s">
        <v>740</v>
      </c>
      <c r="K48" s="117">
        <v>3722278675</v>
      </c>
      <c r="L48" s="118"/>
      <c r="M48" s="113"/>
      <c r="N48" s="118" t="s">
        <v>27</v>
      </c>
      <c r="O48" s="118" t="s">
        <v>26</v>
      </c>
      <c r="P48" s="78"/>
    </row>
    <row r="49" spans="1:16" s="6" customFormat="1" ht="24.75" customHeight="1" x14ac:dyDescent="0.3">
      <c r="A49" s="137">
        <v>2</v>
      </c>
      <c r="B49" s="116" t="s">
        <v>2677</v>
      </c>
      <c r="C49" s="118" t="s">
        <v>31</v>
      </c>
      <c r="D49" s="115" t="s">
        <v>2685</v>
      </c>
      <c r="E49" s="171">
        <v>43070</v>
      </c>
      <c r="F49" s="171">
        <v>43404</v>
      </c>
      <c r="G49" s="154">
        <f t="shared" ref="G49:G50" si="2">IF(AND(E49&lt;&gt;"",F49&lt;&gt;""),((F49-E49)/30),"")</f>
        <v>11.133333333333333</v>
      </c>
      <c r="H49" s="172" t="s">
        <v>2683</v>
      </c>
      <c r="I49" s="115" t="s">
        <v>711</v>
      </c>
      <c r="J49" s="115" t="s">
        <v>737</v>
      </c>
      <c r="K49" s="117"/>
      <c r="L49" s="118"/>
      <c r="M49" s="113"/>
      <c r="N49" s="118" t="s">
        <v>27</v>
      </c>
      <c r="O49" s="118" t="s">
        <v>26</v>
      </c>
      <c r="P49" s="78"/>
    </row>
    <row r="50" spans="1:16" s="6" customFormat="1" ht="24.75" customHeight="1" x14ac:dyDescent="0.3">
      <c r="A50" s="137">
        <v>3</v>
      </c>
      <c r="B50" s="116" t="s">
        <v>2677</v>
      </c>
      <c r="C50" s="118" t="s">
        <v>31</v>
      </c>
      <c r="D50" s="115" t="s">
        <v>2685</v>
      </c>
      <c r="E50" s="171">
        <v>43070</v>
      </c>
      <c r="F50" s="171">
        <v>43404</v>
      </c>
      <c r="G50" s="154">
        <f t="shared" si="2"/>
        <v>11.133333333333333</v>
      </c>
      <c r="H50" s="172" t="s">
        <v>2683</v>
      </c>
      <c r="I50" s="115" t="s">
        <v>711</v>
      </c>
      <c r="J50" s="115" t="s">
        <v>731</v>
      </c>
      <c r="K50" s="117"/>
      <c r="L50" s="118"/>
      <c r="M50" s="113"/>
      <c r="N50" s="118" t="s">
        <v>27</v>
      </c>
      <c r="O50" s="118" t="s">
        <v>26</v>
      </c>
      <c r="P50" s="78"/>
    </row>
    <row r="51" spans="1:16" s="6" customFormat="1" ht="24.75" customHeight="1" outlineLevel="1" x14ac:dyDescent="0.3">
      <c r="A51" s="137">
        <v>4</v>
      </c>
      <c r="B51" s="116" t="s">
        <v>2677</v>
      </c>
      <c r="C51" s="118" t="s">
        <v>31</v>
      </c>
      <c r="D51" s="115" t="s">
        <v>2686</v>
      </c>
      <c r="E51" s="171">
        <v>43404</v>
      </c>
      <c r="F51" s="171">
        <v>43434</v>
      </c>
      <c r="G51" s="154">
        <f t="shared" ref="G51:G107" si="3">IF(AND(E51&lt;&gt;"",F51&lt;&gt;""),((F51-E51)/30),"")</f>
        <v>1</v>
      </c>
      <c r="H51" s="172" t="s">
        <v>2683</v>
      </c>
      <c r="I51" s="115" t="s">
        <v>711</v>
      </c>
      <c r="J51" s="115" t="s">
        <v>740</v>
      </c>
      <c r="K51" s="117">
        <v>599584668</v>
      </c>
      <c r="L51" s="118"/>
      <c r="M51" s="113"/>
      <c r="N51" s="118" t="s">
        <v>27</v>
      </c>
      <c r="O51" s="118" t="s">
        <v>26</v>
      </c>
      <c r="P51" s="78"/>
    </row>
    <row r="52" spans="1:16" s="7" customFormat="1" ht="24.75" customHeight="1" outlineLevel="1" x14ac:dyDescent="0.3">
      <c r="A52" s="138">
        <v>5</v>
      </c>
      <c r="B52" s="116" t="s">
        <v>2677</v>
      </c>
      <c r="C52" s="118" t="s">
        <v>31</v>
      </c>
      <c r="D52" s="115" t="s">
        <v>2686</v>
      </c>
      <c r="E52" s="171">
        <v>43404</v>
      </c>
      <c r="F52" s="171">
        <v>43434</v>
      </c>
      <c r="G52" s="154">
        <f t="shared" si="3"/>
        <v>1</v>
      </c>
      <c r="H52" s="172" t="s">
        <v>2683</v>
      </c>
      <c r="I52" s="115" t="s">
        <v>711</v>
      </c>
      <c r="J52" s="115" t="s">
        <v>737</v>
      </c>
      <c r="K52" s="117"/>
      <c r="L52" s="118"/>
      <c r="M52" s="113"/>
      <c r="N52" s="118" t="s">
        <v>27</v>
      </c>
      <c r="O52" s="118" t="s">
        <v>26</v>
      </c>
      <c r="P52" s="79"/>
    </row>
    <row r="53" spans="1:16" s="7" customFormat="1" ht="24.75" customHeight="1" outlineLevel="1" x14ac:dyDescent="0.3">
      <c r="A53" s="138">
        <v>6</v>
      </c>
      <c r="B53" s="116" t="s">
        <v>2677</v>
      </c>
      <c r="C53" s="118" t="s">
        <v>31</v>
      </c>
      <c r="D53" s="115" t="s">
        <v>2686</v>
      </c>
      <c r="E53" s="171">
        <v>43404</v>
      </c>
      <c r="F53" s="171">
        <v>43434</v>
      </c>
      <c r="G53" s="154">
        <f t="shared" si="3"/>
        <v>1</v>
      </c>
      <c r="H53" s="172" t="s">
        <v>2683</v>
      </c>
      <c r="I53" s="115" t="s">
        <v>711</v>
      </c>
      <c r="J53" s="115" t="s">
        <v>731</v>
      </c>
      <c r="K53" s="112"/>
      <c r="L53" s="111"/>
      <c r="M53" s="113"/>
      <c r="N53" s="118" t="s">
        <v>27</v>
      </c>
      <c r="O53" s="118" t="s">
        <v>26</v>
      </c>
      <c r="P53" s="79"/>
    </row>
    <row r="54" spans="1:16" s="7" customFormat="1" ht="24.75" customHeight="1" outlineLevel="1" x14ac:dyDescent="0.3">
      <c r="A54" s="138">
        <v>7</v>
      </c>
      <c r="B54" s="116" t="s">
        <v>2677</v>
      </c>
      <c r="C54" s="118" t="s">
        <v>31</v>
      </c>
      <c r="D54" s="110" t="s">
        <v>2687</v>
      </c>
      <c r="E54" s="171">
        <v>43483</v>
      </c>
      <c r="F54" s="171">
        <v>43822</v>
      </c>
      <c r="G54" s="154">
        <f t="shared" si="3"/>
        <v>11.3</v>
      </c>
      <c r="H54" s="172" t="s">
        <v>2683</v>
      </c>
      <c r="I54" s="115" t="s">
        <v>711</v>
      </c>
      <c r="J54" s="115" t="s">
        <v>740</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2687</v>
      </c>
      <c r="E55" s="171">
        <v>43483</v>
      </c>
      <c r="F55" s="171">
        <v>43822</v>
      </c>
      <c r="G55" s="154">
        <f t="shared" si="3"/>
        <v>11.3</v>
      </c>
      <c r="H55" s="172" t="s">
        <v>2683</v>
      </c>
      <c r="I55" s="115" t="s">
        <v>711</v>
      </c>
      <c r="J55" s="115" t="s">
        <v>737</v>
      </c>
      <c r="K55" s="114"/>
      <c r="L55" s="111"/>
      <c r="M55" s="113"/>
      <c r="N55" s="118" t="s">
        <v>27</v>
      </c>
      <c r="O55" s="118" t="s">
        <v>26</v>
      </c>
      <c r="P55" s="79"/>
    </row>
    <row r="56" spans="1:16" s="7" customFormat="1" ht="24.75" customHeight="1" outlineLevel="1" x14ac:dyDescent="0.3">
      <c r="A56" s="138">
        <v>9</v>
      </c>
      <c r="B56" s="116" t="s">
        <v>2677</v>
      </c>
      <c r="C56" s="118" t="s">
        <v>31</v>
      </c>
      <c r="D56" s="110" t="s">
        <v>2687</v>
      </c>
      <c r="E56" s="171">
        <v>43483</v>
      </c>
      <c r="F56" s="171">
        <v>43822</v>
      </c>
      <c r="G56" s="154">
        <f t="shared" si="3"/>
        <v>11.3</v>
      </c>
      <c r="H56" s="172" t="s">
        <v>2683</v>
      </c>
      <c r="I56" s="115" t="s">
        <v>711</v>
      </c>
      <c r="J56" s="115" t="s">
        <v>731</v>
      </c>
      <c r="K56" s="114"/>
      <c r="L56" s="111"/>
      <c r="M56" s="113"/>
      <c r="N56" s="118" t="s">
        <v>27</v>
      </c>
      <c r="O56" s="118" t="s">
        <v>26</v>
      </c>
      <c r="P56" s="79"/>
    </row>
    <row r="57" spans="1:16" s="7" customFormat="1" ht="24.75" customHeight="1" outlineLevel="1" x14ac:dyDescent="0.3">
      <c r="A57" s="138">
        <v>10</v>
      </c>
      <c r="B57" s="64"/>
      <c r="C57" s="65"/>
      <c r="D57" s="63"/>
      <c r="E57" s="139"/>
      <c r="F57" s="139"/>
      <c r="G57" s="154" t="str">
        <f t="shared" si="3"/>
        <v/>
      </c>
      <c r="H57" s="64"/>
      <c r="I57" s="63"/>
      <c r="J57" s="63"/>
      <c r="K57" s="66"/>
      <c r="L57" s="65"/>
      <c r="M57" s="67"/>
      <c r="N57" s="65"/>
      <c r="O57" s="65"/>
      <c r="P57" s="79"/>
    </row>
    <row r="58" spans="1:16" s="7" customFormat="1" ht="24.75" customHeight="1" outlineLevel="1" x14ac:dyDescent="0.3">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3">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3">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3">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3">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6"/>
    </row>
    <row r="110" spans="1:16" ht="15" customHeight="1" x14ac:dyDescent="0.3">
      <c r="A110" s="224" t="s">
        <v>2656</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3">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43" t="s">
        <v>2643</v>
      </c>
      <c r="J167" s="244"/>
      <c r="K167" s="244"/>
      <c r="L167" s="244"/>
      <c r="M167" s="244"/>
      <c r="N167" s="244"/>
      <c r="O167" s="245"/>
      <c r="U167" s="51"/>
    </row>
    <row r="168" spans="1:28" x14ac:dyDescent="0.3">
      <c r="A168" s="9"/>
      <c r="B168" s="220" t="s">
        <v>2658</v>
      </c>
      <c r="C168" s="220"/>
      <c r="D168" s="220"/>
      <c r="E168" s="8"/>
      <c r="F168" s="5"/>
      <c r="H168" s="81" t="s">
        <v>2657</v>
      </c>
      <c r="I168" s="243"/>
      <c r="J168" s="244"/>
      <c r="K168" s="244"/>
      <c r="L168" s="244"/>
      <c r="M168" s="244"/>
      <c r="N168" s="244"/>
      <c r="O168" s="24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2668</v>
      </c>
      <c r="B172" s="178"/>
      <c r="C172" s="178"/>
      <c r="D172" s="178"/>
      <c r="E172" s="178"/>
      <c r="F172" s="178"/>
      <c r="G172" s="178"/>
      <c r="H172" s="178"/>
      <c r="I172" s="178"/>
      <c r="J172" s="178"/>
      <c r="K172" s="178"/>
      <c r="L172" s="178"/>
      <c r="M172" s="178"/>
      <c r="N172" s="178"/>
      <c r="O172" s="179"/>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4" x14ac:dyDescent="0.3">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4" x14ac:dyDescent="0.3">
      <c r="A179" s="9"/>
      <c r="B179" s="218" t="s">
        <v>2669</v>
      </c>
      <c r="C179" s="218"/>
      <c r="D179" s="218"/>
      <c r="E179" s="165">
        <v>0.02</v>
      </c>
      <c r="F179" s="164">
        <v>0</v>
      </c>
      <c r="G179" s="159" t="str">
        <f>IF(F179&gt;0,SUM(E179+F179),"")</f>
        <v/>
      </c>
      <c r="H179" s="5"/>
      <c r="I179" s="218" t="s">
        <v>2671</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4"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199" t="s">
        <v>2628</v>
      </c>
      <c r="L185" s="199"/>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233" t="s">
        <v>2636</v>
      </c>
      <c r="C192" s="233"/>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191" t="s">
        <v>2659</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2020-12-27T20:52:04Z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