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2073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<sst xmlns="http://schemas.openxmlformats.org/spreadsheetml/2006/main" count="3094" uniqueCount="2703">
  <si>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</si>
  <si>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</si>
  <si>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</si>
  <si>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</si>
  <si>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</si>
  <si>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</si>
  <si>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</si>
  <si>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</si>
  <si>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</si>
  <si>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</si>
  <si>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</si>
  <si>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</si>
  <si>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</si>
  <si>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</si>
  <si>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</si>
  <si>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</si>
  <si>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</si>
  <si>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</si>
  <si>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</si>
  <si>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</si>
  <si>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</si>
  <si>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</si>
  <si>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</si>
  <si>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</si>
  <si>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</si>
  <si>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</si>
  <si>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</si>
  <si>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</si>
  <si>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</si>
  <si>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</si>
  <si>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</si>
  <si>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</si>
  <si>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</si>
  <si>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</si>
  <si>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</si>
  <si>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</si>
  <si>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</si>
  <si>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</si>
  <si>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</si>
  <si>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</si>
  <si>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</si>
  <si>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</si>
  <si>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</si>
  <si>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</si>
  <si>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</si>
  <si>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</si>
  <si>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</si>
  <si>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</si>
  <si>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</si>
  <si>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</si>
  <si>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</si>
  <si>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</si>
  <si>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</si>
  <si>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</si>
  <si>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</si>
  <si>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</si>
  <si>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</si>
  <si>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</si>
  <si>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</si>
  <si>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</si>
  <si>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</si>
  <si>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</si>
  <si>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</si>
  <si>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</si>
  <si>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</si>
  <si>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</si>
  <si>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</si>
  <si>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</si>
  <si>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</si>
  <si>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</si>
  <si>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</si>
  <si>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</si>
  <si>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</si>
  <si>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</si>
  <si>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</si>
  <si>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</si>
  <si>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</si>
  <si>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</si>
  <si>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</si>
  <si>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</si>
  <si>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</si>
  <si>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</si>
  <si>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</si>
  <si>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</si>
  <si>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</si>
  <si>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</si>
  <si>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</si>
  <si>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</si>
  <si>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</si>
  <si>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</si>
  <si>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</si>
  <si>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</si>
  <si>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</si>
  <si>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</si>
  <si>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</si>
  <si>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</si>
  <si>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</si>
  <si>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</si>
  <si>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</si>
  <si>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</si>
  <si>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</si>
  <si>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</si>
  <si>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</si>
  <si>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</si>
  <si>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</si>
  <si>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</si>
  <si>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</si>
  <si>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</si>
  <si>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</si>
  <si>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</si>
  <si>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</si>
  <si>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</si>
  <si>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</si>
  <si>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</si>
  <si>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</si>
  <si>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</si>
  <si>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</si>
  <si>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</si>
  <si>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</si>
  <si>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</si>
  <si>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</si>
  <si>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</si>
  <si>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</si>
  <si>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</si>
  <si>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</si>
  <si>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</si>
  <si>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</si>
  <si>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</si>
  <si>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</si>
  <si>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</si>
  <si>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</si>
  <si>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</si>
  <si>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</si>
  <si>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</si>
  <si>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</si>
  <si>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</si>
  <si>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</si>
  <si>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</si>
  <si>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</si>
  <si>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</si>
  <si>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</si>
  <si>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</si>
  <si>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</si>
  <si>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</si>
  <si>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</si>
  <si>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</si>
  <si>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</si>
  <si>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</si>
  <si>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</si>
  <si>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</si>
  <si>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</si>
  <si>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</si>
  <si>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</si>
  <si>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</si>
  <si>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</si>
  <si>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</si>
  <si>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</si>
  <si>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</si>
  <si>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</si>
  <si>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</si>
  <si>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</si>
  <si>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</si>
  <si>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</si>
  <si>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</si>
  <si>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</si>
  <si>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</si>
  <si>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</si>
  <si>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</si>
  <si>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</si>
  <si>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</si>
  <si>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</si>
  <si>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</si>
  <si>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</si>
  <si>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</si>
  <si>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</si>
  <si>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</si>
  <si>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</si>
  <si>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</si>
  <si>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</si>
  <si>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</si>
  <si>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</si>
  <si>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</si>
  <si>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</si>
  <si>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</si>
  <si>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</si>
  <si>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</si>
  <si>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</si>
  <si>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</si>
  <si>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</si>
  <si>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</si>
  <si>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</si>
  <si>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</si>
  <si>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</si>
  <si>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</si>
  <si>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</si>
  <si>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</si>
  <si>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</si>
  <si>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</si>
  <si>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</si>
  <si>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</si>
  <si>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</si>
  <si>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</si>
  <si>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</si>
  <si>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</si>
  <si>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</si>
  <si>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</si>
  <si>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</si>
  <si>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</si>
  <si>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</si>
  <si>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</si>
  <si>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</si>
  <si>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</si>
  <si>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</si>
  <si>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</si>
  <si>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</si>
  <si>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</si>
  <si>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</si>
  <si>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</si>
  <si>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</si>
  <si>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</si>
  <si>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</si>
  <si>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</si>
  <si>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</si>
  <si>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</si>
  <si>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</si>
  <si>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</si>
  <si>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</si>
  <si>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</si>
  <si>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</si>
  <si>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</si>
  <si>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</si>
  <si>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</si>
  <si>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</si>
  <si>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</si>
  <si>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</si>
  <si>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</si>
  <si>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</si>
  <si>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</si>
  <si>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</si>
  <si>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</si>
  <si>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</si>
  <si>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</si>
  <si>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</si>
  <si>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</si>
  <si>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</si>
  <si>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</si>
  <si>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</si>
  <si>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</si>
  <si>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</si>
  <si>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</si>
  <si>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</si>
  <si>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</si>
  <si>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</si>
  <si>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</si>
  <si>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</si>
  <si>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</si>
  <si>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</si>
  <si>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</si>
  <si>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</si>
  <si>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</si>
  <si>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</si>
  <si>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</si>
  <si>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</si>
  <si>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</si>
  <si>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</si>
  <si>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</si>
  <si>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</si>
  <si>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</si>
  <si>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</si>
  <si>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</si>
  <si>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</si>
  <si>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</si>
  <si>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</si>
  <si>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</si>
  <si>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</si>
  <si>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</si>
  <si>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</si>
  <si>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</si>
  <si>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</si>
  <si>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</si>
  <si>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</si>
  <si>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</si>
  <si>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</si>
  <si>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</si>
  <si>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</si>
  <si>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</si>
  <si>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</si>
  <si>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</si>
  <si>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</si>
  <si>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</si>
  <si>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</si>
  <si>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</si>
  <si>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</si>
  <si>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</si>
  <si>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</si>
  <si>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</si>
  <si>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</si>
  <si>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</si>
  <si>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</si>
  <si>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</si>
  <si>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</si>
  <si>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</si>
  <si>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</si>
  <si>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</si>
  <si>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</si>
  <si>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</si>
  <si>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</si>
  <si>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</si>
  <si>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</si>
  <si>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</si>
  <si>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</si>
  <si>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</si>
  <si>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</si>
  <si>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</si>
  <si>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</si>
  <si>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</si>
  <si>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</si>
  <si>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</si>
  <si>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</si>
  <si>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</si>
  <si>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</si>
  <si>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</si>
  <si>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</si>
  <si>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</si>
  <si>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</si>
  <si>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</si>
  <si>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</si>
  <si>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</si>
  <si>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</si>
  <si>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</si>
  <si>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</si>
  <si>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</si>
  <si>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</si>
  <si>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</si>
  <si>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</si>
  <si>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</si>
  <si>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</si>
  <si>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</si>
  <si>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</si>
  <si>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</si>
  <si>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</si>
  <si>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</si>
  <si>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</si>
  <si>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</si>
  <si>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</si>
  <si>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</si>
  <si>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</si>
  <si>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</si>
  <si>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</si>
  <si>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</si>
  <si>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</si>
  <si>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</si>
  <si>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</si>
  <si>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</si>
  <si>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</si>
  <si>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</si>
  <si>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</si>
  <si>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</si>
  <si>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</si>
  <si>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</si>
  <si>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</si>
  <si>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</si>
  <si>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</si>
  <si>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</si>
  <si>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</si>
  <si>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</si>
  <si>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</si>
  <si>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</si>
  <si>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</si>
  <si>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</si>
  <si>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</si>
  <si>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</si>
  <si>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</si>
  <si>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</si>
  <si>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</si>
  <si>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</si>
  <si>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</si>
  <si>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</si>
  <si>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</si>
  <si>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</si>
  <si>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</si>
  <si>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</si>
  <si>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</si>
  <si>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</si>
  <si>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</si>
  <si>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</si>
  <si>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</si>
  <si>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</si>
  <si>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</si>
  <si>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</si>
  <si>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</si>
  <si>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</si>
  <si>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</si>
  <si>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</si>
  <si>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</si>
  <si>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</si>
  <si>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</si>
  <si>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</si>
  <si>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</si>
  <si>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</si>
  <si>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</si>
  <si>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</si>
  <si>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</si>
  <si>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</si>
  <si>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</si>
  <si>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</si>
  <si>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</si>
  <si>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</si>
  <si>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</si>
  <si>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</si>
  <si>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</si>
  <si>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</si>
  <si>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</si>
  <si>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</si>
  <si>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</si>
  <si>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</si>
  <si>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</si>
  <si>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</si>
  <si>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</si>
  <si>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</si>
  <si>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</si>
  <si>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</si>
  <si>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</si>
  <si>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</si>
  <si>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</si>
  <si>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</si>
  <si>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</si>
  <si>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</si>
  <si>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</si>
  <si>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</si>
  <si>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</si>
  <si>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</si>
  <si>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</si>
  <si>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</si>
  <si>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</si>
  <si>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</si>
  <si>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</si>
  <si>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</si>
  <si>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</si>
  <si>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</si>
  <si>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</si>
  <si>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</si>
  <si>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</si>
  <si>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</si>
  <si>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</si>
  <si>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</si>
  <si>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</si>
  <si>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</si>
  <si>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</si>
  <si>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</si>
  <si>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</si>
  <si>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</si>
  <si>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</si>
  <si>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</si>
  <si>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</si>
  <si>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</si>
  <si>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</si>
  <si>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</si>
  <si>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</si>
  <si>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</si>
  <si>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</si>
  <si>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</si>
  <si>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</si>
  <si>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</si>
  <si>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</si>
  <si>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</si>
  <si>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</si>
  <si>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</si>
  <si>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</si>
  <si>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</si>
  <si>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</si>
  <si>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</si>
  <si>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</si>
  <si>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</si>
  <si>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</si>
  <si>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</si>
  <si>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</si>
  <si>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</si>
  <si>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</si>
  <si>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</si>
  <si>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</si>
  <si>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</si>
  <si>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</si>
  <si>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</si>
  <si>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</si>
  <si>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</si>
  <si>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</si>
  <si>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</si>
  <si>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</si>
  <si>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</si>
  <si>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</si>
  <si>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</si>
  <si>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</si>
  <si>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</si>
  <si>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</si>
  <si>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</si>
  <si>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</si>
  <si>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</si>
  <si>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</si>
  <si>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</si>
  <si>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</si>
  <si>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</si>
  <si>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</si>
  <si>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</si>
  <si>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</si>
  <si>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</si>
  <si>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</si>
  <si>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</si>
  <si>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</si>
  <si>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</si>
  <si>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</si>
  <si>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</si>
  <si>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</si>
  <si>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</si>
  <si>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</si>
  <si>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</si>
  <si>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</si>
  <si>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</si>
  <si>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</si>
  <si>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</si>
  <si>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</si>
  <si>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</si>
  <si>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</si>
  <si>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</si>
  <si>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</si>
  <si>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</si>
  <si>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</si>
  <si>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</si>
  <si>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</si>
  <si>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</si>
  <si>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</si>
  <si>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</si>
  <si>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</si>
  <si>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</si>
  <si>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</si>
  <si>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</si>
  <si>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</si>
  <si>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</si>
  <si>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</si>
  <si>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</si>
  <si>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</si>
  <si>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</si>
  <si>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</si>
  <si>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</si>
  <si>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</si>
  <si>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</si>
  <si>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</si>
  <si>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</si>
  <si>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</si>
  <si>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</si>
  <si>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</si>
  <si>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</si>
  <si>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</si>
  <si>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</si>
  <si>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</si>
  <si>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</si>
  <si>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</si>
  <si>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</si>
  <si>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</si>
  <si>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</si>
  <si>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</si>
  <si>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</si>
  <si>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</si>
  <si>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</si>
  <si>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</si>
  <si>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</si>
  <si>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</si>
  <si>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</si>
  <si>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</si>
  <si>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</si>
  <si>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</si>
  <si>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</si>
  <si>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</si>
  <si>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</si>
  <si>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</si>
  <si>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</si>
  <si>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</si>
  <si>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</si>
  <si>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</si>
  <si>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</si>
  <si>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</si>
  <si>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</si>
  <si>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</si>
  <si>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</si>
  <si>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</si>
  <si>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</si>
  <si>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</si>
  <si>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</si>
  <si>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</si>
  <si>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</si>
  <si>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</si>
  <si>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</si>
  <si>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</si>
  <si>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</si>
  <si>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</si>
  <si>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</si>
  <si>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</si>
  <si>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</si>
  <si>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</si>
  <si>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</si>
  <si>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</si>
  <si>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</si>
  <si>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</si>
  <si>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</si>
  <si>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</si>
  <si>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</si>
  <si>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</si>
  <si>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</si>
  <si>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</si>
  <si>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</si>
  <si>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</si>
  <si>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</si>
  <si>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</si>
  <si>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</si>
  <si>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</si>
  <si>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</si>
  <si>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</si>
  <si>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</si>
  <si>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</si>
  <si>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</si>
  <si>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</si>
  <si>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</si>
  <si>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</si>
  <si>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</si>
  <si>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</si>
  <si>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</si>
  <si>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</si>
  <si>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</si>
  <si>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</si>
  <si>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</si>
  <si>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</si>
  <si>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</si>
  <si>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</si>
  <si>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</si>
  <si>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</si>
  <si>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</si>
  <si>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</si>
  <si>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</si>
  <si>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</si>
  <si>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</si>
  <si>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</si>
  <si>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</si>
  <si>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</si>
  <si>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</si>
  <si>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</si>
  <si>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</si>
  <si>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</si>
  <si>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</si>
  <si>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</si>
  <si>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</si>
  <si>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</si>
  <si>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</si>
  <si>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</si>
  <si>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</si>
  <si>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</si>
  <si>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</si>
  <si>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</si>
  <si>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</si>
  <si>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</si>
  <si>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</si>
  <si>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</si>
  <si>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</si>
  <si>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</si>
  <si>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</si>
  <si>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</si>
  <si>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</si>
  <si>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</si>
  <si>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</si>
  <si>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</si>
  <si>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</si>
  <si>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</si>
  <si>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</si>
  <si>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</si>
  <si>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</si>
  <si>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</si>
  <si>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</si>
  <si>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</si>
  <si>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</si>
  <si>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</si>
  <si>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</si>
  <si>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</si>
  <si>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</si>
  <si>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</si>
  <si>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</si>
  <si>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</si>
  <si>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</si>
  <si>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</si>
  <si>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</si>
  <si>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</si>
  <si>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</si>
  <si>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</si>
  <si>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</si>
  <si>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</si>
  <si>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</si>
  <si>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</si>
  <si>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</si>
  <si>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</si>
  <si>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</si>
  <si>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</si>
  <si>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</si>
  <si>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</si>
  <si>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</si>
  <si>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</si>
  <si>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</si>
  <si>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</si>
  <si>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</si>
  <si>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</si>
  <si>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</si>
  <si>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</si>
  <si>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</si>
  <si>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</si>
  <si>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</si>
  <si>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</si>
  <si>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</si>
  <si>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</si>
  <si>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</si>
  <si>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</si>
  <si>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</si>
  <si>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</si>
  <si>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</si>
  <si>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</si>
  <si>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</si>
  <si>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</si>
  <si>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</si>
  <si>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</si>
  <si>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</si>
  <si>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</si>
  <si>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</si>
  <si>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</si>
  <si>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</si>
  <si>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</si>
  <si>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</si>
  <si>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</si>
  <si>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</si>
  <si>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</si>
  <si>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</si>
  <si>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</si>
  <si>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</si>
  <si>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</si>
  <si>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</si>
  <si>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</si>
  <si>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</si>
  <si>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</si>
  <si>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</si>
  <si>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</si>
  <si>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</si>
  <si>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</si>
  <si>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</si>
  <si>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</si>
  <si>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</si>
  <si>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</si>
  <si>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</si>
  <si>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</si>
  <si>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</si>
  <si>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</si>
  <si>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</si>
  <si>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</si>
  <si>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</si>
  <si>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</si>
  <si>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</si>
  <si>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</si>
  <si>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</si>
  <si>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</si>
  <si>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</si>
  <si>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</si>
  <si>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</si>
  <si>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</si>
  <si>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</si>
  <si>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</si>
  <si>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</si>
  <si>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</si>
  <si>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</si>
  <si>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</si>
  <si>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</si>
  <si>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</si>
  <si>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</si>
  <si>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</si>
  <si>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</si>
  <si>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</si>
  <si>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</si>
  <si>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</si>
  <si>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</si>
  <si>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</si>
  <si>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</si>
  <si>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</si>
  <si>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</si>
  <si>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</si>
  <si>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</si>
  <si>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</si>
  <si>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</si>
  <si>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</si>
  <si>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</si>
  <si>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</si>
  <si>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</si>
  <si>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</si>
  <si>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</si>
  <si>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</si>
  <si>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</si>
  <si>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</si>
  <si>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</si>
  <si>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</si>
  <si>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</si>
  <si>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</si>
  <si>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</si>
  <si>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</si>
  <si>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</si>
  <si>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</si>
  <si>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</si>
  <si>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</si>
  <si>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</si>
  <si>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</si>
  <si>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</si>
  <si>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</si>
  <si>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</si>
  <si>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</si>
  <si>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</si>
  <si>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</si>
  <si>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</si>
  <si>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</si>
  <si>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</si>
  <si>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</si>
  <si>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</si>
  <si>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</si>
  <si>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</si>
  <si>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</si>
  <si>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</si>
  <si>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</si>
  <si>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</si>
  <si>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</si>
  <si>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</si>
  <si>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</si>
  <si>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</si>
  <si>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</si>
  <si>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</si>
  <si>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</si>
  <si>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</si>
  <si>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</si>
  <si>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</si>
  <si>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</si>
  <si>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</si>
  <si>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</si>
  <si>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</si>
  <si>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</si>
  <si>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</si>
  <si>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</si>
  <si>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</si>
  <si>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</si>
  <si>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</si>
  <si>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</si>
  <si>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</si>
  <si>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</si>
  <si>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</si>
  <si>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</si>
  <si>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</si>
  <si>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</si>
  <si>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</si>
  <si>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</si>
  <si>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</si>
  <si>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</si>
  <si>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</si>
  <si>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</si>
  <si>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</si>
  <si>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</si>
  <si>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</si>
  <si>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</si>
  <si>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</si>
  <si>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</si>
  <si>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</si>
  <si>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</si>
  <si>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</si>
  <si>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</si>
  <si>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</si>
  <si>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</si>
  <si>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</si>
  <si>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</si>
  <si>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</si>
  <si>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</si>
  <si>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</si>
  <si>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</si>
  <si>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</si>
  <si>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</si>
  <si>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</si>
  <si>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</si>
  <si>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</si>
  <si>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</si>
  <si>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</si>
  <si>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</si>
  <si>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</si>
  <si>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</si>
  <si>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</si>
  <si>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</si>
  <si>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</si>
  <si>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</si>
  <si>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</si>
  <si>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</si>
  <si>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</si>
  <si>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</si>
  <si>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</si>
  <si>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</si>
  <si>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</si>
  <si>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</si>
  <si>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</si>
  <si>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</si>
  <si>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</si>
  <si>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</si>
  <si>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</si>
  <si>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</si>
  <si>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</si>
  <si>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</si>
  <si>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</si>
  <si>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</si>
  <si>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</si>
  <si>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</si>
  <si>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</si>
  <si>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</si>
  <si>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</si>
  <si>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</si>
  <si>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</si>
  <si>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</si>
  <si>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</si>
  <si>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</si>
  <si>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</si>
  <si>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</si>
  <si>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</si>
  <si>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</si>
  <si>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</si>
  <si>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</si>
  <si>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</si>
  <si>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</si>
  <si>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</si>
  <si>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</si>
  <si>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</si>
  <si>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</si>
  <si>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</si>
  <si>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</si>
  <si>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</si>
  <si>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</si>
  <si>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</si>
  <si>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</si>
  <si>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</si>
  <si>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</si>
  <si>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</si>
  <si>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</si>
  <si>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</si>
  <si>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</si>
  <si>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</si>
  <si>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</si>
  <si>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</si>
  <si>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</si>
  <si>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</si>
  <si>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</si>
  <si>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</si>
  <si>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</si>
  <si>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</si>
  <si>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</si>
  <si>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</si>
  <si>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</si>
  <si>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</si>
  <si>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</si>
  <si>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</si>
  <si>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</si>
  <si>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</si>
  <si>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</si>
  <si>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</si>
  <si>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</si>
  <si>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</si>
  <si>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</si>
  <si>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</si>
  <si>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</si>
  <si>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</si>
  <si>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</si>
  <si>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</si>
  <si>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</si>
  <si>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</si>
  <si>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</si>
  <si>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</si>
  <si>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</si>
  <si>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</si>
  <si>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</si>
  <si>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</si>
  <si>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</si>
  <si>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</si>
  <si>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</si>
  <si>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</si>
  <si>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</si>
  <si>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</si>
  <si>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</si>
  <si>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</si>
  <si>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</si>
  <si>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</si>
  <si>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</si>
  <si>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</si>
  <si>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</si>
  <si>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</si>
  <si>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</si>
  <si>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</si>
  <si>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</si>
  <si>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</si>
  <si>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</si>
  <si>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</si>
  <si>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</si>
  <si>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</si>
  <si>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</si>
  <si>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</si>
  <si>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</si>
  <si>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</si>
  <si>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</si>
  <si>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</si>
  <si>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</si>
  <si>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</si>
  <si>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</si>
  <si>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</si>
  <si>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</si>
  <si>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</si>
  <si>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</si>
  <si>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</si>
  <si>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</si>
  <si>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</si>
  <si>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</si>
  <si>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</si>
  <si>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</si>
  <si>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</si>
  <si>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</si>
  <si>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</si>
  <si>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</si>
  <si>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</si>
  <si>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</si>
  <si>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</si>
  <si>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</si>
  <si>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</si>
  <si>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</si>
  <si>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</si>
  <si>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</si>
  <si>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</si>
  <si>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</si>
  <si>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</si>
  <si>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</si>
  <si>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</si>
  <si>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</si>
  <si>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</si>
  <si>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</si>
  <si>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</si>
  <si>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</si>
  <si>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</si>
  <si>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</si>
  <si>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</si>
  <si>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</si>
  <si>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</si>
  <si>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</si>
  <si>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</si>
  <si>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</si>
  <si>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</si>
  <si>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</si>
  <si>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</si>
  <si>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</si>
  <si>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</si>
  <si>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</si>
  <si>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</si>
  <si>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</si>
  <si>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</si>
  <si>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</si>
  <si>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</si>
  <si>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</si>
  <si>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</si>
  <si>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</si>
  <si>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</si>
  <si>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</si>
  <si>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</si>
  <si>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</si>
  <si>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</si>
  <si>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</si>
  <si>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</si>
  <si>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</si>
  <si>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</si>
  <si>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</si>
  <si>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</si>
  <si>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</si>
  <si>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</si>
  <si>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</si>
  <si>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</si>
  <si>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</si>
  <si>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</si>
  <si>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</si>
  <si>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</si>
  <si>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</si>
  <si>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</si>
  <si>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</si>
  <si>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</si>
  <si>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</si>
  <si>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</si>
  <si>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</si>
  <si>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</si>
  <si>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</si>
  <si>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</si>
  <si>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</si>
  <si>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</si>
  <si>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</si>
  <si>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</si>
  <si>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</si>
  <si>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</si>
  <si>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</si>
  <si>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</si>
  <si>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</si>
  <si>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</si>
  <si>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</si>
  <si>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</si>
  <si>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</si>
  <si>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</si>
  <si>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</si>
  <si>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</si>
  <si>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</si>
  <si>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</si>
  <si>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</si>
  <si>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</si>
  <si>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</si>
  <si>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</si>
  <si>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</si>
  <si>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</si>
  <si>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</si>
  <si>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</si>
  <si>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</si>
  <si>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</si>
  <si>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</si>
  <si>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</si>
  <si>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</si>
  <si>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</si>
  <si>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</si>
  <si>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</si>
  <si>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</si>
  <si>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</si>
  <si>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</si>
  <si>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</si>
  <si>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</si>
  <si>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</si>
  <si>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</si>
  <si>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</si>
  <si>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</si>
  <si>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</si>
  <si>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</si>
  <si>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</si>
  <si>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</si>
  <si>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</si>
  <si>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</si>
  <si>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</si>
  <si>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</si>
  <si>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</si>
  <si>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</si>
  <si>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</si>
  <si>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</si>
  <si>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</si>
  <si>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</si>
  <si>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</si>
  <si>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</si>
  <si>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</si>
  <si>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</si>
  <si>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</si>
  <si>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</si>
  <si>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</si>
  <si>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</si>
  <si>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</si>
  <si>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</si>
  <si>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</si>
  <si>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</si>
  <si>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</si>
  <si>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</si>
  <si>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</si>
  <si>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</si>
  <si>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</si>
  <si>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</si>
  <si>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</si>
  <si>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</si>
  <si>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</si>
  <si>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</si>
  <si>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</si>
  <si>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</si>
  <si>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</si>
  <si>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</si>
  <si>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</si>
  <si>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</si>
  <si>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</si>
  <si>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</si>
  <si>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</si>
  <si>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</si>
  <si>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</si>
  <si>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</si>
  <si>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</si>
  <si>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</si>
  <si>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</si>
  <si>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</si>
  <si>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</si>
  <si>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</si>
  <si>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</si>
  <si>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</si>
  <si>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</si>
  <si>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</si>
  <si>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</si>
  <si>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</si>
  <si>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</si>
  <si>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</si>
  <si>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</si>
  <si>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</si>
  <si>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</si>
  <si>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</si>
  <si>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</si>
  <si>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</si>
  <si>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</si>
  <si>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</si>
  <si>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</si>
  <si>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</si>
  <si>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</si>
  <si>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</si>
  <si>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</si>
  <si>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</si>
  <si>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</si>
  <si>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</si>
  <si>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</si>
  <si>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</si>
  <si>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</si>
  <si>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</si>
  <si>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</si>
  <si>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</si>
  <si>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</si>
  <si>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</si>
  <si>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</si>
  <si>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</si>
  <si>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</si>
  <si>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</si>
  <si>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</si>
  <si>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</si>
  <si>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</si>
  <si>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</si>
  <si>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</si>
  <si>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</si>
  <si>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</si>
  <si>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</si>
  <si>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</si>
  <si>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</si>
  <si>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</si>
  <si>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</si>
  <si>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</si>
  <si>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</si>
  <si>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</si>
  <si>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</si>
  <si>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</si>
  <si>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</si>
  <si>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</si>
  <si>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</si>
  <si>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</si>
  <si>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</si>
  <si>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</si>
  <si>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</si>
  <si>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</si>
  <si>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</si>
  <si>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</si>
  <si>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</si>
  <si>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</si>
  <si>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</si>
  <si>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</si>
  <si>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</si>
  <si>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</si>
  <si>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</si>
  <si>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</si>
  <si>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</si>
  <si>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</si>
  <si>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</si>
  <si>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</si>
  <si>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</si>
  <si>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</si>
  <si>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</si>
  <si>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</si>
  <si>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</si>
  <si>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</si>
  <si>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</si>
  <si>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</si>
  <si>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</si>
  <si>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</si>
  <si>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</si>
  <si>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</si>
  <si>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</si>
  <si>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</si>
  <si>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</si>
  <si>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</si>
  <si>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</si>
  <si>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</si>
  <si>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</si>
  <si>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</si>
  <si>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</si>
  <si>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</si>
  <si>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</si>
  <si>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</si>
  <si>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</si>
  <si>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</si>
  <si>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</si>
  <si>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</si>
  <si>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</si>
  <si>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</si>
  <si>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</si>
  <si>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</si>
  <si>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</si>
  <si>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</si>
  <si>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</si>
  <si>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</si>
  <si>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</si>
  <si>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</si>
  <si>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</si>
  <si>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</si>
  <si>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</si>
  <si>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</si>
  <si>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</si>
  <si>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</si>
  <si>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</si>
  <si>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</si>
  <si>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</si>
  <si>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</si>
  <si>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</si>
  <si>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</si>
  <si>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</si>
  <si>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</si>
  <si>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</si>
  <si>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</si>
  <si>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</si>
  <si>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</si>
  <si>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</si>
  <si>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</si>
  <si>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</si>
  <si>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</si>
  <si>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</si>
  <si>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</si>
  <si>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</si>
  <si>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</si>
  <si>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</si>
  <si>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</si>
  <si>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</si>
  <si>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</si>
  <si>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</si>
  <si>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</si>
  <si>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</si>
  <si>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</si>
  <si>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</si>
  <si>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</si>
  <si>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</si>
  <si>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</si>
  <si>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</si>
  <si>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</si>
  <si>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</si>
  <si>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</si>
  <si>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</si>
  <si>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</si>
  <si>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</si>
  <si>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</si>
  <si>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</si>
  <si>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</si>
  <si>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</si>
  <si>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</si>
  <si>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</si>
  <si>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</si>
  <si>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</si>
  <si>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</si>
  <si>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</si>
  <si>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</si>
  <si>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</si>
  <si>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</si>
  <si>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</si>
  <si>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</si>
  <si>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</si>
  <si>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</si>
  <si>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</si>
  <si>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</si>
  <si>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</si>
  <si>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</si>
  <si>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</si>
  <si>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</si>
  <si>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</si>
  <si>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</si>
  <si>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</si>
  <si>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</si>
  <si>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</si>
  <si>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</si>
  <si>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</si>
  <si>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</si>
  <si>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</si>
  <si>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</si>
  <si>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</si>
  <si>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</si>
  <si>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</si>
  <si>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</si>
  <si>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</si>
  <si>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</si>
  <si>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</si>
  <si>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</si>
  <si>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</si>
  <si>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</si>
  <si>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</si>
  <si>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</si>
  <si>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</si>
  <si>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</si>
  <si>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</si>
  <si>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</si>
  <si>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</si>
  <si>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</si>
  <si>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</si>
  <si>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</si>
  <si>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</si>
  <si>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</si>
  <si>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</si>
  <si>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</si>
  <si>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</si>
  <si>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</si>
  <si>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</si>
  <si>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</si>
  <si>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</si>
  <si>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</si>
  <si>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</si>
  <si>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</si>
  <si>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</si>
  <si>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</si>
  <si>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</si>
  <si>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</si>
  <si>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</si>
  <si>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</si>
  <si>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</si>
  <si>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</si>
  <si>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</si>
  <si>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</si>
  <si>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</si>
  <si>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</si>
  <si>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</si>
  <si>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</si>
  <si>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</si>
  <si>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</si>
  <si>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</si>
  <si>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</si>
  <si>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</si>
  <si>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</si>
  <si>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</si>
  <si>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</si>
  <si>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</si>
  <si>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</si>
  <si>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</si>
  <si>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</si>
  <si>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</si>
  <si>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</si>
  <si>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</si>
  <si>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</si>
  <si>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</si>
  <si>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</si>
  <si>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</si>
  <si>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</si>
  <si>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</si>
  <si>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</si>
  <si>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</si>
  <si>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</si>
  <si>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</si>
  <si>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</si>
  <si>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</si>
  <si>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</si>
  <si>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</si>
  <si>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</si>
  <si>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</si>
  <si>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</si>
  <si>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</si>
  <si>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</si>
  <si>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</si>
  <si>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</si>
  <si>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</si>
  <si>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</si>
  <si>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</si>
  <si>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</si>
  <si>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</si>
  <si>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</si>
  <si>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</si>
  <si>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</si>
  <si>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</si>
  <si>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</si>
  <si>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</si>
  <si>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</si>
  <si>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</si>
  <si>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</si>
  <si>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</si>
  <si>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</si>
  <si>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</si>
  <si>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</si>
  <si>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</si>
  <si>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</si>
  <si>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</si>
  <si>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</si>
  <si>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</si>
  <si>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</si>
  <si>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</si>
  <si>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</si>
  <si>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</si>
  <si>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</si>
  <si>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</si>
  <si>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</si>
  <si>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</si>
  <si>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</si>
  <si>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</si>
  <si>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</si>
  <si>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</si>
  <si>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</si>
  <si>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</si>
  <si>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</si>
  <si>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</si>
  <si>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</si>
  <si>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</si>
  <si>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</si>
  <si>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</si>
  <si>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</si>
  <si>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</si>
  <si>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</si>
  <si>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</si>
  <si>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</si>
  <si>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</si>
  <si>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</si>
  <si>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</si>
  <si>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</si>
  <si>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</si>
  <si>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</si>
  <si>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</si>
  <si>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</si>
  <si>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</si>
  <si>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</si>
  <si>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</si>
  <si>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</si>
  <si>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</si>
  <si>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</si>
  <si>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</si>
  <si>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</si>
  <si>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</si>
  <si>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</si>
  <si>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</si>
  <si>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</si>
  <si>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</si>
  <si>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</si>
  <si>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</si>
  <si>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</si>
  <si>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</si>
  <si>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</si>
  <si>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</si>
  <si>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</si>
  <si>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</si>
  <si>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</si>
  <si>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</si>
  <si>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</si>
  <si>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</si>
  <si>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</si>
  <si>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</si>
  <si>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</si>
  <si>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</si>
  <si>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</si>
  <si>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</si>
  <si>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</si>
  <si>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</si>
  <si>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</si>
  <si>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</si>
  <si>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</si>
  <si>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</si>
  <si>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</si>
  <si>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</si>
  <si>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</si>
  <si>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</si>
  <si>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</si>
  <si>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</si>
  <si>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</si>
  <si>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</si>
  <si>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</si>
  <si>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</si>
  <si>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</si>
  <si>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</si>
  <si>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</si>
  <si>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</si>
  <si>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</si>
  <si>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</si>
  <si>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</si>
  <si>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</si>
  <si>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</si>
  <si>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</si>
  <si>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</si>
  <si>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</si>
  <si>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</si>
  <si>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</si>
  <si>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</si>
  <si>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</si>
  <si>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</si>
  <si>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</si>
  <si>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</si>
  <si>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</si>
  <si>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</si>
  <si>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</si>
  <si>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</si>
  <si>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</si>
  <si>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</si>
  <si>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</si>
  <si>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</si>
  <si>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</si>
  <si>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</si>
  <si>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</si>
  <si>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</si>
  <si>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</si>
  <si>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</si>
  <si>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</si>
  <si>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</si>
  <si>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</si>
  <si>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</si>
  <si>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</si>
  <si>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</si>
  <si>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</si>
  <si>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</si>
  <si>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</si>
  <si>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</si>
  <si>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</si>
  <si>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</si>
  <si>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</si>
  <si>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</si>
  <si>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</si>
  <si>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</si>
  <si>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</si>
  <si>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</si>
  <si>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</si>
  <si>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</si>
  <si>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</si>
  <si>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</si>
  <si>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</si>
  <si>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</si>
  <si>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</si>
  <si>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</si>
  <si>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</si>
  <si>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</si>
  <si>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</si>
  <si>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</si>
  <si>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</si>
  <si>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</si>
  <si>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</si>
  <si>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</si>
  <si>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</si>
  <si>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</si>
  <si>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</si>
  <si>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</si>
  <si>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</si>
  <si>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</si>
  <si>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</si>
  <si>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</si>
  <si>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</si>
  <si>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</si>
  <si>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</si>
  <si>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</si>
  <si>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</si>
  <si>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</si>
  <si>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</si>
  <si>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</si>
  <si>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</si>
  <si>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</si>
  <si>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</si>
  <si>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</si>
  <si>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</si>
  <si>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</si>
  <si>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</si>
  <si>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</si>
  <si>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</si>
  <si>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</si>
  <si>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</si>
  <si>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</si>
  <si>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</si>
  <si>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</si>
  <si>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</si>
  <si>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</si>
  <si>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</si>
  <si>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</si>
  <si>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</si>
  <si>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</si>
  <si>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</si>
  <si>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</si>
  <si>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</si>
  <si>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</si>
  <si>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</si>
  <si>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</si>
  <si>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</si>
  <si>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</si>
  <si>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</si>
  <si>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</si>
  <si>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</si>
  <si>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</si>
  <si>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</si>
  <si>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</si>
  <si>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</si>
  <si>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</si>
  <si>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</si>
  <si>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</si>
  <si>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</si>
  <si>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</si>
  <si>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</si>
  <si>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</si>
  <si>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</si>
  <si>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</si>
  <si>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</si>
  <si>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</si>
  <si>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</si>
  <si>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</si>
  <si>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</si>
  <si>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</si>
  <si>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</si>
  <si>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</si>
  <si>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</si>
  <si>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</si>
  <si>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</si>
  <si>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</si>
  <si>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</si>
  <si>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</si>
  <si>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</si>
  <si>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</si>
  <si>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</si>
  <si>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</si>
  <si>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</si>
  <si>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</si>
  <si>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</si>
  <si>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</si>
  <si>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</si>
  <si>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</si>
  <si>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</si>
  <si>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</si>
  <si>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</si>
  <si>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</si>
  <si>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</si>
  <si>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</si>
  <si>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</si>
  <si>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</si>
  <si>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</si>
  <si>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</si>
  <si>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</si>
  <si>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</si>
  <si>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</si>
  <si>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</si>
  <si>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</si>
  <si>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</si>
  <si>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</si>
  <si>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</si>
  <si>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</si>
  <si>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</si>
  <si>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</si>
  <si>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</si>
  <si>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</si>
  <si>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</si>
  <si>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</si>
  <si>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</si>
  <si>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</si>
  <si>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</si>
  <si>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</si>
  <si>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</si>
  <si>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</si>
  <si>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</si>
  <si>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</si>
  <si>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</si>
  <si>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</si>
  <si>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</si>
  <si>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</si>
  <si>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</si>
  <si>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</si>
  <si>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</si>
  <si>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</si>
  <si>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</si>
  <si>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</si>
  <si>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</si>
  <si>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</si>
  <si>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</si>
  <si>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</si>
  <si>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</si>
  <si>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</si>
  <si>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</si>
  <si>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</si>
  <si>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</si>
  <si>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</si>
  <si>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</si>
  <si>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</si>
  <si>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</si>
  <si>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</si>
  <si>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</si>
  <si>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</si>
  <si>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</si>
  <si>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</si>
  <si>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</si>
  <si>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</si>
  <si>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</si>
  <si>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</si>
  <si>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</si>
  <si>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</si>
  <si>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</si>
  <si>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</si>
  <si>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</si>
  <si>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</si>
  <si>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</si>
  <si>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</si>
  <si>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</si>
  <si>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</si>
  <si>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</si>
  <si>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</si>
  <si>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</si>
  <si>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</si>
  <si>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</si>
  <si>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</si>
  <si>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</si>
  <si>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</si>
  <si>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</si>
  <si>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</si>
  <si>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</si>
  <si>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</si>
  <si>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</si>
  <si>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</si>
  <si>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</si>
  <si>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</si>
  <si>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</si>
  <si>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</si>
  <si>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</si>
  <si>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</si>
  <si>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</si>
  <si>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</si>
  <si>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</si>
  <si>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</si>
  <si>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</si>
  <si>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</si>
  <si>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</si>
  <si>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</si>
  <si>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</si>
  <si>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</si>
  <si>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</si>
  <si>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</si>
  <si>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</si>
  <si>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</si>
  <si>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</si>
  <si>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</si>
  <si>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</si>
  <si>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</si>
  <si>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</si>
  <si>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</si>
  <si>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</si>
  <si>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</si>
  <si>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</si>
  <si>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</si>
  <si>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</si>
  <si>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</si>
  <si>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</si>
  <si>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</si>
  <si>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</si>
  <si>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</si>
  <si>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</si>
  <si>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</si>
  <si>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</si>
  <si>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</si>
  <si>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</si>
  <si>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</si>
  <si>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</si>
  <si>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</si>
  <si>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</si>
  <si>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</si>
  <si>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</si>
  <si>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</si>
  <si>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</si>
  <si>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</si>
  <si>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</si>
  <si>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</si>
  <si>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</si>
  <si>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</si>
  <si>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</si>
  <si>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</si>
  <si>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</si>
  <si>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</si>
  <si>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</si>
  <si>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</si>
  <si>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</si>
  <si>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</si>
  <si>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</si>
  <si>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</si>
  <si>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</si>
  <si>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</si>
  <si>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</si>
  <si>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</si>
  <si>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</si>
  <si>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</si>
  <si>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</si>
  <si>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</si>
  <si>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</si>
  <si>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</si>
  <si>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</si>
  <si>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</si>
  <si>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</si>
  <si>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</si>
  <si>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</si>
  <si>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</si>
  <si>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</si>
  <si>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</si>
  <si>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</si>
  <si>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</si>
  <si>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</si>
  <si>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</si>
  <si>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</si>
  <si>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</si>
  <si>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</si>
  <si>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</si>
  <si>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</si>
  <si>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</si>
  <si>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</si>
  <si>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</si>
  <si>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</si>
  <si>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</si>
  <si>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</si>
  <si>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</si>
  <si>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</si>
  <si>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</si>
  <si>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</si>
  <si>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</si>
  <si>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</si>
  <si>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</si>
  <si>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</si>
  <si>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</si>
  <si>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</si>
  <si>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</si>
  <si>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</si>
  <si>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</si>
  <si>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</si>
  <si>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</si>
  <si>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</si>
  <si>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</si>
  <si>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</si>
  <si>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</si>
  <si>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</si>
  <si>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</si>
  <si>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</si>
  <si>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</si>
  <si>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</si>
  <si>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</si>
  <si>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</si>
  <si>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</si>
  <si>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</si>
  <si>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</si>
  <si>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</si>
  <si>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</si>
  <si>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</si>
  <si>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</si>
  <si>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</si>
  <si>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</si>
  <si>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</si>
  <si>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</si>
  <si>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</si>
  <si>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</si>
  <si>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</si>
  <si>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</si>
  <si>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</si>
  <si>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</si>
  <si>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</si>
  <si>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</si>
  <si>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</si>
  <si>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</si>
  <si>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</si>
  <si>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</si>
  <si>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</si>
  <si>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</si>
  <si>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</si>
  <si>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</si>
  <si>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</si>
  <si>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</si>
  <si>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</si>
  <si>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</si>
  <si>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</si>
  <si>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</si>
  <si>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</si>
  <si>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</si>
  <si>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</si>
  <si>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</si>
  <si>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</si>
  <si>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</si>
  <si>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</si>
  <si>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</si>
  <si>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</si>
  <si>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</si>
  <si>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</si>
  <si>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</si>
  <si>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</si>
  <si>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</si>
  <si>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</si>
  <si>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</si>
  <si>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</si>
  <si>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</si>
  <si>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</si>
  <si>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</si>
  <si>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</si>
  <si>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</si>
  <si>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</si>
  <si>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</si>
  <si>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</si>
  <si>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</si>
  <si>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</si>
  <si>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</si>
  <si>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</si>
  <si>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</si>
  <si>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</si>
  <si>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</si>
  <si>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</si>
  <si>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</si>
  <si>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</si>
  <si>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</si>
  <si>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</si>
  <si>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</si>
  <si>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</si>
  <si>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</si>
  <si>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</si>
  <si>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</si>
  <si>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</si>
  <si>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</si>
  <si>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</si>
  <si>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</si>
  <si>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</si>
  <si>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</si>
  <si>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</si>
  <si>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</si>
  <si>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</si>
  <si>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</si>
  <si>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</si>
  <si>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</si>
  <si>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</si>
  <si>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</si>
  <si>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</si>
  <si>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</si>
  <si>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</si>
  <si>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</si>
  <si>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</si>
  <si>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</si>
  <si>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</si>
  <si>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</si>
  <si>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</si>
  <si>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</si>
  <si>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</si>
  <si>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</si>
  <si>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</si>
  <si>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</si>
  <si>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</si>
  <si>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</si>
  <si>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</si>
  <si>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</si>
  <si>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</si>
  <si>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</si>
  <si>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</si>
  <si>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</si>
  <si>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</si>
  <si>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</si>
  <si>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</si>
  <si>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</si>
  <si>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</si>
  <si>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</si>
  <si>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</si>
  <si>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</si>
  <si>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</si>
  <si>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</si>
  <si>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</si>
  <si>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</si>
  <si>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</si>
  <si>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</si>
  <si>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</si>
  <si>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</si>
  <si>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</si>
  <si>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</si>
  <si>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</si>
  <si>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</si>
  <si>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</si>
  <si>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</si>
  <si>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</si>
  <si>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</si>
  <si>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</si>
  <si>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</si>
  <si>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</si>
  <si>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</si>
  <si>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</si>
  <si>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</si>
  <si>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</si>
  <si>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</si>
  <si>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</si>
  <si>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</si>
  <si>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</si>
  <si>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</si>
  <si>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</si>
  <si>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</si>
  <si>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</si>
  <si>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</si>
  <si>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</si>
  <si>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</si>
  <si>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</si>
  <si>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</si>
  <si>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</si>
  <si>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</si>
  <si>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</si>
  <si>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</si>
  <si>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</si>
  <si>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</si>
  <si>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</si>
  <si>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</si>
  <si>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</si>
  <si>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</si>
  <si>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</si>
  <si>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</si>
  <si>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</si>
  <si>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</si>
  <si>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</si>
  <si>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</si>
  <si>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</si>
  <si>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</si>
  <si>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</si>
  <si>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</si>
  <si>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</si>
  <si>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</si>
  <si>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</si>
  <si>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</si>
  <si>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</si>
  <si>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</si>
  <si>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</si>
  <si>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</si>
  <si>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</si>
  <si>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</si>
  <si>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</si>
  <si>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</si>
  <si>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</si>
  <si>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</si>
  <si>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</si>
  <si>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</si>
  <si>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</si>
  <si>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</si>
  <si>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</si>
  <si>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</si>
  <si>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</si>
  <si>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</si>
  <si>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</si>
  <si>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</si>
  <si>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</si>
  <si>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</si>
  <si>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</si>
  <si>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</si>
  <si>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</si>
  <si>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</si>
  <si>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</si>
  <si>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</si>
  <si>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</si>
  <si>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</si>
  <si>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</si>
  <si>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</si>
  <si>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</si>
  <si>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</si>
  <si>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</si>
  <si>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</si>
  <si>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</si>
  <si>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</si>
  <si>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</si>
  <si>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</si>
  <si>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</si>
  <si>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</si>
  <si>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</si>
  <si>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</si>
  <si>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</si>
  <si>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</si>
  <si>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</si>
  <si>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</si>
  <si>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</si>
  <si>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</si>
  <si>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</si>
  <si>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</si>
  <si>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</si>
  <si>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</si>
  <si>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</si>
  <si>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</si>
  <si>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</si>
  <si>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</si>
  <si>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</si>
  <si>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</si>
  <si>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</si>
  <si>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</si>
  <si>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</si>
  <si>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</si>
  <si>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</si>
  <si>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</si>
  <si>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</si>
  <si>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</si>
  <si>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</si>
  <si>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</si>
  <si>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</si>
  <si>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</si>
  <si>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</si>
  <si>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</si>
  <si>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</si>
  <si>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</si>
  <si>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</si>
  <si>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</si>
  <si>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</si>
  <si>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</si>
  <si>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</si>
  <si>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</si>
  <si>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</si>
  <si>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</si>
  <si>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</si>
  <si>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</si>
  <si>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</si>
  <si>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</si>
  <si>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</si>
  <si>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</si>
  <si>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</si>
  <si>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</si>
  <si>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</si>
  <si>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</si>
  <si>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</si>
  <si>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</si>
  <si>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</si>
  <si>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</si>
  <si>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</si>
  <si>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</si>
  <si>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</si>
  <si>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</si>
  <si>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</si>
  <si>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</si>
  <si>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</si>
  <si>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</si>
  <si>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</si>
  <si>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</si>
  <si>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</si>
  <si>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</si>
  <si>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</si>
  <si>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</si>
  <si>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</si>
  <si>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</si>
  <si>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</si>
  <si>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</si>
  <si>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</si>
  <si>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</si>
  <si>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</si>
  <si>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</si>
  <si>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</si>
  <si>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</si>
  <si>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</si>
  <si>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</si>
  <si>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</si>
  <si>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</si>
  <si>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</si>
  <si>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</si>
  <si>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</si>
  <si>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</si>
  <si>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</si>
  <si>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</si>
  <si>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</si>
  <si>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</si>
  <si>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</si>
  <si>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</si>
  <si>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</si>
  <si>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</si>
  <si>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</si>
  <si>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</si>
  <si>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</si>
  <si>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</si>
  <si>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</si>
  <si>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</si>
  <si>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</si>
  <si>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</si>
  <si>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</si>
  <si>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</si>
  <si>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</si>
  <si>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</si>
  <si>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</si>
  <si>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</si>
  <si>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</si>
  <si>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</si>
  <si>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</si>
  <si>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</si>
  <si>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</si>
  <si>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</si>
  <si>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</si>
  <si>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</si>
  <si>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</si>
  <si>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</si>
  <si>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</si>
  <si>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</si>
  <si>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</si>
  <si>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</si>
  <si>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</si>
  <si>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</si>
  <si>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</si>
  <si>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</si>
  <si>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</si>
  <si>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</si>
  <si>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</si>
  <si>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</si>
  <si>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</si>
  <si>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</si>
  <si>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</si>
  <si>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</si>
  <si>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</si>
  <si>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</si>
  <si>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</si>
  <si>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</si>
  <si>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</si>
  <si>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</si>
  <si>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</si>
  <si>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</si>
  <si>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</si>
  <si>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</si>
  <si>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</si>
  <si>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</si>
  <si>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</si>
  <si>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</si>
  <si>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</si>
  <si>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</si>
  <si>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</si>
  <si>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</si>
  <si>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</si>
  <si>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</si>
  <si>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</si>
  <si>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</si>
  <si>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</si>
  <si>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</si>
  <si>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</si>
  <si>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</si>
  <si>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</si>
  <si>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</si>
  <si>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</si>
  <si>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</si>
  <si>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</si>
  <si>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</si>
  <si>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</si>
  <si>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</si>
  <si>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</si>
  <si>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</si>
  <si>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</si>
  <si>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</si>
  <si>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</si>
  <si>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</si>
  <si>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</si>
  <si>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</si>
  <si>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</si>
  <si>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</si>
  <si>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</si>
  <si>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</si>
  <si>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</si>
  <si>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</si>
  <si>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</si>
  <si>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</si>
  <si>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</si>
  <si>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</si>
  <si>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</si>
  <si>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</si>
  <si>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</si>
  <si>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</si>
  <si>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</si>
  <si>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</si>
  <si>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</si>
  <si>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</si>
  <si>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</si>
  <si>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</si>
  <si>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</si>
  <si>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</si>
  <si>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</si>
  <si>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</si>
  <si>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</si>
  <si>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</si>
  <si>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</si>
  <si>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</si>
  <si>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</si>
  <si>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</si>
  <si>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</si>
  <si>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</si>
  <si>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</si>
  <si>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</si>
  <si>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</si>
  <si>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</si>
  <si>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</si>
  <si>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</si>
  <si>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</si>
  <si>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</si>
  <si>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</si>
  <si>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</si>
  <si>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</si>
  <si>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</si>
  <si>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</si>
  <si>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</si>
  <si>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</si>
  <si>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</si>
  <si>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</si>
  <si>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</si>
  <si>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</si>
  <si>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</si>
  <si>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</si>
  <si>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</si>
  <si>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</si>
  <si>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</si>
  <si>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</si>
  <si>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</si>
  <si>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</si>
  <si>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</si>
  <si>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</si>
  <si>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</si>
  <si>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</si>
  <si>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</si>
  <si>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</si>
  <si>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</si>
  <si>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</si>
  <si>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</si>
  <si>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</si>
  <si>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</si>
  <si>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</si>
  <si>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</si>
  <si>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</si>
  <si>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</si>
  <si>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</si>
  <si>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</si>
  <si>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</si>
  <si>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</si>
  <si>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</si>
  <si>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</si>
  <si>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</si>
  <si>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</si>
  <si>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</si>
  <si>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</si>
  <si>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</si>
  <si>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</si>
  <si>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</si>
  <si>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</si>
  <si>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</si>
  <si>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</si>
  <si>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</si>
  <si>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</si>
  <si>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</si>
  <si>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</si>
  <si>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</si>
  <si>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</si>
  <si>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</si>
  <si>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</si>
  <si>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</si>
  <si>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</si>
  <si>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</si>
  <si>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</si>
  <si>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</si>
  <si>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</si>
  <si>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</si>
  <si>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</si>
  <si>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</si>
  <si>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</si>
  <si>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</si>
  <si>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</si>
  <si>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</si>
  <si>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</si>
  <si>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</si>
  <si>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</si>
  <si>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</si>
  <si>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</si>
  <si>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</si>
  <si>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</si>
  <si>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</si>
  <si>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</si>
  <si>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</si>
  <si>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</si>
  <si>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</si>
  <si>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</si>
  <si>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</si>
  <si>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</si>
  <si>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</si>
  <si>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</si>
  <si>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</si>
  <si>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</si>
  <si>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</si>
  <si>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</si>
  <si>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</si>
  <si>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</si>
  <si>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</si>
  <si>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</si>
  <si>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</si>
  <si>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</si>
  <si>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</si>
  <si>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</si>
  <si>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</si>
  <si>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</si>
  <si>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</si>
  <si>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</si>
  <si>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</si>
  <si>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</si>
  <si>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</si>
  <si>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</si>
  <si>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</si>
  <si>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</si>
  <si>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</si>
  <si>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</si>
  <si>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</si>
  <si>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</si>
  <si>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</si>
  <si>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</si>
  <si>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</si>
  <si>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</si>
  <si>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</si>
  <si>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</si>
  <si>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</si>
  <si>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</si>
  <si>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</si>
  <si>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</si>
  <si>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</si>
  <si>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</si>
  <si>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</si>
  <si>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</si>
  <si>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</si>
  <si>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</si>
  <si>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</si>
  <si>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</si>
  <si>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</si>
  <si>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</si>
  <si>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</si>
  <si>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</si>
  <si>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</si>
  <si>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</si>
  <si>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</si>
  <si>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</si>
  <si>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</si>
  <si>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</si>
  <si>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</si>
  <si>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</si>
  <si>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</si>
  <si>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</si>
  <si>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</si>
  <si>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</si>
  <si>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</si>
  <si>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</si>
  <si>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</si>
  <si>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</si>
  <si>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</si>
  <si>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</si>
  <si>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</si>
  <si>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</si>
  <si>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</si>
  <si>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</si>
  <si>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</si>
  <si>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</si>
  <si>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</si>
  <si>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</si>
  <si>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</si>
  <si>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</si>
  <si>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</si>
  <si>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</si>
  <si>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</si>
  <si>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</si>
  <si>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</si>
  <si>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</si>
  <si>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</si>
  <si>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</si>
  <si>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</si>
  <si>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</si>
  <si>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</si>
  <si>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</si>
  <si>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</si>
  <si>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</si>
  <si>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</si>
  <si>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</si>
  <si>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</si>
  <si>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</si>
  <si>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</si>
  <si>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</si>
  <si>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</si>
  <si>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</si>
  <si>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</si>
  <si>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</si>
  <si>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</si>
  <si>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</si>
  <si>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</si>
  <si>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</si>
  <si>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</si>
  <si>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</si>
  <si>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</si>
  <si>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</si>
  <si>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</si>
  <si>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</si>
  <si>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</si>
  <si>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</si>
  <si>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</si>
  <si>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</si>
  <si>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</si>
  <si>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</si>
  <si>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</si>
  <si>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</si>
  <si>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</si>
  <si>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</si>
  <si>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</si>
  <si>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</si>
  <si>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</si>
  <si>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</si>
  <si>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</si>
  <si>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</si>
  <si>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</si>
  <si>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</si>
  <si>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</si>
  <si>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</si>
  <si>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</si>
  <si>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</si>
  <si>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</si>
  <si>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</si>
  <si>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</si>
  <si>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</si>
  <si>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</si>
  <si>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</si>
  <si>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</si>
  <si>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</si>
  <si>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</si>
  <si>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</si>
  <si>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</si>
  <si>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</si>
  <si>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</si>
  <si>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</si>
  <si>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</si>
  <si>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</si>
  <si>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</si>
  <si>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</si>
  <si>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</si>
  <si>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</si>
  <si>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</si>
  <si>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</si>
  <si>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</si>
  <si>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</si>
  <si>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</si>
  <si>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</si>
  <si>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</si>
  <si>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</si>
  <si>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</si>
  <si>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</si>
  <si>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</si>
  <si>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</si>
  <si>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</si>
  <si>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</si>
  <si>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</si>
  <si>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</si>
  <si>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</si>
  <si>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</si>
  <si>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</si>
  <si>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</si>
  <si>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</si>
  <si>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</si>
  <si>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</si>
  <si>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</si>
  <si>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</si>
  <si>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</si>
  <si>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</si>
  <si>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</si>
  <si>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</si>
  <si>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</si>
  <si>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</si>
  <si>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</si>
  <si>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</si>
  <si>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</si>
  <si>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</si>
  <si>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</si>
  <si>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</si>
  <si>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</si>
  <si>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</si>
  <si>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</si>
  <si>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</si>
  <si>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</si>
  <si>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</si>
  <si>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</si>
  <si>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</si>
  <si>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</si>
  <si>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</si>
  <si>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</si>
  <si>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</si>
  <si>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</si>
  <si>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</si>
  <si>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</si>
  <si>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</si>
  <si>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</si>
  <si>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</si>
  <si>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</si>
  <si>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</si>
  <si>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</si>
  <si>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</si>
  <si>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</si>
  <si>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</si>
  <si>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</si>
  <si>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</si>
  <si>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</si>
  <si>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</si>
  <si>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</si>
  <si>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</si>
  <si>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2021-8-10000194</t>
  </si>
  <si>
    <t>300</t>
  </si>
  <si>
    <t>ATENDER INTEGRALMENTE A LA PRIMERA INFANCIA  EN EL MARCO DE LA ESTARTEGIA DE CERO A SIEMPRE DE CONFORMIDAD CON LAS DIRECCTRICES, LINEAMIENTOS Y ESTANDARES ESTABLCIODOS POR EL ICBF, ASI COMO REGULAR LAS RELACUOINES ENTRE LAS PARTES DEIVADAS DE LA ENTREGA DE APORTES EDEL ICBF AL CONTRATISTA PARA QUE ESTE ASUNMA BAJO SU EXCLUSIVIDAD RESPONSABILIDAD DE DICHA ATEBNCION</t>
  </si>
  <si>
    <t>002</t>
  </si>
  <si>
    <t>274</t>
  </si>
  <si>
    <t>872</t>
  </si>
  <si>
    <t>555</t>
  </si>
  <si>
    <t>373</t>
  </si>
  <si>
    <t>196</t>
  </si>
  <si>
    <t>16/12/2017</t>
  </si>
  <si>
    <t>01/11/2018</t>
  </si>
  <si>
    <t>19/01/2019</t>
  </si>
  <si>
    <t>31/10/2018</t>
  </si>
  <si>
    <t>05/12/2018</t>
  </si>
  <si>
    <t>23/12/2019</t>
  </si>
  <si>
    <t>ATENDER A NIÑOS Y NIÑAS MENORES DE 5 AÑOS, O HASTA SU INGRESO AL GRADO DE TANSICIÓN, EN LOS SERVICIOS DE EDUCACIÓN INICIAL Y CUIDADO, CON EL FIN DE PROMOVER EL DESARROLLO INTEGRAL DE LA PRIMERA INFANCIA CON CALIDAD, DE CONFORMIDAD CON LOS LINEAMIENTOS, LAS DIRECCTRICES Y PARÁMETROS ERSTABLECIDOS POIR EL IBBF</t>
  </si>
  <si>
    <t xml:space="preserve">PRETAR EL SERVICIO DE ATENCIÓN, EDUCACIÓN INICIAL Y CUIDADOS A NIÑAS Y NIÑOS MENORES DE 5 AÑOS, O HASTA SU INGRESO AL GRADO DE TRANSICION, CON EL FIN DE PROMOVRE EDL DESRROLLO DE L PRIMERA INFANCIA CON CALIDAD, DE CONFORMIDAD CON LOS LINEMIENTOS , MANUAL OPERATIVO, LAS DIRECTRICES , PRAMETOS Y ESTANDARES ESTBLECIDOS POR LE ICBF EN LE MARCO DE LA ESTRATEGIA DE ATENCION INTEGRAL"DE CERO A SIEMPRE" </t>
  </si>
  <si>
    <t>PRESENTAR EL SERVICIO DE ATENCION A NIÑOS Y NIÑAS MENORES A CINCO AÑOS, O HASTA SU INGRERSO AL GRADO DE TRANSICION, CON EL FIN DE PROMOVER DESARROLLO INTEGRAL DE L A PRIMERA INFANCIA CON CALIDAD, DE CONFORMIFIDAD CON EL LINEAMIENTO, EL MANUAL OPERATIVO Y LAS DIRECTRICEZ ESTABLECIDSAS POR EL ICBF, EN EL MARCO DE LA POLITICA DE ESTADO PARA EL DESARROLLO INTEGRAL DE LA PRIMERA INFANCIA"DE CERO A SIEMPRE", EN EL SERVICIO CENTROS DE DESARROLLO INFANTIL.</t>
  </si>
  <si>
    <t>PRESTAR EL SERVICIO DE EDUCACION INICIAL EN EL MARCO DE LA ATENCION INTEGRAL A NIÑOS Y NIÑAS MENORES DE CINCO AÑOS, O HASTA SU INGRESO EN EL GRADO DE TRANSICION, DE CONFORMIDAD CON LOS MANUALES OPERATIVOS DE LA MODALIDAD Y LAS DIRECTRICES ESTABLECIDAS POR EL ICBF, EN ARMONIA CON LA POLITICA DE ESTADO PARA EL DESARROLLO INTEGRAL DE LA PRIMERA INFANCIA "DE CERO A SIEMPRE", EN EL SERVICIO CENTROS DE DESRROLLO INFANTIL.</t>
  </si>
  <si>
    <t>PRESTAR EL SERVICIO CENTRO DE DESARROLLO INFANTIL CDI DE CONFORMIDAD CON EL MANUAL OPERATIVO DE LA MODALIDAD INSTITUCIONAL Y LAS DIRECTRICES ESTABLECIDAS POR EL ICBF, EN ARMONIA CON LA POLITICA DE ESTADO PARA EL DESARROLLO INTEGRAL DE LA PRIMERA INFANCIA.</t>
  </si>
  <si>
    <t>8001942020</t>
  </si>
  <si>
    <t>PRESENTAR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</si>
  <si>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FAUSTO GERONIMO BLANCO</t>
  </si>
  <si>
    <t>CARRERA 1D # 4B4-04 BARRIO MONTECARLO MALAMBO</t>
  </si>
  <si>
    <t>funjuve.2013@gmail.com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</si>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</sst>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163</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900645422</v>
      </c>
      <c r="C20" s="5"/>
      <c r="D20" s="73"/>
      <c r="E20" s="5"/>
      <c r="F20" s="5"/>
      <c r="G20" s="5"/>
      <c r="H20" s="184"/>
      <c r="I20" s="144" t="s">
        <v>163</v>
      </c>
      <c r="J20" s="145" t="s">
        <v>172</v>
      </c>
      <c r="K20" s="146">
        <v>381282300</v>
      </c>
      <c r="L20" s="147"/>
      <c r="M20" s="147">
        <v>44561</v>
      </c>
      <c r="N20" s="132">
        <f>+(M20-L20)/30</f>
        <v>1485.3666666666666</v>
      </c>
      <c r="O20" s="135"/>
      <c r="U20" s="131"/>
      <c r="V20" s="105">
        <f ca="1">NOW()</f>
        <v>44193.810313541668</v>
      </c>
      <c r="W20" s="105">
        <f ca="1">NOW()</f>
        <v>44193.810313541668</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JULIO VERNE</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2664</v>
      </c>
      <c r="C48" s="112" t="s">
        <v>31</v>
      </c>
      <c r="D48" s="119" t="s">
        <v>2677</v>
      </c>
      <c r="E48" s="172">
        <v>41551</v>
      </c>
      <c r="F48" s="172">
        <v>42004</v>
      </c>
      <c r="G48" s="155">
        <f>IF(AND(E48&lt;&gt;"",F48&lt;&gt;""),((F48-E48)/30),"")</f>
        <v>15.1</v>
      </c>
      <c r="H48" s="120" t="s">
        <v>2678</v>
      </c>
      <c r="I48" s="113" t="s">
        <v>163</v>
      </c>
      <c r="J48" s="113" t="s">
        <v>172</v>
      </c>
      <c r="K48" s="121">
        <v>275537920</v>
      </c>
      <c r="L48" s="115" t="s">
        <v>1148</v>
      </c>
      <c r="M48" s="116">
        <v>1</v>
      </c>
      <c r="N48" s="122" t="s">
        <v>27</v>
      </c>
      <c r="O48" s="115" t="s">
        <v>26</v>
      </c>
      <c r="P48" s="78"/>
    </row>
    <row r="49" spans="1:16" s="6" customFormat="1" ht="24.75" customHeight="1" x14ac:dyDescent="0.25">
      <c r="A49" s="140">
        <v>2</v>
      </c>
      <c r="B49" s="120" t="s">
        <v>2664</v>
      </c>
      <c r="C49" s="112" t="s">
        <v>31</v>
      </c>
      <c r="D49" s="119" t="s">
        <v>2679</v>
      </c>
      <c r="E49" s="172">
        <v>42012</v>
      </c>
      <c r="F49" s="172">
        <v>42369</v>
      </c>
      <c r="G49" s="155">
        <f t="shared" ref="G49:G50" si="2">IF(AND(E49&lt;&gt;"",F49&lt;&gt;""),((F49-E49)/30),"")</f>
        <v>11.9</v>
      </c>
      <c r="H49" s="173" t="s">
        <v>2691</v>
      </c>
      <c r="I49" s="113" t="s">
        <v>163</v>
      </c>
      <c r="J49" s="113" t="s">
        <v>172</v>
      </c>
      <c r="K49" s="121">
        <v>232108778</v>
      </c>
      <c r="L49" s="115" t="s">
        <v>1148</v>
      </c>
      <c r="M49" s="116">
        <v>1</v>
      </c>
      <c r="N49" s="122" t="s">
        <v>27</v>
      </c>
      <c r="O49" s="115" t="s">
        <v>26</v>
      </c>
      <c r="P49" s="78"/>
    </row>
    <row r="50" spans="1:16" s="6" customFormat="1" ht="24.75" customHeight="1" x14ac:dyDescent="0.25">
      <c r="A50" s="140">
        <v>3</v>
      </c>
      <c r="B50" s="120" t="s">
        <v>2664</v>
      </c>
      <c r="C50" s="112" t="s">
        <v>31</v>
      </c>
      <c r="D50" s="119" t="s">
        <v>2680</v>
      </c>
      <c r="E50" s="172">
        <v>42401</v>
      </c>
      <c r="F50" s="172">
        <v>42719</v>
      </c>
      <c r="G50" s="155">
        <f t="shared" si="2"/>
        <v>10.6</v>
      </c>
      <c r="H50" s="120" t="s">
        <v>2692</v>
      </c>
      <c r="I50" s="113" t="s">
        <v>163</v>
      </c>
      <c r="J50" s="113" t="s">
        <v>172</v>
      </c>
      <c r="K50" s="121">
        <v>221638160</v>
      </c>
      <c r="L50" s="115" t="s">
        <v>1148</v>
      </c>
      <c r="M50" s="116">
        <v>1</v>
      </c>
      <c r="N50" s="122" t="s">
        <v>27</v>
      </c>
      <c r="O50" s="115" t="s">
        <v>26</v>
      </c>
      <c r="P50" s="78"/>
    </row>
    <row r="51" spans="1:16" s="6" customFormat="1" ht="24.75" customHeight="1" outlineLevel="1" x14ac:dyDescent="0.25">
      <c r="A51" s="140">
        <v>4</v>
      </c>
      <c r="B51" s="120" t="s">
        <v>2664</v>
      </c>
      <c r="C51" s="112" t="s">
        <v>31</v>
      </c>
      <c r="D51" s="119" t="s">
        <v>2681</v>
      </c>
      <c r="E51" s="172">
        <v>42720</v>
      </c>
      <c r="F51" s="172">
        <v>43084</v>
      </c>
      <c r="G51" s="155">
        <f t="shared" ref="G51:G107" si="3">IF(AND(E51&lt;&gt;"",F51&lt;&gt;""),((F51-E51)/30),"")</f>
        <v>12.133333333333333</v>
      </c>
      <c r="H51" s="120" t="s">
        <v>2693</v>
      </c>
      <c r="I51" s="113" t="s">
        <v>163</v>
      </c>
      <c r="J51" s="113" t="s">
        <v>172</v>
      </c>
      <c r="K51" s="117">
        <v>226599181</v>
      </c>
      <c r="L51" s="115" t="s">
        <v>1148</v>
      </c>
      <c r="M51" s="116">
        <v>1</v>
      </c>
      <c r="N51" s="122" t="s">
        <v>2634</v>
      </c>
      <c r="O51" s="115" t="s">
        <v>26</v>
      </c>
      <c r="P51" s="78"/>
    </row>
    <row r="52" spans="1:16" s="7" customFormat="1" ht="24.75" customHeight="1" outlineLevel="1" x14ac:dyDescent="0.25">
      <c r="A52" s="141">
        <v>5</v>
      </c>
      <c r="B52" s="120" t="s">
        <v>2664</v>
      </c>
      <c r="C52" s="112" t="s">
        <v>31</v>
      </c>
      <c r="D52" s="119" t="s">
        <v>2682</v>
      </c>
      <c r="E52" s="119" t="s">
        <v>2685</v>
      </c>
      <c r="F52" s="119" t="s">
        <v>2688</v>
      </c>
      <c r="G52" s="155">
        <f t="shared" si="3"/>
        <v>10.633333333333333</v>
      </c>
      <c r="H52" s="120" t="s">
        <v>2694</v>
      </c>
      <c r="I52" s="113" t="s">
        <v>163</v>
      </c>
      <c r="J52" s="113" t="s">
        <v>172</v>
      </c>
      <c r="K52" s="117">
        <v>285375532</v>
      </c>
      <c r="L52" s="115" t="s">
        <v>1148</v>
      </c>
      <c r="M52" s="116">
        <v>1</v>
      </c>
      <c r="N52" s="122" t="s">
        <v>2634</v>
      </c>
      <c r="O52" s="115" t="s">
        <v>26</v>
      </c>
      <c r="P52" s="79"/>
    </row>
    <row r="53" spans="1:16" s="7" customFormat="1" ht="24.75" customHeight="1" outlineLevel="1" x14ac:dyDescent="0.25">
      <c r="A53" s="141">
        <v>6</v>
      </c>
      <c r="B53" s="120" t="s">
        <v>2664</v>
      </c>
      <c r="C53" s="112" t="s">
        <v>31</v>
      </c>
      <c r="D53" s="119" t="s">
        <v>2683</v>
      </c>
      <c r="E53" s="119" t="s">
        <v>2686</v>
      </c>
      <c r="F53" s="119" t="s">
        <v>2689</v>
      </c>
      <c r="G53" s="155">
        <f t="shared" si="3"/>
        <v>1.1333333333333333</v>
      </c>
      <c r="H53" s="120" t="s">
        <v>2694</v>
      </c>
      <c r="I53" s="113" t="s">
        <v>163</v>
      </c>
      <c r="J53" s="113" t="s">
        <v>172</v>
      </c>
      <c r="K53" s="117">
        <v>32659084</v>
      </c>
      <c r="L53" s="115" t="s">
        <v>1148</v>
      </c>
      <c r="M53" s="116">
        <v>1</v>
      </c>
      <c r="N53" s="122" t="s">
        <v>2634</v>
      </c>
      <c r="O53" s="115" t="s">
        <v>26</v>
      </c>
      <c r="P53" s="79"/>
    </row>
    <row r="54" spans="1:16" s="7" customFormat="1" ht="24.75" customHeight="1" outlineLevel="1" x14ac:dyDescent="0.25">
      <c r="A54" s="141">
        <v>7</v>
      </c>
      <c r="B54" s="120" t="s">
        <v>2664</v>
      </c>
      <c r="C54" s="112" t="s">
        <v>31</v>
      </c>
      <c r="D54" s="119" t="s">
        <v>2684</v>
      </c>
      <c r="E54" s="119" t="s">
        <v>2687</v>
      </c>
      <c r="F54" s="119" t="s">
        <v>2690</v>
      </c>
      <c r="G54" s="155">
        <f t="shared" si="3"/>
        <v>11.266666666666667</v>
      </c>
      <c r="H54" s="120" t="s">
        <v>2695</v>
      </c>
      <c r="I54" s="113" t="s">
        <v>163</v>
      </c>
      <c r="J54" s="113" t="s">
        <v>172</v>
      </c>
      <c r="K54" s="117">
        <v>329291420</v>
      </c>
      <c r="L54" s="115" t="s">
        <v>1148</v>
      </c>
      <c r="M54" s="116">
        <v>1</v>
      </c>
      <c r="N54" s="122" t="s">
        <v>2634</v>
      </c>
      <c r="O54" s="115" t="s">
        <v>26</v>
      </c>
      <c r="P54" s="79"/>
    </row>
    <row r="55" spans="1:16" s="7" customFormat="1" ht="24.75" customHeight="1" outlineLevel="1" x14ac:dyDescent="0.25">
      <c r="A55" s="141">
        <v>8</v>
      </c>
      <c r="B55" s="111"/>
      <c r="C55" s="112"/>
      <c r="D55" s="110"/>
      <c r="E55" s="142"/>
      <c r="F55" s="142"/>
      <c r="G55" s="155"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5"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5"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5"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5"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5"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5"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5"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2664</v>
      </c>
      <c r="C114" s="158" t="s">
        <v>31</v>
      </c>
      <c r="D114" s="118" t="s">
        <v>2696</v>
      </c>
      <c r="E114" s="142">
        <v>43883</v>
      </c>
      <c r="F114" s="142">
        <v>44196</v>
      </c>
      <c r="G114" s="155">
        <f>IF(AND(E114&lt;&gt;"",F114&lt;&gt;""),((F114-E114)/30),"")</f>
        <v>10.433333333333334</v>
      </c>
      <c r="H114" s="120" t="s">
        <v>2697</v>
      </c>
      <c r="I114" s="119" t="s">
        <v>163</v>
      </c>
      <c r="J114" s="119" t="s">
        <v>172</v>
      </c>
      <c r="K114" s="68">
        <v>365238079</v>
      </c>
      <c r="L114" s="100">
        <f>+IF(AND(K114&gt;0,O114="Ejecución"),(K114/877802)*Tabla28[[#This Row],[% participación]],IF(AND(K114&gt;0,O114&lt;&gt;"Ejecución"),"-",""))</f>
        <v>416.08253227948899</v>
      </c>
      <c r="M114" s="122" t="s">
        <v>1148</v>
      </c>
      <c r="N114" s="168">
        <v>1</v>
      </c>
      <c r="O114" s="157" t="s">
        <v>1150</v>
      </c>
      <c r="P114" s="78"/>
    </row>
    <row r="115" spans="1:16" s="6" customFormat="1" ht="24.75" customHeight="1" x14ac:dyDescent="0.25">
      <c r="A115" s="140">
        <v>2</v>
      </c>
      <c r="B115" s="156" t="s">
        <v>2664</v>
      </c>
      <c r="C115" s="158" t="s">
        <v>31</v>
      </c>
      <c r="D115" s="63"/>
      <c r="E115" s="142"/>
      <c r="F115" s="142"/>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40">
        <v>3</v>
      </c>
      <c r="B116" s="156" t="s">
        <v>2664</v>
      </c>
      <c r="C116" s="158" t="s">
        <v>31</v>
      </c>
      <c r="D116" s="63"/>
      <c r="E116" s="142"/>
      <c r="F116" s="142"/>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40">
        <v>4</v>
      </c>
      <c r="B117" s="156" t="s">
        <v>2664</v>
      </c>
      <c r="C117" s="158" t="s">
        <v>31</v>
      </c>
      <c r="D117" s="63"/>
      <c r="E117" s="142"/>
      <c r="F117" s="142"/>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1">
        <v>5</v>
      </c>
      <c r="B118" s="156" t="s">
        <v>2664</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2664</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2664</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2664</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2664</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2664</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2664</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2664</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2664</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2664</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2664</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2664</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2664</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2664</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2664</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2664</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2664</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2664</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2664</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2664</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2664</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2664</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2664</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2664</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2664</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2664</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2664</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2664</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2664</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2664</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2664</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2664</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2664</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2664</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2664</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2664</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2664</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2664</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2664</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2664</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2664</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2664</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2664</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2702</v>
      </c>
      <c r="E167" s="8"/>
      <c r="F167" s="5"/>
      <c r="G167" s="107" t="s">
        <v>2702</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2668</v>
      </c>
      <c r="C179" s="219"/>
      <c r="D179" s="219"/>
      <c r="E179" s="166">
        <v>0.02</v>
      </c>
      <c r="F179" s="165">
        <v>0.01</v>
      </c>
      <c r="G179" s="160">
        <f>IF(F179&gt;0,SUM(E179+F179),"")</f>
        <v>0.03</v>
      </c>
      <c r="H179" s="5"/>
      <c r="I179" s="219" t="s">
        <v>2670</v>
      </c>
      <c r="J179" s="219"/>
      <c r="K179" s="219"/>
      <c r="L179" s="219"/>
      <c r="M179" s="167"/>
      <c r="O179" s="8"/>
      <c r="Q179" s="19"/>
      <c r="R179" s="154" t="str">
        <f>IF(M179&gt;0,SUM(L179+M179),"")</f>
        <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11438469</v>
      </c>
      <c r="F185" s="92"/>
      <c r="G185" s="93"/>
      <c r="H185" s="88"/>
      <c r="I185" s="90" t="s">
        <v>2627</v>
      </c>
      <c r="J185" s="161">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41451</v>
      </c>
      <c r="D193" s="5"/>
      <c r="E193" s="123">
        <v>2064</v>
      </c>
      <c r="F193" s="5"/>
      <c r="G193" s="5"/>
      <c r="H193" s="123" t="s">
        <v>2698</v>
      </c>
      <c r="J193" s="5"/>
      <c r="K193" s="124">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2699</v>
      </c>
      <c r="J211" s="27" t="s">
        <v>2622</v>
      </c>
      <c r="K211" s="174" t="s">
        <v>2699</v>
      </c>
      <c r="L211" s="21"/>
      <c r="M211" s="21"/>
      <c r="N211" s="21"/>
      <c r="O211" s="8"/>
    </row>
    <row r="212" spans="1:15" x14ac:dyDescent="0.25">
      <c r="A212" s="9"/>
      <c r="B212" s="27" t="s">
        <v>2619</v>
      </c>
      <c r="C212" s="123" t="s">
        <v>2698</v>
      </c>
      <c r="D212" s="21"/>
      <c r="G212" s="27" t="s">
        <v>2621</v>
      </c>
      <c r="H212" s="174">
        <v>3766531</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2020-12-28T17:40:49Z</cp:lastPrinted>
  <dcterms:created xsi:type="dcterms:W3CDTF">2020-10-14T21:57:42Z</dcterms:created>
  <dcterms:modified xsi:type="dcterms:W3CDTF">2020-12-29T00:28:57Z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