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<sst xmlns="http://schemas.openxmlformats.org/spreadsheetml/2006/main" count="3128" uniqueCount="2692">
  <si>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</si>
  <si>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</si>
  <si>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</si>
  <si>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</si>
  <si>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</si>
  <si>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</si>
  <si>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</si>
  <si>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</si>
  <si>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</si>
  <si>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</si>
  <si>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</si>
  <si>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</si>
  <si>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</si>
  <si>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</si>
  <si>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</si>
  <si>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</si>
  <si>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</si>
  <si>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</si>
  <si>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</si>
  <si>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</si>
  <si>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</si>
  <si>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</si>
  <si>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</si>
  <si>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</si>
  <si>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</si>
  <si>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</si>
  <si>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</si>
  <si>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</si>
  <si>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</si>
  <si>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</si>
  <si>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</si>
  <si>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</si>
  <si>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</si>
  <si>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</si>
  <si>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</si>
  <si>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</si>
  <si>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</si>
  <si>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</si>
  <si>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</si>
  <si>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</si>
  <si>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</si>
  <si>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</si>
  <si>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</si>
  <si>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</si>
  <si>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</si>
  <si>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</si>
  <si>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</si>
  <si>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</si>
  <si>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</si>
  <si>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</si>
  <si>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</si>
  <si>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</si>
  <si>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</si>
  <si>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</si>
  <si>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</si>
  <si>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</si>
  <si>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</si>
  <si>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</si>
  <si>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</si>
  <si>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</si>
  <si>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</si>
  <si>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</si>
  <si>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</si>
  <si>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</si>
  <si>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</si>
  <si>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</si>
  <si>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</si>
  <si>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</si>
  <si>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</si>
  <si>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</si>
  <si>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</si>
  <si>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</si>
  <si>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</si>
  <si>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</si>
  <si>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</si>
  <si>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</si>
  <si>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</si>
  <si>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</si>
  <si>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</si>
  <si>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</si>
  <si>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</si>
  <si>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</si>
  <si>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</si>
  <si>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</si>
  <si>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</si>
  <si>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</si>
  <si>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</si>
  <si>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</si>
  <si>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</si>
  <si>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</si>
  <si>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</si>
  <si>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</si>
  <si>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</si>
  <si>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</si>
  <si>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</si>
  <si>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</si>
  <si>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</si>
  <si>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</si>
  <si>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</si>
  <si>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</si>
  <si>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</si>
  <si>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</si>
  <si>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</si>
  <si>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</si>
  <si>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</si>
  <si>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</si>
  <si>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</si>
  <si>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</si>
  <si>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</si>
  <si>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</si>
  <si>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</si>
  <si>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</si>
  <si>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</si>
  <si>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</si>
  <si>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</si>
  <si>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</si>
  <si>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</si>
  <si>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</si>
  <si>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</si>
  <si>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</si>
  <si>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</si>
  <si>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</si>
  <si>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</si>
  <si>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</si>
  <si>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</si>
  <si>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</si>
  <si>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</si>
  <si>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</si>
  <si>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</si>
  <si>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</si>
  <si>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</si>
  <si>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</si>
  <si>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</si>
  <si>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</si>
  <si>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</si>
  <si>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</si>
  <si>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</si>
  <si>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</si>
  <si>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</si>
  <si>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</si>
  <si>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</si>
  <si>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</si>
  <si>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</si>
  <si>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</si>
  <si>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</si>
  <si>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</si>
  <si>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</si>
  <si>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</si>
  <si>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</si>
  <si>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</si>
  <si>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</si>
  <si>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</si>
  <si>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</si>
  <si>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</si>
  <si>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</si>
  <si>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</si>
  <si>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</si>
  <si>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</si>
  <si>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</si>
  <si>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</si>
  <si>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</si>
  <si>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</si>
  <si>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</si>
  <si>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</si>
  <si>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</si>
  <si>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</si>
  <si>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</si>
  <si>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</si>
  <si>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</si>
  <si>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</si>
  <si>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</si>
  <si>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</si>
  <si>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</si>
  <si>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</si>
  <si>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</si>
  <si>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</si>
  <si>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</si>
  <si>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</si>
  <si>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</si>
  <si>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</si>
  <si>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</si>
  <si>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</si>
  <si>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</si>
  <si>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</si>
  <si>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</si>
  <si>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</si>
  <si>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</si>
  <si>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</si>
  <si>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</si>
  <si>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</si>
  <si>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</si>
  <si>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</si>
  <si>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</si>
  <si>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</si>
  <si>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</si>
  <si>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</si>
  <si>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</si>
  <si>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</si>
  <si>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</si>
  <si>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</si>
  <si>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</si>
  <si>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</si>
  <si>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</si>
  <si>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</si>
  <si>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</si>
  <si>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</si>
  <si>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</si>
  <si>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</si>
  <si>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</si>
  <si>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</si>
  <si>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</si>
  <si>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</si>
  <si>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</si>
  <si>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</si>
  <si>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</si>
  <si>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</si>
  <si>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</si>
  <si>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</si>
  <si>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</si>
  <si>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</si>
  <si>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</si>
  <si>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</si>
  <si>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</si>
  <si>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</si>
  <si>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</si>
  <si>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</si>
  <si>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</si>
  <si>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</si>
  <si>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</si>
  <si>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</si>
  <si>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</si>
  <si>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</si>
  <si>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</si>
  <si>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</si>
  <si>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</si>
  <si>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</si>
  <si>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</si>
  <si>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</si>
  <si>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</si>
  <si>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</si>
  <si>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</si>
  <si>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</si>
  <si>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</si>
  <si>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</si>
  <si>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</si>
  <si>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</si>
  <si>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</si>
  <si>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</si>
  <si>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</si>
  <si>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</si>
  <si>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</si>
  <si>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</si>
  <si>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</si>
  <si>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</si>
  <si>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</si>
  <si>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</si>
  <si>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</si>
  <si>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</si>
  <si>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</si>
  <si>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</si>
  <si>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</si>
  <si>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</si>
  <si>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</si>
  <si>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</si>
  <si>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</si>
  <si>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</si>
  <si>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</si>
  <si>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</si>
  <si>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</si>
  <si>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</si>
  <si>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</si>
  <si>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</si>
  <si>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</si>
  <si>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</si>
  <si>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</si>
  <si>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</si>
  <si>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</si>
  <si>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</si>
  <si>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</si>
  <si>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</si>
  <si>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</si>
  <si>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</si>
  <si>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</si>
  <si>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</si>
  <si>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</si>
  <si>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</si>
  <si>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</si>
  <si>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</si>
  <si>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</si>
  <si>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</si>
  <si>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</si>
  <si>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</si>
  <si>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</si>
  <si>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</si>
  <si>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</si>
  <si>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</si>
  <si>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</si>
  <si>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</si>
  <si>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</si>
  <si>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</si>
  <si>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</si>
  <si>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</si>
  <si>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</si>
  <si>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</si>
  <si>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</si>
  <si>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</si>
  <si>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</si>
  <si>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</si>
  <si>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</si>
  <si>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</si>
  <si>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</si>
  <si>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</si>
  <si>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</si>
  <si>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</si>
  <si>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</si>
  <si>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</si>
  <si>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</si>
  <si>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</si>
  <si>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</si>
  <si>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</si>
  <si>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</si>
  <si>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</si>
  <si>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</si>
  <si>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</si>
  <si>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</si>
  <si>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</si>
  <si>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</si>
  <si>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</si>
  <si>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</si>
  <si>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</si>
  <si>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</si>
  <si>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</si>
  <si>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</si>
  <si>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</si>
  <si>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</si>
  <si>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</si>
  <si>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</si>
  <si>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</si>
  <si>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</si>
  <si>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</si>
  <si>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</si>
  <si>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</si>
  <si>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</si>
  <si>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</si>
  <si>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</si>
  <si>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</si>
  <si>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</si>
  <si>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</si>
  <si>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</si>
  <si>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</si>
  <si>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</si>
  <si>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</si>
  <si>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</si>
  <si>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</si>
  <si>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</si>
  <si>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</si>
  <si>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</si>
  <si>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</si>
  <si>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</si>
  <si>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</si>
  <si>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</si>
  <si>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</si>
  <si>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</si>
  <si>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</si>
  <si>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</si>
  <si>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</si>
  <si>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</si>
  <si>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</si>
  <si>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</si>
  <si>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</si>
  <si>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</si>
  <si>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</si>
  <si>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</si>
  <si>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</si>
  <si>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</si>
  <si>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</si>
  <si>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</si>
  <si>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</si>
  <si>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</si>
  <si>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</si>
  <si>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</si>
  <si>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</si>
  <si>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</si>
  <si>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</si>
  <si>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</si>
  <si>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</si>
  <si>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</si>
  <si>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</si>
  <si>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</si>
  <si>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</si>
  <si>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</si>
  <si>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</si>
  <si>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</si>
  <si>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</si>
  <si>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</si>
  <si>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</si>
  <si>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</si>
  <si>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</si>
  <si>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</si>
  <si>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</si>
  <si>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</si>
  <si>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</si>
  <si>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</si>
  <si>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</si>
  <si>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</si>
  <si>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</si>
  <si>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</si>
  <si>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</si>
  <si>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</si>
  <si>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</si>
  <si>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</si>
  <si>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</si>
  <si>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</si>
  <si>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</si>
  <si>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</si>
  <si>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</si>
  <si>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</si>
  <si>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</si>
  <si>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</si>
  <si>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</si>
  <si>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</si>
  <si>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</si>
  <si>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</si>
  <si>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</si>
  <si>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</si>
  <si>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</si>
  <si>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</si>
  <si>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</si>
  <si>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</si>
  <si>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</si>
  <si>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</si>
  <si>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</si>
  <si>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</si>
  <si>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</si>
  <si>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</si>
  <si>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</si>
  <si>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</si>
  <si>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</si>
  <si>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</si>
  <si>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</si>
  <si>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</si>
  <si>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</si>
  <si>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</si>
  <si>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</si>
  <si>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</si>
  <si>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</si>
  <si>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</si>
  <si>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</si>
  <si>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</si>
  <si>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</si>
  <si>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</si>
  <si>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</si>
  <si>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</si>
  <si>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</si>
  <si>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</si>
  <si>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</si>
  <si>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</si>
  <si>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</si>
  <si>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</si>
  <si>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</si>
  <si>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</si>
  <si>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</si>
  <si>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</si>
  <si>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</si>
  <si>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</si>
  <si>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</si>
  <si>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</si>
  <si>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</si>
  <si>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</si>
  <si>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</si>
  <si>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</si>
  <si>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</si>
  <si>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</si>
  <si>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</si>
  <si>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</si>
  <si>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</si>
  <si>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</si>
  <si>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</si>
  <si>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</si>
  <si>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</si>
  <si>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</si>
  <si>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</si>
  <si>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</si>
  <si>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</si>
  <si>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</si>
  <si>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</si>
  <si>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</si>
  <si>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</si>
  <si>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</si>
  <si>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</si>
  <si>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</si>
  <si>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</si>
  <si>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</si>
  <si>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</si>
  <si>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</si>
  <si>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</si>
  <si>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</si>
  <si>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</si>
  <si>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</si>
  <si>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</si>
  <si>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</si>
  <si>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</si>
  <si>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</si>
  <si>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</si>
  <si>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</si>
  <si>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</si>
  <si>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</si>
  <si>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</si>
  <si>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</si>
  <si>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</si>
  <si>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</si>
  <si>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</si>
  <si>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</si>
  <si>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</si>
  <si>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</si>
  <si>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</si>
  <si>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</si>
  <si>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</si>
  <si>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</si>
  <si>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</si>
  <si>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</si>
  <si>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</si>
  <si>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</si>
  <si>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</si>
  <si>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</si>
  <si>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</si>
  <si>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</si>
  <si>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</si>
  <si>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</si>
  <si>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</si>
  <si>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</si>
  <si>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</si>
  <si>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</si>
  <si>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</si>
  <si>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</si>
  <si>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</si>
  <si>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</si>
  <si>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</si>
  <si>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</si>
  <si>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</si>
  <si>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</si>
  <si>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</si>
  <si>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</si>
  <si>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</si>
  <si>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</si>
  <si>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</si>
  <si>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</si>
  <si>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</si>
  <si>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</si>
  <si>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</si>
  <si>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</si>
  <si>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</si>
  <si>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</si>
  <si>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</si>
  <si>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</si>
  <si>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</si>
  <si>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</si>
  <si>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</si>
  <si>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</si>
  <si>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</si>
  <si>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</si>
  <si>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</si>
  <si>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</si>
  <si>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</si>
  <si>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</si>
  <si>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</si>
  <si>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</si>
  <si>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</si>
  <si>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</si>
  <si>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</si>
  <si>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</si>
  <si>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</si>
  <si>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</si>
  <si>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</si>
  <si>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</si>
  <si>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</si>
  <si>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</si>
  <si>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</si>
  <si>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</si>
  <si>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</si>
  <si>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</si>
  <si>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</si>
  <si>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</si>
  <si>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</si>
  <si>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</si>
  <si>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</si>
  <si>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</si>
  <si>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</si>
  <si>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</si>
  <si>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</si>
  <si>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</si>
  <si>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</si>
  <si>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</si>
  <si>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</si>
  <si>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</si>
  <si>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</si>
  <si>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</si>
  <si>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</si>
  <si>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</si>
  <si>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</si>
  <si>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</si>
  <si>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</si>
  <si>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</si>
  <si>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</si>
  <si>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</si>
  <si>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</si>
  <si>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</si>
  <si>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</si>
  <si>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</si>
  <si>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</si>
  <si>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</si>
  <si>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</si>
  <si>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</si>
  <si>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</si>
  <si>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</si>
  <si>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</si>
  <si>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</si>
  <si>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</si>
  <si>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</si>
  <si>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</si>
  <si>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</si>
  <si>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</si>
  <si>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</si>
  <si>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</si>
  <si>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</si>
  <si>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</si>
  <si>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</si>
  <si>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</si>
  <si>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</si>
  <si>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</si>
  <si>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</si>
  <si>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</si>
  <si>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</si>
  <si>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</si>
  <si>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</si>
  <si>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</si>
  <si>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</si>
  <si>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</si>
  <si>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</si>
  <si>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</si>
  <si>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</si>
  <si>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</si>
  <si>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</si>
  <si>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</si>
  <si>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</si>
  <si>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</si>
  <si>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</si>
  <si>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</si>
  <si>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</si>
  <si>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</si>
  <si>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</si>
  <si>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</si>
  <si>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</si>
  <si>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</si>
  <si>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</si>
  <si>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</si>
  <si>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</si>
  <si>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</si>
  <si>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</si>
  <si>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</si>
  <si>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</si>
  <si>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</si>
  <si>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</si>
  <si>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</si>
  <si>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</si>
  <si>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</si>
  <si>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</si>
  <si>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</si>
  <si>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</si>
  <si>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</si>
  <si>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</si>
  <si>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</si>
  <si>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</si>
  <si>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</si>
  <si>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</si>
  <si>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</si>
  <si>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</si>
  <si>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</si>
  <si>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</si>
  <si>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</si>
  <si>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</si>
  <si>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</si>
  <si>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</si>
  <si>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</si>
  <si>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</si>
  <si>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</si>
  <si>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</si>
  <si>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</si>
  <si>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</si>
  <si>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</si>
  <si>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</si>
  <si>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</si>
  <si>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</si>
  <si>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</si>
  <si>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</si>
  <si>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</si>
  <si>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</si>
  <si>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</si>
  <si>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</si>
  <si>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</si>
  <si>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</si>
  <si>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</si>
  <si>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</si>
  <si>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</si>
  <si>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</si>
  <si>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</si>
  <si>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</si>
  <si>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</si>
  <si>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</si>
  <si>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</si>
  <si>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</si>
  <si>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</si>
  <si>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</si>
  <si>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</si>
  <si>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</si>
  <si>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</si>
  <si>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</si>
  <si>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</si>
  <si>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</si>
  <si>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</si>
  <si>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</si>
  <si>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</si>
  <si>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</si>
  <si>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</si>
  <si>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</si>
  <si>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</si>
  <si>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</si>
  <si>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</si>
  <si>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</si>
  <si>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</si>
  <si>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</si>
  <si>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</si>
  <si>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</si>
  <si>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</si>
  <si>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</si>
  <si>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</si>
  <si>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</si>
  <si>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</si>
  <si>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</si>
  <si>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</si>
  <si>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</si>
  <si>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</si>
  <si>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</si>
  <si>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</si>
  <si>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</si>
  <si>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</si>
  <si>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</si>
  <si>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</si>
  <si>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</si>
  <si>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</si>
  <si>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</si>
  <si>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</si>
  <si>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</si>
  <si>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</si>
  <si>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</si>
  <si>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</si>
  <si>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</si>
  <si>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</si>
  <si>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</si>
  <si>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</si>
  <si>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</si>
  <si>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</si>
  <si>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</si>
  <si>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</si>
  <si>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</si>
  <si>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</si>
  <si>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</si>
  <si>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</si>
  <si>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</si>
  <si>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</si>
  <si>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</si>
  <si>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</si>
  <si>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</si>
  <si>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</si>
  <si>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</si>
  <si>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</si>
  <si>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</si>
  <si>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</si>
  <si>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</si>
  <si>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</si>
  <si>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</si>
  <si>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</si>
  <si>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</si>
  <si>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</si>
  <si>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</si>
  <si>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</si>
  <si>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</si>
  <si>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</si>
  <si>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</si>
  <si>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</si>
  <si>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</si>
  <si>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</si>
  <si>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</si>
  <si>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</si>
  <si>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</si>
  <si>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</si>
  <si>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</si>
  <si>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</si>
  <si>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</si>
  <si>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</si>
  <si>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</si>
  <si>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</si>
  <si>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</si>
  <si>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</si>
  <si>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</si>
  <si>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</si>
  <si>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</si>
  <si>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</si>
  <si>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</si>
  <si>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</si>
  <si>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</si>
  <si>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</si>
  <si>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</si>
  <si>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</si>
  <si>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</si>
  <si>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</si>
  <si>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</si>
  <si>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</si>
  <si>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</si>
  <si>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</si>
  <si>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</si>
  <si>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</si>
  <si>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</si>
  <si>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</si>
  <si>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</si>
  <si>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</si>
  <si>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</si>
  <si>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</si>
  <si>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</si>
  <si>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</si>
  <si>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</si>
  <si>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</si>
  <si>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</si>
  <si>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</si>
  <si>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</si>
  <si>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</si>
  <si>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</si>
  <si>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</si>
  <si>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</si>
  <si>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</si>
  <si>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</si>
  <si>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</si>
  <si>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</si>
  <si>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</si>
  <si>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</si>
  <si>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</si>
  <si>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</si>
  <si>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</si>
  <si>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</si>
  <si>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</si>
  <si>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</si>
  <si>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</si>
  <si>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</si>
  <si>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</si>
  <si>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</si>
  <si>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</si>
  <si>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</si>
  <si>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</si>
  <si>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</si>
  <si>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</si>
  <si>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</si>
  <si>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</si>
  <si>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</si>
  <si>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</si>
  <si>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</si>
  <si>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</si>
  <si>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</si>
  <si>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</si>
  <si>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</si>
  <si>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</si>
  <si>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</si>
  <si>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</si>
  <si>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</si>
  <si>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</si>
  <si>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</si>
  <si>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</si>
  <si>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</si>
  <si>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</si>
  <si>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</si>
  <si>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</si>
  <si>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</si>
  <si>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</si>
  <si>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</si>
  <si>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</si>
  <si>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</si>
  <si>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</si>
  <si>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</si>
  <si>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</si>
  <si>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</si>
  <si>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</si>
  <si>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</si>
  <si>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</si>
  <si>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</si>
  <si>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</si>
  <si>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</si>
  <si>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</si>
  <si>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</si>
  <si>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</si>
  <si>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</si>
  <si>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</si>
  <si>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</si>
  <si>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</si>
  <si>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</si>
  <si>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</si>
  <si>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</si>
  <si>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</si>
  <si>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</si>
  <si>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</si>
  <si>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</si>
  <si>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</si>
  <si>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</si>
  <si>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</si>
  <si>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</si>
  <si>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</si>
  <si>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</si>
  <si>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</si>
  <si>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</si>
  <si>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</si>
  <si>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</si>
  <si>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</si>
  <si>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</si>
  <si>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</si>
  <si>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</si>
  <si>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</si>
  <si>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</si>
  <si>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</si>
  <si>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</si>
  <si>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</si>
  <si>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</si>
  <si>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</si>
  <si>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</si>
  <si>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</si>
  <si>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</si>
  <si>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</si>
  <si>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</si>
  <si>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</si>
  <si>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</si>
  <si>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</si>
  <si>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</si>
  <si>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</si>
  <si>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</si>
  <si>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</si>
  <si>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</si>
  <si>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</si>
  <si>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</si>
  <si>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</si>
  <si>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</si>
  <si>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</si>
  <si>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</si>
  <si>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</si>
  <si>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</si>
  <si>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</si>
  <si>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</si>
  <si>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</si>
  <si>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</si>
  <si>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</si>
  <si>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</si>
  <si>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</si>
  <si>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</si>
  <si>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</si>
  <si>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</si>
  <si>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</si>
  <si>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</si>
  <si>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</si>
  <si>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</si>
  <si>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</si>
  <si>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</si>
  <si>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</si>
  <si>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</si>
  <si>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</si>
  <si>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</si>
  <si>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</si>
  <si>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</si>
  <si>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</si>
  <si>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</si>
  <si>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</si>
  <si>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</si>
  <si>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</si>
  <si>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</si>
  <si>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</si>
  <si>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</si>
  <si>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</si>
  <si>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</si>
  <si>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</si>
  <si>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</si>
  <si>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</si>
  <si>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</si>
  <si>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</si>
  <si>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</si>
  <si>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</si>
  <si>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</si>
  <si>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</si>
  <si>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</si>
  <si>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</si>
  <si>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</si>
  <si>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</si>
  <si>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</si>
  <si>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</si>
  <si>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</si>
  <si>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</si>
  <si>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</si>
  <si>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</si>
  <si>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</si>
  <si>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</si>
  <si>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</si>
  <si>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</si>
  <si>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</si>
  <si>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</si>
  <si>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</si>
  <si>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</si>
  <si>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</si>
  <si>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</si>
  <si>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</si>
  <si>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</si>
  <si>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</si>
  <si>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</si>
  <si>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</si>
  <si>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</si>
  <si>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</si>
  <si>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</si>
  <si>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</si>
  <si>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</si>
  <si>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</si>
  <si>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</si>
  <si>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</si>
  <si>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</si>
  <si>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</si>
  <si>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</si>
  <si>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</si>
  <si>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</si>
  <si>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</si>
  <si>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</si>
  <si>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</si>
  <si>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</si>
  <si>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</si>
  <si>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</si>
  <si>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</si>
  <si>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</si>
  <si>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</si>
  <si>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</si>
  <si>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</si>
  <si>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</si>
  <si>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</si>
  <si>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</si>
  <si>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</si>
  <si>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</si>
  <si>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</si>
  <si>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</si>
  <si>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</si>
  <si>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</si>
  <si>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</si>
  <si>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</si>
  <si>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</si>
  <si>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</si>
  <si>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</si>
  <si>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</si>
  <si>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</si>
  <si>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</si>
  <si>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</si>
  <si>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</si>
  <si>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</si>
  <si>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</si>
  <si>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</si>
  <si>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</si>
  <si>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</si>
  <si>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</si>
  <si>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</si>
  <si>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</si>
  <si>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</si>
  <si>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</si>
  <si>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</si>
  <si>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</si>
  <si>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</si>
  <si>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</si>
  <si>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</si>
  <si>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</si>
  <si>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</si>
  <si>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</si>
  <si>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</si>
  <si>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</si>
  <si>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</si>
  <si>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</si>
  <si>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</si>
  <si>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</si>
  <si>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</si>
  <si>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</si>
  <si>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</si>
  <si>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</si>
  <si>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</si>
  <si>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</si>
  <si>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</si>
  <si>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</si>
  <si>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</si>
  <si>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</si>
  <si>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</si>
  <si>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</si>
  <si>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</si>
  <si>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</si>
  <si>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</si>
  <si>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</si>
  <si>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</si>
  <si>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</si>
  <si>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</si>
  <si>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</si>
  <si>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</si>
  <si>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</si>
  <si>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</si>
  <si>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</si>
  <si>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</si>
  <si>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</si>
  <si>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</si>
  <si>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</si>
  <si>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</si>
  <si>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</si>
  <si>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</si>
  <si>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</si>
  <si>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</si>
  <si>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</si>
  <si>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</si>
  <si>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</si>
  <si>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</si>
  <si>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</si>
  <si>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</si>
  <si>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</si>
  <si>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</si>
  <si>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</si>
  <si>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</si>
  <si>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</si>
  <si>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</si>
  <si>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</si>
  <si>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</si>
  <si>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</si>
  <si>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</si>
  <si>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</si>
  <si>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</si>
  <si>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</si>
  <si>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</si>
  <si>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</si>
  <si>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</si>
  <si>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</si>
  <si>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</si>
  <si>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</si>
  <si>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</si>
  <si>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</si>
  <si>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</si>
  <si>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</si>
  <si>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</si>
  <si>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</si>
  <si>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</si>
  <si>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</si>
  <si>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</si>
  <si>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</si>
  <si>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</si>
  <si>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</si>
  <si>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</si>
  <si>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</si>
  <si>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</si>
  <si>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</si>
  <si>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</si>
  <si>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</si>
  <si>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</si>
  <si>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</si>
  <si>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</si>
  <si>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</si>
  <si>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</si>
  <si>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</si>
  <si>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</si>
  <si>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</si>
  <si>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</si>
  <si>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</si>
  <si>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</si>
  <si>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</si>
  <si>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</si>
  <si>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</si>
  <si>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</si>
  <si>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</si>
  <si>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</si>
  <si>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</si>
  <si>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</si>
  <si>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</si>
  <si>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</si>
  <si>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</si>
  <si>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</si>
  <si>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</si>
  <si>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</si>
  <si>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</si>
  <si>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</si>
  <si>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</si>
  <si>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</si>
  <si>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</si>
  <si>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</si>
  <si>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</si>
  <si>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</si>
  <si>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</si>
  <si>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</si>
  <si>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</si>
  <si>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</si>
  <si>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</si>
  <si>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</si>
  <si>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</si>
  <si>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</si>
  <si>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</si>
  <si>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</si>
  <si>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</si>
  <si>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</si>
  <si>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</si>
  <si>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</si>
  <si>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</si>
  <si>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</si>
  <si>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</si>
  <si>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</si>
  <si>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</si>
  <si>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</si>
  <si>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</si>
  <si>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</si>
  <si>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</si>
  <si>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</si>
  <si>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</si>
  <si>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</si>
  <si>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</si>
  <si>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</si>
  <si>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</si>
  <si>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</si>
  <si>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</si>
  <si>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</si>
  <si>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</si>
  <si>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</si>
  <si>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</si>
  <si>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</si>
  <si>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</si>
  <si>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</si>
  <si>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</si>
  <si>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</si>
  <si>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</si>
  <si>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</si>
  <si>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</si>
  <si>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</si>
  <si>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</si>
  <si>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</si>
  <si>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</si>
  <si>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</si>
  <si>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</si>
  <si>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</si>
  <si>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</si>
  <si>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</si>
  <si>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</si>
  <si>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</si>
  <si>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</si>
  <si>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</si>
  <si>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</si>
  <si>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</si>
  <si>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</si>
  <si>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</si>
  <si>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</si>
  <si>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</si>
  <si>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</si>
  <si>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</si>
  <si>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</si>
  <si>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</si>
  <si>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</si>
  <si>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</si>
  <si>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</si>
  <si>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</si>
  <si>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</si>
  <si>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</si>
  <si>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</si>
  <si>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</si>
  <si>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</si>
  <si>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</si>
  <si>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</si>
  <si>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</si>
  <si>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</si>
  <si>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</si>
  <si>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</si>
  <si>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</si>
  <si>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</si>
  <si>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</si>
  <si>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</si>
  <si>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</si>
  <si>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</si>
  <si>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</si>
  <si>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</si>
  <si>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</si>
  <si>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</si>
  <si>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</si>
  <si>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</si>
  <si>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</si>
  <si>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</si>
  <si>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</si>
  <si>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</si>
  <si>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</si>
  <si>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</si>
  <si>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</si>
  <si>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</si>
  <si>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</si>
  <si>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</si>
  <si>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</si>
  <si>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</si>
  <si>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</si>
  <si>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</si>
  <si>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</si>
  <si>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</si>
  <si>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</si>
  <si>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</si>
  <si>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</si>
  <si>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</si>
  <si>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</si>
  <si>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</si>
  <si>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</si>
  <si>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</si>
  <si>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</si>
  <si>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</si>
  <si>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</si>
  <si>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</si>
  <si>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</si>
  <si>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</si>
  <si>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</si>
  <si>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</si>
  <si>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</si>
  <si>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</si>
  <si>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</si>
  <si>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</si>
  <si>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</si>
  <si>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</si>
  <si>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</si>
  <si>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</si>
  <si>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</si>
  <si>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</si>
  <si>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</si>
  <si>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</si>
  <si>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</si>
  <si>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</si>
  <si>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</si>
  <si>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</si>
  <si>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</si>
  <si>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</si>
  <si>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</si>
  <si>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</si>
  <si>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</si>
  <si>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</si>
  <si>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</si>
  <si>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</si>
  <si>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</si>
  <si>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</si>
  <si>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</si>
  <si>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</si>
  <si>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</si>
  <si>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</si>
  <si>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</si>
  <si>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</si>
  <si>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</si>
  <si>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</si>
  <si>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</si>
  <si>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</si>
  <si>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</si>
  <si>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</si>
  <si>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</si>
  <si>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</si>
  <si>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</si>
  <si>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</si>
  <si>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</si>
  <si>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</si>
  <si>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</si>
  <si>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</si>
  <si>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</si>
  <si>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</si>
  <si>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</si>
  <si>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</si>
  <si>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</si>
  <si>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</si>
  <si>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</si>
  <si>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</si>
  <si>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</si>
  <si>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</si>
  <si>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</si>
  <si>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</si>
  <si>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</si>
  <si>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</si>
  <si>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</si>
  <si>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</si>
  <si>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</si>
  <si>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</si>
  <si>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</si>
  <si>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</si>
  <si>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</si>
  <si>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</si>
  <si>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</si>
  <si>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</si>
  <si>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</si>
  <si>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</si>
  <si>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</si>
  <si>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</si>
  <si>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</si>
  <si>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</si>
  <si>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</si>
  <si>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</si>
  <si>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</si>
  <si>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</si>
  <si>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</si>
  <si>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</si>
  <si>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</si>
  <si>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</si>
  <si>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</si>
  <si>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</si>
  <si>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</si>
  <si>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</si>
  <si>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</si>
  <si>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</si>
  <si>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</si>
  <si>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</si>
  <si>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</si>
  <si>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</si>
  <si>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</si>
  <si>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</si>
  <si>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</si>
  <si>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</si>
  <si>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</si>
  <si>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</si>
  <si>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</si>
  <si>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</si>
  <si>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</si>
  <si>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</si>
  <si>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</si>
  <si>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</si>
  <si>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</si>
  <si>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</si>
  <si>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</si>
  <si>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</si>
  <si>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</si>
  <si>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</si>
  <si>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</si>
  <si>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</si>
  <si>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</si>
  <si>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</si>
  <si>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</si>
  <si>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</si>
  <si>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</si>
  <si>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</si>
  <si>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</si>
  <si>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</si>
  <si>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</si>
  <si>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</si>
  <si>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</si>
  <si>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</si>
  <si>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</si>
  <si>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</si>
  <si>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</si>
  <si>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</si>
  <si>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</si>
  <si>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</si>
  <si>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</si>
  <si>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</si>
  <si>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</si>
  <si>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</si>
  <si>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</si>
  <si>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</si>
  <si>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</si>
  <si>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</si>
  <si>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</si>
  <si>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</si>
  <si>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</si>
  <si>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</si>
  <si>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</si>
  <si>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</si>
  <si>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</si>
  <si>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</si>
  <si>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</si>
  <si>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</si>
  <si>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</si>
  <si>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</si>
  <si>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</si>
  <si>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</si>
  <si>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</si>
  <si>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</si>
  <si>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</si>
  <si>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</si>
  <si>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</si>
  <si>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</si>
  <si>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</si>
  <si>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</si>
  <si>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</si>
  <si>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</si>
  <si>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</si>
  <si>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</si>
  <si>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</si>
  <si>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</si>
  <si>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</si>
  <si>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</si>
  <si>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</si>
  <si>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</si>
  <si>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</si>
  <si>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</si>
  <si>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</si>
  <si>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</si>
  <si>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</si>
  <si>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</si>
  <si>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</si>
  <si>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</si>
  <si>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</si>
  <si>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</si>
  <si>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</si>
  <si>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</si>
  <si>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</si>
  <si>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</si>
  <si>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</si>
  <si>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</si>
  <si>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</si>
  <si>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</si>
  <si>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</si>
  <si>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</si>
  <si>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</si>
  <si>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</si>
  <si>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</si>
  <si>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</si>
  <si>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</si>
  <si>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</si>
  <si>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</si>
  <si>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</si>
  <si>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</si>
  <si>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</si>
  <si>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</si>
  <si>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</si>
  <si>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</si>
  <si>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</si>
  <si>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</si>
  <si>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</si>
  <si>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</si>
  <si>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</si>
  <si>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</si>
  <si>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</si>
  <si>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</si>
  <si>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</si>
  <si>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</si>
  <si>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</si>
  <si>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</si>
  <si>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</si>
  <si>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</si>
  <si>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</si>
  <si>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</si>
  <si>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</si>
  <si>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</si>
  <si>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</si>
  <si>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</si>
  <si>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</si>
  <si>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</si>
  <si>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</si>
  <si>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</si>
  <si>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</si>
  <si>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</si>
  <si>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</si>
  <si>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</si>
  <si>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</si>
  <si>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</si>
  <si>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</si>
  <si>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</si>
  <si>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</si>
  <si>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</si>
  <si>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</si>
  <si>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</si>
  <si>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</si>
  <si>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</si>
  <si>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</si>
  <si>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</si>
  <si>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</si>
  <si>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</si>
  <si>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</si>
  <si>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</si>
  <si>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</si>
  <si>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</si>
  <si>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</si>
  <si>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</si>
  <si>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</si>
  <si>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</si>
  <si>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</si>
  <si>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</si>
  <si>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</si>
  <si>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</si>
  <si>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</si>
  <si>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</si>
  <si>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</si>
  <si>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</si>
  <si>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</si>
  <si>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</si>
  <si>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</si>
  <si>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</si>
  <si>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</si>
  <si>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</si>
  <si>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</si>
  <si>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</si>
  <si>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</si>
  <si>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</si>
  <si>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</si>
  <si>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</si>
  <si>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</si>
  <si>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</si>
  <si>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</si>
  <si>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</si>
  <si>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</si>
  <si>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</si>
  <si>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</si>
  <si>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</si>
  <si>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</si>
  <si>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</si>
  <si>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</si>
  <si>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</si>
  <si>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</si>
  <si>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</si>
  <si>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</si>
  <si>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</si>
  <si>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</si>
  <si>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</si>
  <si>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</si>
  <si>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</si>
  <si>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</si>
  <si>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</si>
  <si>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</si>
  <si>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</si>
  <si>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</si>
  <si>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</si>
  <si>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</si>
  <si>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</si>
  <si>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</si>
  <si>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</si>
  <si>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</si>
  <si>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</si>
  <si>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</si>
  <si>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</si>
  <si>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</si>
  <si>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</si>
  <si>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</si>
  <si>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</si>
  <si>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</si>
  <si>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</si>
  <si>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</si>
  <si>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</si>
  <si>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</si>
  <si>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</si>
  <si>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</si>
  <si>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</si>
  <si>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</si>
  <si>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</si>
  <si>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</si>
  <si>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</si>
  <si>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</si>
  <si>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</si>
  <si>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</si>
  <si>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</si>
  <si>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</si>
  <si>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</si>
  <si>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</si>
  <si>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</si>
  <si>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</si>
  <si>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</si>
  <si>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</si>
  <si>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</si>
  <si>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</si>
  <si>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</si>
  <si>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</si>
  <si>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</si>
  <si>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</si>
  <si>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</si>
  <si>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</si>
  <si>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</si>
  <si>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</si>
  <si>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</si>
  <si>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</si>
  <si>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</si>
  <si>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</si>
  <si>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</si>
  <si>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</si>
  <si>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</si>
  <si>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</si>
  <si>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</si>
  <si>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</si>
  <si>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</si>
  <si>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</si>
  <si>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</si>
  <si>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</si>
  <si>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</si>
  <si>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</si>
  <si>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</si>
  <si>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</si>
  <si>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</si>
  <si>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</si>
  <si>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</si>
  <si>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</si>
  <si>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</si>
  <si>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</si>
  <si>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</si>
  <si>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</si>
  <si>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</si>
  <si>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</si>
  <si>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</si>
  <si>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</si>
  <si>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</si>
  <si>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</si>
  <si>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</si>
  <si>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</si>
  <si>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</si>
  <si>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</si>
  <si>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</si>
  <si>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</si>
  <si>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</si>
  <si>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</si>
  <si>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</si>
  <si>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</si>
  <si>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</si>
  <si>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</si>
  <si>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</si>
  <si>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</si>
  <si>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</si>
  <si>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</si>
  <si>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</si>
  <si>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</si>
  <si>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</si>
  <si>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</si>
  <si>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</si>
  <si>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</si>
  <si>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</si>
  <si>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</si>
  <si>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</si>
  <si>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</si>
  <si>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</si>
  <si>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</si>
  <si>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</si>
  <si>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</si>
  <si>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</si>
  <si>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</si>
  <si>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</si>
  <si>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</si>
  <si>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</si>
  <si>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</si>
  <si>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</si>
  <si>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</si>
  <si>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</si>
  <si>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</si>
  <si>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</si>
  <si>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</si>
  <si>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</si>
  <si>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</si>
  <si>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</si>
  <si>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</si>
  <si>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</si>
  <si>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</si>
  <si>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</si>
  <si>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</si>
  <si>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</si>
  <si>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</si>
  <si>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</si>
  <si>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</si>
  <si>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</si>
  <si>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</si>
  <si>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</si>
  <si>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</si>
  <si>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</si>
  <si>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</si>
  <si>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</si>
  <si>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</si>
  <si>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</si>
  <si>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</si>
  <si>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</si>
  <si>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</si>
  <si>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</si>
  <si>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</si>
  <si>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</si>
  <si>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</si>
  <si>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</si>
  <si>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</si>
  <si>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</si>
  <si>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</si>
  <si>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</si>
  <si>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</si>
  <si>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</si>
  <si>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</si>
  <si>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</si>
  <si>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</si>
  <si>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</si>
  <si>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</si>
  <si>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</si>
  <si>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</si>
  <si>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</si>
  <si>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</si>
  <si>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</si>
  <si>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</si>
  <si>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</si>
  <si>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</si>
  <si>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</si>
  <si>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</si>
  <si>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</si>
  <si>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</si>
  <si>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</si>
  <si>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</si>
  <si>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</si>
  <si>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</si>
  <si>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</si>
  <si>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</si>
  <si>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</si>
  <si>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</si>
  <si>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</si>
  <si>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</si>
  <si>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</si>
  <si>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</si>
  <si>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</si>
  <si>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</si>
  <si>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</si>
  <si>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</si>
  <si>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</si>
  <si>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</si>
  <si>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</si>
  <si>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</si>
  <si>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</si>
  <si>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</si>
  <si>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</si>
  <si>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</si>
  <si>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</si>
  <si>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</si>
  <si>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</si>
  <si>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</si>
  <si>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</si>
  <si>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</si>
  <si>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</si>
  <si>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</si>
  <si>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</si>
  <si>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</si>
  <si>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</si>
  <si>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</si>
  <si>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</si>
  <si>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</si>
  <si>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</si>
  <si>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</si>
  <si>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</si>
  <si>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</si>
  <si>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</si>
  <si>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</si>
  <si>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</si>
  <si>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</si>
  <si>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</si>
  <si>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</si>
  <si>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</si>
  <si>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</si>
  <si>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</si>
  <si>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</si>
  <si>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</si>
  <si>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</si>
  <si>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</si>
  <si>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</si>
  <si>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</si>
  <si>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</si>
  <si>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</si>
  <si>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</si>
  <si>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</si>
  <si>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</si>
  <si>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</si>
  <si>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</si>
  <si>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</si>
  <si>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</si>
  <si>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</si>
  <si>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</si>
  <si>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</si>
  <si>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</si>
  <si>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</si>
  <si>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</si>
  <si>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</si>
  <si>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</si>
  <si>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</si>
  <si>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</si>
  <si>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</si>
  <si>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</si>
  <si>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</si>
  <si>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</si>
  <si>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</si>
  <si>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</si>
  <si>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</si>
  <si>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</si>
  <si>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</si>
  <si>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</si>
  <si>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</si>
  <si>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</si>
  <si>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</si>
  <si>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</si>
  <si>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</si>
  <si>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</si>
  <si>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</si>
  <si>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</si>
  <si>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</si>
  <si>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</si>
  <si>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</si>
  <si>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</si>
  <si>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</si>
  <si>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</si>
  <si>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</si>
  <si>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</si>
  <si>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</si>
  <si>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</si>
  <si>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</si>
  <si>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</si>
  <si>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</si>
  <si>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</si>
  <si>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</si>
  <si>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</si>
  <si>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</si>
  <si>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</si>
  <si>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</si>
  <si>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</si>
  <si>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</si>
  <si>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</si>
  <si>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</si>
  <si>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</si>
  <si>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</si>
  <si>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</si>
  <si>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</si>
  <si>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</si>
  <si>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</si>
  <si>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</si>
  <si>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</si>
  <si>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</si>
  <si>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</si>
  <si>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</si>
  <si>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</si>
  <si>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</si>
  <si>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</si>
  <si>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</si>
  <si>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</si>
  <si>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</si>
  <si>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</si>
  <si>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</si>
  <si>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</si>
  <si>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</si>
  <si>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</si>
  <si>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</si>
  <si>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</si>
  <si>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</si>
  <si>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</si>
  <si>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</si>
  <si>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</si>
  <si>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</si>
  <si>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</si>
  <si>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</si>
  <si>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</si>
  <si>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</si>
  <si>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</si>
  <si>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</si>
  <si>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</si>
  <si>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</si>
  <si>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</si>
  <si>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</si>
  <si>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</si>
  <si>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</si>
  <si>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</si>
  <si>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</si>
  <si>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</si>
  <si>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</si>
  <si>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</si>
  <si>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</si>
  <si>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</si>
  <si>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</si>
  <si>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</si>
  <si>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</si>
  <si>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</si>
  <si>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</si>
  <si>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</si>
  <si>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</si>
  <si>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</si>
  <si>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</si>
  <si>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</si>
  <si>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</si>
  <si>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</si>
  <si>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</si>
  <si>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</si>
  <si>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</si>
  <si>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</si>
  <si>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</si>
  <si>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</si>
  <si>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</si>
  <si>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</si>
  <si>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</si>
  <si>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</si>
  <si>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</si>
  <si>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</si>
  <si>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</si>
  <si>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</si>
  <si>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</si>
  <si>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</si>
  <si>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</si>
  <si>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</si>
  <si>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</si>
  <si>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</si>
  <si>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</si>
  <si>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</si>
  <si>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</si>
  <si>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</si>
  <si>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</si>
  <si>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</si>
  <si>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</si>
  <si>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</si>
  <si>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</si>
  <si>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</si>
  <si>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</si>
  <si>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</si>
  <si>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</si>
  <si>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</si>
  <si>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</si>
  <si>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</si>
  <si>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</si>
  <si>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</si>
  <si>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</si>
  <si>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</si>
  <si>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</si>
  <si>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</si>
  <si>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</si>
  <si>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</si>
  <si>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</si>
  <si>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</si>
  <si>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</si>
  <si>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</si>
  <si>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</si>
  <si>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</si>
  <si>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</si>
  <si>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</si>
  <si>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</si>
  <si>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</si>
  <si>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</si>
  <si>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</si>
  <si>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</si>
  <si>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</si>
  <si>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</si>
  <si>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</si>
  <si>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</si>
  <si>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</si>
  <si>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</si>
  <si>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</si>
  <si>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</si>
  <si>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</si>
  <si>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</si>
  <si>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</si>
  <si>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</si>
  <si>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</si>
  <si>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</si>
  <si>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</si>
  <si>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</si>
  <si>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</si>
  <si>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</si>
  <si>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</si>
  <si>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</si>
  <si>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</si>
  <si>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</si>
  <si>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</si>
  <si>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</si>
  <si>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</si>
  <si>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</si>
  <si>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</si>
  <si>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</si>
  <si>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</si>
  <si>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</si>
  <si>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</si>
  <si>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</si>
  <si>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</si>
  <si>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</si>
  <si>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</si>
  <si>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</si>
  <si>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</si>
  <si>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</si>
  <si>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</si>
  <si>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</si>
  <si>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</si>
  <si>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</si>
  <si>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</si>
  <si>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</si>
  <si>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</si>
  <si>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</si>
  <si>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</si>
  <si>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</si>
  <si>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</si>
  <si>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</si>
  <si>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</si>
  <si>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</si>
  <si>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</si>
  <si>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</si>
  <si>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</si>
  <si>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</si>
  <si>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</si>
  <si>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</si>
  <si>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</si>
  <si>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</si>
  <si>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</si>
  <si>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</si>
  <si>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</si>
  <si>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</si>
  <si>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</si>
  <si>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</si>
  <si>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</si>
  <si>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</si>
  <si>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</si>
  <si>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</si>
  <si>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</si>
  <si>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</si>
  <si>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</si>
  <si>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</si>
  <si>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</si>
  <si>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</si>
  <si>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</si>
  <si>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</si>
  <si>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</si>
  <si>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</si>
  <si>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</si>
  <si>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</si>
  <si>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</si>
  <si>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</si>
  <si>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</si>
  <si>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</si>
  <si>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</si>
  <si>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</si>
  <si>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</si>
  <si>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</si>
  <si>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</si>
  <si>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</si>
  <si>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</si>
  <si>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</si>
  <si>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</si>
  <si>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</si>
  <si>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</si>
  <si>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</si>
  <si>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</si>
  <si>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</si>
  <si>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</si>
  <si>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</si>
  <si>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</si>
  <si>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</si>
  <si>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</si>
  <si>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</si>
  <si>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</si>
  <si>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</si>
  <si>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</si>
  <si>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</si>
  <si>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</si>
  <si>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</si>
  <si>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</si>
  <si>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</si>
  <si>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</si>
  <si>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</si>
  <si>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</si>
  <si>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</si>
  <si>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</si>
  <si>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</si>
  <si>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</si>
  <si>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</si>
  <si>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</si>
  <si>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</si>
  <si>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</si>
  <si>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</si>
  <si>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</si>
  <si>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</si>
  <si>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</si>
  <si>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</si>
  <si>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</si>
  <si>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</si>
  <si>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</si>
  <si>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</si>
  <si>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</si>
  <si>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</si>
  <si>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</si>
  <si>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</si>
  <si>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</si>
  <si>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</si>
  <si>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</si>
  <si>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</si>
  <si>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</si>
  <si>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</si>
  <si>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</si>
  <si>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</si>
  <si>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</si>
  <si>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</si>
  <si>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</si>
  <si>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</si>
  <si>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</si>
  <si>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</si>
  <si>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</si>
  <si>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</si>
  <si>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</si>
  <si>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</si>
  <si>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</si>
  <si>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</si>
  <si>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</si>
  <si>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</si>
  <si>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</si>
  <si>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</si>
  <si>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</si>
  <si>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</si>
  <si>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</si>
  <si>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</si>
  <si>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</si>
  <si>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</si>
  <si>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</si>
  <si>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</si>
  <si>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</si>
  <si>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</si>
  <si>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</si>
  <si>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</si>
  <si>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</si>
  <si>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</si>
  <si>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</si>
  <si>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</si>
  <si>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</si>
  <si>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</si>
  <si>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</si>
  <si>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</si>
  <si>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</si>
  <si>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</si>
  <si>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</si>
  <si>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</si>
  <si>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</si>
  <si>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</si>
  <si>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</si>
  <si>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</si>
  <si>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</si>
  <si>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</si>
  <si>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</si>
  <si>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</si>
  <si>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</si>
  <si>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</si>
  <si>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</si>
  <si>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</si>
  <si>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</si>
  <si>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</si>
  <si>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</si>
  <si>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</si>
  <si>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</si>
  <si>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</si>
  <si>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</si>
  <si>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</si>
  <si>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</si>
  <si>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</si>
  <si>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</si>
  <si>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</si>
  <si>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</si>
  <si>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</si>
  <si>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</si>
  <si>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</si>
  <si>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</si>
  <si>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</si>
  <si>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</si>
  <si>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</si>
  <si>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</si>
  <si>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</si>
  <si>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</si>
  <si>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</si>
  <si>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</si>
  <si>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</si>
  <si>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</si>
  <si>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</si>
  <si>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</si>
  <si>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</si>
  <si>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</si>
  <si>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</si>
  <si>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</si>
  <si>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</si>
  <si>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</si>
  <si>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</si>
  <si>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</si>
  <si>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</si>
  <si>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</si>
  <si>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</si>
  <si>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</si>
  <si>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</si>
  <si>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</si>
  <si>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</si>
  <si>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</si>
  <si>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</si>
  <si>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</si>
  <si>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</si>
  <si>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</si>
  <si>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</si>
  <si>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</si>
  <si>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</si>
  <si>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</si>
  <si>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</si>
  <si>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</si>
  <si>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</si>
  <si>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</si>
  <si>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</si>
  <si>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</si>
  <si>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</si>
  <si>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</si>
  <si>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</si>
  <si>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</si>
  <si>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</si>
  <si>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</si>
  <si>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</si>
  <si>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</si>
  <si>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</si>
  <si>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</si>
  <si>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</si>
  <si>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</si>
  <si>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</si>
  <si>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</si>
  <si>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</si>
  <si>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</si>
  <si>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</si>
  <si>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</si>
  <si>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</si>
  <si>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</si>
  <si>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</si>
  <si>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</si>
  <si>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</si>
  <si>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</si>
  <si>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</si>
  <si>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</si>
  <si>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</si>
  <si>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</si>
  <si>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</si>
  <si>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</si>
  <si>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</si>
  <si>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</si>
  <si>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</si>
  <si>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</si>
  <si>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</si>
  <si>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</si>
  <si>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</si>
  <si>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</si>
  <si>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</si>
  <si>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</si>
  <si>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</si>
  <si>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</si>
  <si>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</si>
  <si>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</si>
  <si>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</si>
  <si>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</si>
  <si>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</si>
  <si>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</si>
  <si>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</si>
  <si>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</si>
  <si>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</si>
  <si>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</si>
  <si>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</si>
  <si>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</si>
  <si>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</si>
  <si>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</si>
  <si>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</si>
  <si>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</si>
  <si>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</si>
  <si>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</si>
  <si>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</si>
  <si>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</si>
  <si>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</si>
  <si>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</si>
  <si>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</si>
  <si>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</si>
  <si>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</si>
  <si>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</si>
  <si>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</si>
  <si>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</si>
  <si>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</si>
  <si>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</si>
  <si>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</si>
  <si>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</si>
  <si>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</si>
  <si>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</si>
  <si>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</si>
  <si>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</si>
  <si>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</si>
  <si>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</si>
  <si>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</si>
  <si>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</si>
  <si>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</si>
  <si>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</si>
  <si>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</si>
  <si>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</si>
  <si>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</si>
  <si>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</si>
  <si>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</si>
  <si>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</si>
  <si>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</si>
  <si>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</si>
  <si>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</si>
  <si>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</si>
  <si>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</si>
  <si>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</si>
  <si>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</si>
  <si>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</si>
  <si>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</si>
  <si>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</si>
  <si>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</si>
  <si>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</si>
  <si>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</si>
  <si>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</si>
  <si>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</si>
  <si>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</si>
  <si>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</si>
  <si>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</si>
  <si>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</si>
  <si>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</si>
  <si>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</si>
  <si>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</si>
  <si>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</si>
  <si>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</si>
  <si>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</si>
  <si>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</si>
  <si>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</si>
  <si>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</si>
  <si>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</si>
  <si>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</si>
  <si>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</si>
  <si>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</si>
  <si>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</si>
  <si>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</si>
  <si>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</si>
  <si>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</si>
  <si>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</si>
  <si>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</si>
  <si>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</si>
  <si>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</si>
  <si>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</si>
  <si>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</si>
  <si>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</si>
  <si>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</si>
  <si>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</si>
  <si>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</si>
  <si>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</si>
  <si>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</si>
  <si>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</si>
  <si>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</si>
  <si>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</si>
  <si>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</si>
  <si>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</si>
  <si>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</si>
  <si>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</si>
  <si>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</si>
  <si>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</si>
  <si>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</si>
  <si>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</si>
  <si>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</si>
  <si>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</si>
  <si>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</si>
  <si>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</si>
  <si>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</si>
  <si>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</si>
  <si>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</si>
  <si>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</si>
  <si>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</si>
  <si>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</si>
  <si>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</si>
  <si>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</si>
  <si>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</si>
  <si>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</si>
  <si>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</si>
  <si>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</si>
  <si>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</si>
  <si>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</si>
  <si>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</si>
  <si>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</si>
  <si>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</si>
  <si>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</si>
  <si>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</si>
  <si>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</si>
  <si>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</si>
  <si>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</si>
  <si>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</si>
  <si>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</si>
  <si>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</si>
  <si>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</si>
  <si>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</si>
  <si>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</si>
  <si>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</si>
  <si>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</si>
  <si>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</si>
  <si>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</si>
  <si>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</si>
  <si>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</si>
  <si>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</si>
  <si>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</si>
  <si>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</si>
  <si>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</si>
  <si>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</si>
  <si>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</si>
  <si>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</si>
  <si>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</si>
  <si>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</si>
  <si>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</si>
  <si>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</si>
  <si>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</si>
  <si>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</si>
  <si>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</si>
  <si>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</si>
  <si>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</si>
  <si>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</si>
  <si>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</si>
  <si>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</si>
  <si>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</si>
  <si>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</si>
  <si>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</si>
  <si>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</si>
  <si>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</si>
  <si>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</si>
  <si>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</si>
  <si>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</si>
  <si>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</si>
  <si>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</si>
  <si>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</si>
  <si>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</si>
  <si>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</si>
  <si>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</si>
  <si>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</si>
  <si>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</si>
  <si>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</si>
  <si>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</si>
  <si>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</si>
  <si>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</si>
  <si>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</si>
  <si>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</si>
  <si>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</si>
  <si>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</si>
  <si>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</si>
  <si>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</si>
  <si>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</si>
  <si>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</si>
  <si>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</si>
  <si>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</si>
  <si>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</si>
  <si>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</si>
  <si>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</si>
  <si>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</si>
  <si>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</si>
  <si>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</si>
  <si>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</si>
  <si>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</si>
  <si>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</si>
  <si>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</si>
  <si>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</si>
  <si>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</si>
  <si>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</si>
  <si>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</si>
  <si>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</si>
  <si>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</si>
  <si>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</si>
  <si>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</si>
  <si>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</si>
  <si>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</si>
  <si>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</si>
  <si>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</si>
  <si>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</si>
  <si>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</si>
  <si>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</si>
  <si>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</si>
  <si>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</si>
  <si>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</si>
  <si>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</si>
  <si>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</si>
  <si>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</si>
  <si>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</si>
  <si>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</si>
  <si>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</si>
  <si>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</si>
  <si>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</si>
  <si>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</si>
  <si>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</si>
  <si>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</si>
  <si>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</si>
  <si>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</si>
  <si>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</si>
  <si>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</si>
  <si>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</si>
  <si>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</si>
  <si>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</si>
  <si>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</si>
  <si>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</si>
  <si>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</si>
  <si>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</si>
  <si>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</si>
  <si>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</si>
  <si>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</si>
  <si>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</si>
  <si>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</si>
  <si>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</si>
  <si>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</si>
  <si>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</si>
  <si>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</si>
  <si>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</si>
  <si>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</si>
  <si>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</si>
  <si>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</si>
  <si>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</si>
  <si>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</si>
  <si>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</si>
  <si>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</si>
  <si>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</si>
  <si>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</si>
  <si>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</si>
  <si>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</si>
  <si>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</si>
  <si>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</si>
  <si>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</si>
  <si>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</si>
  <si>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</si>
  <si>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</si>
  <si>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</si>
  <si>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</si>
  <si>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</si>
  <si>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</si>
  <si>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</si>
  <si>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</si>
  <si>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</si>
  <si>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</si>
  <si>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</si>
  <si>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</si>
  <si>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</si>
  <si>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</si>
  <si>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</si>
  <si>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</si>
  <si>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</si>
  <si>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</si>
  <si>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</si>
  <si>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</si>
  <si>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</si>
  <si>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</si>
  <si>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</si>
  <si>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</si>
  <si>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</si>
  <si>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</si>
  <si>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</si>
  <si>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</si>
  <si>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</si>
  <si>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</si>
  <si>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</si>
  <si>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</si>
  <si>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</si>
  <si>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</si>
  <si>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</si>
  <si>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</si>
  <si>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</si>
  <si>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</si>
  <si>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</si>
  <si>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</si>
  <si>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</si>
  <si>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</si>
  <si>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</si>
  <si>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</si>
  <si>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</si>
  <si>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</si>
  <si>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</si>
  <si>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</si>
  <si>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</si>
  <si>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</si>
  <si>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</si>
  <si>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</si>
  <si>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</si>
  <si>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</si>
  <si>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</si>
  <si>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</si>
  <si>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</si>
  <si>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</si>
  <si>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</si>
  <si>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</si>
  <si>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</si>
  <si>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</si>
  <si>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</si>
  <si>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</si>
  <si>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</si>
  <si>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</si>
  <si>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</si>
  <si>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</si>
  <si>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</si>
  <si>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</si>
  <si>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</si>
  <si>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</si>
  <si>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</si>
  <si>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</si>
  <si>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</si>
  <si>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</si>
  <si>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</si>
  <si>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</si>
  <si>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</si>
  <si>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</si>
  <si>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</si>
  <si>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</si>
  <si>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</si>
  <si>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</si>
  <si>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</si>
  <si>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</si>
  <si>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</si>
  <si>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</si>
  <si>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</si>
  <si>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</si>
  <si>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</si>
  <si>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</si>
  <si>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</si>
  <si>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</si>
  <si>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</si>
  <si>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</si>
  <si>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</si>
  <si>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</si>
  <si>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2021-52-10001353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</si>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</sst>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7" zoomScale="85" zoomScaleNormal="85"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184"/>
      <c r="I20" s="144" t="s">
        <v>110</v>
      </c>
      <c r="J20" s="145" t="s">
        <v>572</v>
      </c>
      <c r="K20" s="146">
        <v>1721824141</v>
      </c>
      <c r="L20" s="147"/>
      <c r="M20" s="147">
        <v>44561</v>
      </c>
      <c r="N20" s="132">
        <f>+(M20-L20)/30</f>
        <v>1485.3666666666666</v>
      </c>
      <c r="O20" s="135"/>
      <c r="U20" s="131"/>
      <c r="V20" s="105">
        <f ca="1">NOW()</f>
        <v>44194.762889583333</v>
      </c>
      <c r="W20" s="105">
        <f ca="1">NOW()</f>
        <v>44194.762889583333</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RAICES PACIFICAS DE NARIÑO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c r="C60" s="65"/>
      <c r="D60" s="63"/>
      <c r="E60" s="142"/>
      <c r="F60" s="142"/>
      <c r="G60" s="155" t="str">
        <f t="shared" si="4"/>
        <v/>
      </c>
      <c r="H60" s="64"/>
      <c r="I60" s="119"/>
      <c r="J60" s="63"/>
      <c r="K60" s="66"/>
      <c r="L60" s="65"/>
      <c r="M60" s="67"/>
      <c r="N60" s="65"/>
      <c r="O60" s="65"/>
      <c r="P60" s="79"/>
    </row>
    <row r="61" spans="1:16" s="7" customFormat="1" ht="24.75" customHeight="1" outlineLevel="1" x14ac:dyDescent="0.25">
      <c r="A61" s="141">
        <v>14</v>
      </c>
      <c r="B61" s="64"/>
      <c r="C61" s="65"/>
      <c r="D61" s="63"/>
      <c r="E61" s="142"/>
      <c r="F61" s="142"/>
      <c r="G61" s="155"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1.5100000000000001E-2</v>
      </c>
      <c r="G179" s="160">
        <f>IF(F179&gt;0,SUM(E179+F179),"")</f>
        <v>3.5099999999999999E-2</v>
      </c>
      <c r="H179" s="5"/>
      <c r="I179" s="219" t="s">
        <v>2671</v>
      </c>
      <c r="J179" s="219"/>
      <c r="K179" s="219"/>
      <c r="L179" s="219"/>
      <c r="M179" s="167">
        <v>3.5099999999999999E-2</v>
      </c>
      <c r="O179" s="8"/>
      <c r="Q179" s="19"/>
      <c r="R179" s="154">
        <f>IF(M179&gt;0,SUM(L179+M179),"")</f>
        <v>3.5099999999999999E-2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60436027.349100001</v>
      </c>
      <c r="F185" s="92"/>
      <c r="G185" s="93"/>
      <c r="H185" s="88"/>
      <c r="I185" s="90" t="s">
        <v>2627</v>
      </c>
      <c r="J185" s="161">
        <f>+SUM(M179:M183)</f>
        <v>3.5099999999999999E-2</v>
      </c>
      <c r="K185" s="200" t="s">
        <v>2628</v>
      </c>
      <c r="L185" s="200"/>
      <c r="M185" s="94">
        <f>+J185*(SUM(K20:K35))</f>
        <v>60436027.349100001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elements/1.1/"/>
    <ds:schemaRef ds:uri="http://schemas.microsoft.com/office/2006/documentManagement/types"/>
    <ds:schemaRef ds:uri="http://www.w3.org/XML/1998/namespace"/>
    <ds:schemaRef ds:uri="http://schemas.microsoft.com/office/infopath/2007/PartnerControls"/>
    <ds:schemaRef ds:uri="a65d333d-5b59-4810-bc94-b80d9325abbc"/>
    <ds:schemaRef ds:uri="4fb10211-09fb-4e80-9f0b-184718d5d98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2020-12-29T21:09:03Z</cp:lastPrinted>
  <dcterms:created xsi:type="dcterms:W3CDTF">2020-10-14T21:57:42Z</dcterms:created>
  <dcterms:modified xsi:type="dcterms:W3CDTF">2020-12-29T23:18:45Z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