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<sst xmlns="http://schemas.openxmlformats.org/spreadsheetml/2006/main" count="3146" uniqueCount="2694">
  <si>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</si>
  <si>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</si>
  <si>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</si>
  <si>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</si>
  <si>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</si>
  <si>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</si>
  <si>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</si>
  <si>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</si>
  <si>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</si>
  <si>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</si>
  <si>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</si>
  <si>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</si>
  <si>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</si>
  <si>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</si>
  <si>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</si>
  <si>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</si>
  <si>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</si>
  <si>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</si>
  <si>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</si>
  <si>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</si>
  <si>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</si>
  <si>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</si>
  <si>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</si>
  <si>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</si>
  <si>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</si>
  <si>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</si>
  <si>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</si>
  <si>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</si>
  <si>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</si>
  <si>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</si>
  <si>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</si>
  <si>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</si>
  <si>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</si>
  <si>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</si>
  <si>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</si>
  <si>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</si>
  <si>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</si>
  <si>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</si>
  <si>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</si>
  <si>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</si>
  <si>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</si>
  <si>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</si>
  <si>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</si>
  <si>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</si>
  <si>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</si>
  <si>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</si>
  <si>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</si>
  <si>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</si>
  <si>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</si>
  <si>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</si>
  <si>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</si>
  <si>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</si>
  <si>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</si>
  <si>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</si>
  <si>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</si>
  <si>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</si>
  <si>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</si>
  <si>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</si>
  <si>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</si>
  <si>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</si>
  <si>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</si>
  <si>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</si>
  <si>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</si>
  <si>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</si>
  <si>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</si>
  <si>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</si>
  <si>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</si>
  <si>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</si>
  <si>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</si>
  <si>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</si>
  <si>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</si>
  <si>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</si>
  <si>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</si>
  <si>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</si>
  <si>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</si>
  <si>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</si>
  <si>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</si>
  <si>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</si>
  <si>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</si>
  <si>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</si>
  <si>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</si>
  <si>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</si>
  <si>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</si>
  <si>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</si>
  <si>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</si>
  <si>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</si>
  <si>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</si>
  <si>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</si>
  <si>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</si>
  <si>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</si>
  <si>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</si>
  <si>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</si>
  <si>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</si>
  <si>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</si>
  <si>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</si>
  <si>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</si>
  <si>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</si>
  <si>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</si>
  <si>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</si>
  <si>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</si>
  <si>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</si>
  <si>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</si>
  <si>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</si>
  <si>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</si>
  <si>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</si>
  <si>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</si>
  <si>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</si>
  <si>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</si>
  <si>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</si>
  <si>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</si>
  <si>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</si>
  <si>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</si>
  <si>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</si>
  <si>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</si>
  <si>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</si>
  <si>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</si>
  <si>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</si>
  <si>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</si>
  <si>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</si>
  <si>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</si>
  <si>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</si>
  <si>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</si>
  <si>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</si>
  <si>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</si>
  <si>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</si>
  <si>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</si>
  <si>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</si>
  <si>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</si>
  <si>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</si>
  <si>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</si>
  <si>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</si>
  <si>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</si>
  <si>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</si>
  <si>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</si>
  <si>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</si>
  <si>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</si>
  <si>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</si>
  <si>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</si>
  <si>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</si>
  <si>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</si>
  <si>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</si>
  <si>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</si>
  <si>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</si>
  <si>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</si>
  <si>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</si>
  <si>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</si>
  <si>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</si>
  <si>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</si>
  <si>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</si>
  <si>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</si>
  <si>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</si>
  <si>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</si>
  <si>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</si>
  <si>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</si>
  <si>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</si>
  <si>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</si>
  <si>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</si>
  <si>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</si>
  <si>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</si>
  <si>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</si>
  <si>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</si>
  <si>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</si>
  <si>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</si>
  <si>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</si>
  <si>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</si>
  <si>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</si>
  <si>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</si>
  <si>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</si>
  <si>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</si>
  <si>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</si>
  <si>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</si>
  <si>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</si>
  <si>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</si>
  <si>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</si>
  <si>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</si>
  <si>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</si>
  <si>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</si>
  <si>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</si>
  <si>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</si>
  <si>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</si>
  <si>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</si>
  <si>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</si>
  <si>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</si>
  <si>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</si>
  <si>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</si>
  <si>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</si>
  <si>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</si>
  <si>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</si>
  <si>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</si>
  <si>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</si>
  <si>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</si>
  <si>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</si>
  <si>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</si>
  <si>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</si>
  <si>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</si>
  <si>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</si>
  <si>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</si>
  <si>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</si>
  <si>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</si>
  <si>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</si>
  <si>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</si>
  <si>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</si>
  <si>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</si>
  <si>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</si>
  <si>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</si>
  <si>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</si>
  <si>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</si>
  <si>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</si>
  <si>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</si>
  <si>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</si>
  <si>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</si>
  <si>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</si>
  <si>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</si>
  <si>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</si>
  <si>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</si>
  <si>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</si>
  <si>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</si>
  <si>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</si>
  <si>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</si>
  <si>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</si>
  <si>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</si>
  <si>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</si>
  <si>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</si>
  <si>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</si>
  <si>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</si>
  <si>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</si>
  <si>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</si>
  <si>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</si>
  <si>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</si>
  <si>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</si>
  <si>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</si>
  <si>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</si>
  <si>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</si>
  <si>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</si>
  <si>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</si>
  <si>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</si>
  <si>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</si>
  <si>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</si>
  <si>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</si>
  <si>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</si>
  <si>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</si>
  <si>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</si>
  <si>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</si>
  <si>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</si>
  <si>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</si>
  <si>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</si>
  <si>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</si>
  <si>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</si>
  <si>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</si>
  <si>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</si>
  <si>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</si>
  <si>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</si>
  <si>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</si>
  <si>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</si>
  <si>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</si>
  <si>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</si>
  <si>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</si>
  <si>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</si>
  <si>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</si>
  <si>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</si>
  <si>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</si>
  <si>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</si>
  <si>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</si>
  <si>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</si>
  <si>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</si>
  <si>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</si>
  <si>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</si>
  <si>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</si>
  <si>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</si>
  <si>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</si>
  <si>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</si>
  <si>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</si>
  <si>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</si>
  <si>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</si>
  <si>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</si>
  <si>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</si>
  <si>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</si>
  <si>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</si>
  <si>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</si>
  <si>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</si>
  <si>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</si>
  <si>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</si>
  <si>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</si>
  <si>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</si>
  <si>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</si>
  <si>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</si>
  <si>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</si>
  <si>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</si>
  <si>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</si>
  <si>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</si>
  <si>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</si>
  <si>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</si>
  <si>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</si>
  <si>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</si>
  <si>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</si>
  <si>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</si>
  <si>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</si>
  <si>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</si>
  <si>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</si>
  <si>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</si>
  <si>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</si>
  <si>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</si>
  <si>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</si>
  <si>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</si>
  <si>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</si>
  <si>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</si>
  <si>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</si>
  <si>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</si>
  <si>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</si>
  <si>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</si>
  <si>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</si>
  <si>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</si>
  <si>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</si>
  <si>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</si>
  <si>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</si>
  <si>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</si>
  <si>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</si>
  <si>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</si>
  <si>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</si>
  <si>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</si>
  <si>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</si>
  <si>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</si>
  <si>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</si>
  <si>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</si>
  <si>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</si>
  <si>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</si>
  <si>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</si>
  <si>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</si>
  <si>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</si>
  <si>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</si>
  <si>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</si>
  <si>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</si>
  <si>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</si>
  <si>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</si>
  <si>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</si>
  <si>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</si>
  <si>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</si>
  <si>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</si>
  <si>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</si>
  <si>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</si>
  <si>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</si>
  <si>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</si>
  <si>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</si>
  <si>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</si>
  <si>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</si>
  <si>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</si>
  <si>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</si>
  <si>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</si>
  <si>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</si>
  <si>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</si>
  <si>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</si>
  <si>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</si>
  <si>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</si>
  <si>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</si>
  <si>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</si>
  <si>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</si>
  <si>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</si>
  <si>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</si>
  <si>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</si>
  <si>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</si>
  <si>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</si>
  <si>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</si>
  <si>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</si>
  <si>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</si>
  <si>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</si>
  <si>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</si>
  <si>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</si>
  <si>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</si>
  <si>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</si>
  <si>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</si>
  <si>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</si>
  <si>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</si>
  <si>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</si>
  <si>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</si>
  <si>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</si>
  <si>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</si>
  <si>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</si>
  <si>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</si>
  <si>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</si>
  <si>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</si>
  <si>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</si>
  <si>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</si>
  <si>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</si>
  <si>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</si>
  <si>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</si>
  <si>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</si>
  <si>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</si>
  <si>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</si>
  <si>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</si>
  <si>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</si>
  <si>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</si>
  <si>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</si>
  <si>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</si>
  <si>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</si>
  <si>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</si>
  <si>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</si>
  <si>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</si>
  <si>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</si>
  <si>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</si>
  <si>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</si>
  <si>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</si>
  <si>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</si>
  <si>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</si>
  <si>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</si>
  <si>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</si>
  <si>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</si>
  <si>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</si>
  <si>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</si>
  <si>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</si>
  <si>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</si>
  <si>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</si>
  <si>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</si>
  <si>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</si>
  <si>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</si>
  <si>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</si>
  <si>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</si>
  <si>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</si>
  <si>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</si>
  <si>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</si>
  <si>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</si>
  <si>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</si>
  <si>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</si>
  <si>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</si>
  <si>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</si>
  <si>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</si>
  <si>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</si>
  <si>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</si>
  <si>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</si>
  <si>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</si>
  <si>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</si>
  <si>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</si>
  <si>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</si>
  <si>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</si>
  <si>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</si>
  <si>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</si>
  <si>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</si>
  <si>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</si>
  <si>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</si>
  <si>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</si>
  <si>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</si>
  <si>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</si>
  <si>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</si>
  <si>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</si>
  <si>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</si>
  <si>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</si>
  <si>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</si>
  <si>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</si>
  <si>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</si>
  <si>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</si>
  <si>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</si>
  <si>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</si>
  <si>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</si>
  <si>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</si>
  <si>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</si>
  <si>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</si>
  <si>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</si>
  <si>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</si>
  <si>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</si>
  <si>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</si>
  <si>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</si>
  <si>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</si>
  <si>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</si>
  <si>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</si>
  <si>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</si>
  <si>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</si>
  <si>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</si>
  <si>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</si>
  <si>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</si>
  <si>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</si>
  <si>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</si>
  <si>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</si>
  <si>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</si>
  <si>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</si>
  <si>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</si>
  <si>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</si>
  <si>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</si>
  <si>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</si>
  <si>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</si>
  <si>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</si>
  <si>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</si>
  <si>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</si>
  <si>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</si>
  <si>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</si>
  <si>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</si>
  <si>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</si>
  <si>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</si>
  <si>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</si>
  <si>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</si>
  <si>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</si>
  <si>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</si>
  <si>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</si>
  <si>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</si>
  <si>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</si>
  <si>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</si>
  <si>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</si>
  <si>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</si>
  <si>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</si>
  <si>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</si>
  <si>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</si>
  <si>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</si>
  <si>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</si>
  <si>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</si>
  <si>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</si>
  <si>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</si>
  <si>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</si>
  <si>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</si>
  <si>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</si>
  <si>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</si>
  <si>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</si>
  <si>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</si>
  <si>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</si>
  <si>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</si>
  <si>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</si>
  <si>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</si>
  <si>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</si>
  <si>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</si>
  <si>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</si>
  <si>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</si>
  <si>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</si>
  <si>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</si>
  <si>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</si>
  <si>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</si>
  <si>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</si>
  <si>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</si>
  <si>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</si>
  <si>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</si>
  <si>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</si>
  <si>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</si>
  <si>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</si>
  <si>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</si>
  <si>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</si>
  <si>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</si>
  <si>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</si>
  <si>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</si>
  <si>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</si>
  <si>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</si>
  <si>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</si>
  <si>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</si>
  <si>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</si>
  <si>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</si>
  <si>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</si>
  <si>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</si>
  <si>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</si>
  <si>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</si>
  <si>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</si>
  <si>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</si>
  <si>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</si>
  <si>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</si>
  <si>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</si>
  <si>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</si>
  <si>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</si>
  <si>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</si>
  <si>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</si>
  <si>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</si>
  <si>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</si>
  <si>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</si>
  <si>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</si>
  <si>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</si>
  <si>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</si>
  <si>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</si>
  <si>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</si>
  <si>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</si>
  <si>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</si>
  <si>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</si>
  <si>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</si>
  <si>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</si>
  <si>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</si>
  <si>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</si>
  <si>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</si>
  <si>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</si>
  <si>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</si>
  <si>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</si>
  <si>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</si>
  <si>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</si>
  <si>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</si>
  <si>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</si>
  <si>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</si>
  <si>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</si>
  <si>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</si>
  <si>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</si>
  <si>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</si>
  <si>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</si>
  <si>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</si>
  <si>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</si>
  <si>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</si>
  <si>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</si>
  <si>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</si>
  <si>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</si>
  <si>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</si>
  <si>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</si>
  <si>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</si>
  <si>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</si>
  <si>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</si>
  <si>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</si>
  <si>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</si>
  <si>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</si>
  <si>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</si>
  <si>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</si>
  <si>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</si>
  <si>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</si>
  <si>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</si>
  <si>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</si>
  <si>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</si>
  <si>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</si>
  <si>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</si>
  <si>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</si>
  <si>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</si>
  <si>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</si>
  <si>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</si>
  <si>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</si>
  <si>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</si>
  <si>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</si>
  <si>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</si>
  <si>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</si>
  <si>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</si>
  <si>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</si>
  <si>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</si>
  <si>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</si>
  <si>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</si>
  <si>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</si>
  <si>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</si>
  <si>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</si>
  <si>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</si>
  <si>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</si>
  <si>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</si>
  <si>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</si>
  <si>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</si>
  <si>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</si>
  <si>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</si>
  <si>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</si>
  <si>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</si>
  <si>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</si>
  <si>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</si>
  <si>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</si>
  <si>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</si>
  <si>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</si>
  <si>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</si>
  <si>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</si>
  <si>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</si>
  <si>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</si>
  <si>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</si>
  <si>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</si>
  <si>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</si>
  <si>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</si>
  <si>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</si>
  <si>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</si>
  <si>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</si>
  <si>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</si>
  <si>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</si>
  <si>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</si>
  <si>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</si>
  <si>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</si>
  <si>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</si>
  <si>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</si>
  <si>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</si>
  <si>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</si>
  <si>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</si>
  <si>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</si>
  <si>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</si>
  <si>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</si>
  <si>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</si>
  <si>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</si>
  <si>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</si>
  <si>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</si>
  <si>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</si>
  <si>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</si>
  <si>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</si>
  <si>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</si>
  <si>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</si>
  <si>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</si>
  <si>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</si>
  <si>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</si>
  <si>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</si>
  <si>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</si>
  <si>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</si>
  <si>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</si>
  <si>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</si>
  <si>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</si>
  <si>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</si>
  <si>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</si>
  <si>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</si>
  <si>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</si>
  <si>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</si>
  <si>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</si>
  <si>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</si>
  <si>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</si>
  <si>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</si>
  <si>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</si>
  <si>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</si>
  <si>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</si>
  <si>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</si>
  <si>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</si>
  <si>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</si>
  <si>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</si>
  <si>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</si>
  <si>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</si>
  <si>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</si>
  <si>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</si>
  <si>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</si>
  <si>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</si>
  <si>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</si>
  <si>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</si>
  <si>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</si>
  <si>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</si>
  <si>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</si>
  <si>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</si>
  <si>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</si>
  <si>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</si>
  <si>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</si>
  <si>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</si>
  <si>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</si>
  <si>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</si>
  <si>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</si>
  <si>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</si>
  <si>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</si>
  <si>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</si>
  <si>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</si>
  <si>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</si>
  <si>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</si>
  <si>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</si>
  <si>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</si>
  <si>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</si>
  <si>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</si>
  <si>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</si>
  <si>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</si>
  <si>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</si>
  <si>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</si>
  <si>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</si>
  <si>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</si>
  <si>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</si>
  <si>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</si>
  <si>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</si>
  <si>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</si>
  <si>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</si>
  <si>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</si>
  <si>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</si>
  <si>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</si>
  <si>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</si>
  <si>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</si>
  <si>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</si>
  <si>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</si>
  <si>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</si>
  <si>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</si>
  <si>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</si>
  <si>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</si>
  <si>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</si>
  <si>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</si>
  <si>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</si>
  <si>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</si>
  <si>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</si>
  <si>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</si>
  <si>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</si>
  <si>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</si>
  <si>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</si>
  <si>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</si>
  <si>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</si>
  <si>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</si>
  <si>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</si>
  <si>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</si>
  <si>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</si>
  <si>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</si>
  <si>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</si>
  <si>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</si>
  <si>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</si>
  <si>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</si>
  <si>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</si>
  <si>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</si>
  <si>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</si>
  <si>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</si>
  <si>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</si>
  <si>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</si>
  <si>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</si>
  <si>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</si>
  <si>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</si>
  <si>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</si>
  <si>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</si>
  <si>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</si>
  <si>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</si>
  <si>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</si>
  <si>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</si>
  <si>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</si>
  <si>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</si>
  <si>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</si>
  <si>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</si>
  <si>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</si>
  <si>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</si>
  <si>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</si>
  <si>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</si>
  <si>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</si>
  <si>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</si>
  <si>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</si>
  <si>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</si>
  <si>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</si>
  <si>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</si>
  <si>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</si>
  <si>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</si>
  <si>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</si>
  <si>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</si>
  <si>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</si>
  <si>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</si>
  <si>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</si>
  <si>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</si>
  <si>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</si>
  <si>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</si>
  <si>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</si>
  <si>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</si>
  <si>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</si>
  <si>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</si>
  <si>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</si>
  <si>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</si>
  <si>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</si>
  <si>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</si>
  <si>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</si>
  <si>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</si>
  <si>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</si>
  <si>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</si>
  <si>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</si>
  <si>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</si>
  <si>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</si>
  <si>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</si>
  <si>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</si>
  <si>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</si>
  <si>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</si>
  <si>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</si>
  <si>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</si>
  <si>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</si>
  <si>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</si>
  <si>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</si>
  <si>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</si>
  <si>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</si>
  <si>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</si>
  <si>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</si>
  <si>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</si>
  <si>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</si>
  <si>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</si>
  <si>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</si>
  <si>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</si>
  <si>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</si>
  <si>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</si>
  <si>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</si>
  <si>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</si>
  <si>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</si>
  <si>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</si>
  <si>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</si>
  <si>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</si>
  <si>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</si>
  <si>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</si>
  <si>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</si>
  <si>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</si>
  <si>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</si>
  <si>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</si>
  <si>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</si>
  <si>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</si>
  <si>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</si>
  <si>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</si>
  <si>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</si>
  <si>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</si>
  <si>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</si>
  <si>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</si>
  <si>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</si>
  <si>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</si>
  <si>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</si>
  <si>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</si>
  <si>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</si>
  <si>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</si>
  <si>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</si>
  <si>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</si>
  <si>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</si>
  <si>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</si>
  <si>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</si>
  <si>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</si>
  <si>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</si>
  <si>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</si>
  <si>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</si>
  <si>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</si>
  <si>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</si>
  <si>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</si>
  <si>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</si>
  <si>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</si>
  <si>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</si>
  <si>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</si>
  <si>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</si>
  <si>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</si>
  <si>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</si>
  <si>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</si>
  <si>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</si>
  <si>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</si>
  <si>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</si>
  <si>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</si>
  <si>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</si>
  <si>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</si>
  <si>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</si>
  <si>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</si>
  <si>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</si>
  <si>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</si>
  <si>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</si>
  <si>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</si>
  <si>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</si>
  <si>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</si>
  <si>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</si>
  <si>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</si>
  <si>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</si>
  <si>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</si>
  <si>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</si>
  <si>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</si>
  <si>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</si>
  <si>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</si>
  <si>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</si>
  <si>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</si>
  <si>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</si>
  <si>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</si>
  <si>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</si>
  <si>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</si>
  <si>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</si>
  <si>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</si>
  <si>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</si>
  <si>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</si>
  <si>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</si>
  <si>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</si>
  <si>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</si>
  <si>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</si>
  <si>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</si>
  <si>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</si>
  <si>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</si>
  <si>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</si>
  <si>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</si>
  <si>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</si>
  <si>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</si>
  <si>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</si>
  <si>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</si>
  <si>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</si>
  <si>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</si>
  <si>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</si>
  <si>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</si>
  <si>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</si>
  <si>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</si>
  <si>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</si>
  <si>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</si>
  <si>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</si>
  <si>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</si>
  <si>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</si>
  <si>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</si>
  <si>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</si>
  <si>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</si>
  <si>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</si>
  <si>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</si>
  <si>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</si>
  <si>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</si>
  <si>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</si>
  <si>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</si>
  <si>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</si>
  <si>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</si>
  <si>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</si>
  <si>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</si>
  <si>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</si>
  <si>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</si>
  <si>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</si>
  <si>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</si>
  <si>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</si>
  <si>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</si>
  <si>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</si>
  <si>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</si>
  <si>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</si>
  <si>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</si>
  <si>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</si>
  <si>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</si>
  <si>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</si>
  <si>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</si>
  <si>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</si>
  <si>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</si>
  <si>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</si>
  <si>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</si>
  <si>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</si>
  <si>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</si>
  <si>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</si>
  <si>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</si>
  <si>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</si>
  <si>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</si>
  <si>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</si>
  <si>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</si>
  <si>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</si>
  <si>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</si>
  <si>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</si>
  <si>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</si>
  <si>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</si>
  <si>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</si>
  <si>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</si>
  <si>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</si>
  <si>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</si>
  <si>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</si>
  <si>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</si>
  <si>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</si>
  <si>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</si>
  <si>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</si>
  <si>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</si>
  <si>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</si>
  <si>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</si>
  <si>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</si>
  <si>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</si>
  <si>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</si>
  <si>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</si>
  <si>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</si>
  <si>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</si>
  <si>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</si>
  <si>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</si>
  <si>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</si>
  <si>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</si>
  <si>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</si>
  <si>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</si>
  <si>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</si>
  <si>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</si>
  <si>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</si>
  <si>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</si>
  <si>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</si>
  <si>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</si>
  <si>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</si>
  <si>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</si>
  <si>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</si>
  <si>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</si>
  <si>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</si>
  <si>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</si>
  <si>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</si>
  <si>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</si>
  <si>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</si>
  <si>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</si>
  <si>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</si>
  <si>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</si>
  <si>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</si>
  <si>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</si>
  <si>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</si>
  <si>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</si>
  <si>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</si>
  <si>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</si>
  <si>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</si>
  <si>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</si>
  <si>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</si>
  <si>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</si>
  <si>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</si>
  <si>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</si>
  <si>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</si>
  <si>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</si>
  <si>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</si>
  <si>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</si>
  <si>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</si>
  <si>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</si>
  <si>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</si>
  <si>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</si>
  <si>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</si>
  <si>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</si>
  <si>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</si>
  <si>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</si>
  <si>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</si>
  <si>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</si>
  <si>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</si>
  <si>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</si>
  <si>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</si>
  <si>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</si>
  <si>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</si>
  <si>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</si>
  <si>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</si>
  <si>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</si>
  <si>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</si>
  <si>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</si>
  <si>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</si>
  <si>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</si>
  <si>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</si>
  <si>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</si>
  <si>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</si>
  <si>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</si>
  <si>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</si>
  <si>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</si>
  <si>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</si>
  <si>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</si>
  <si>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</si>
  <si>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</si>
  <si>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</si>
  <si>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</si>
  <si>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</si>
  <si>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</si>
  <si>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</si>
  <si>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</si>
  <si>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</si>
  <si>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</si>
  <si>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</si>
  <si>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</si>
  <si>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</si>
  <si>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</si>
  <si>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</si>
  <si>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</si>
  <si>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</si>
  <si>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</si>
  <si>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</si>
  <si>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</si>
  <si>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</si>
  <si>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</si>
  <si>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</si>
  <si>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</si>
  <si>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</si>
  <si>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</si>
  <si>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</si>
  <si>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</si>
  <si>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</si>
  <si>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</si>
  <si>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</si>
  <si>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</si>
  <si>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</si>
  <si>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</si>
  <si>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</si>
  <si>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</si>
  <si>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</si>
  <si>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</si>
  <si>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</si>
  <si>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</si>
  <si>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</si>
  <si>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</si>
  <si>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</si>
  <si>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</si>
  <si>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</si>
  <si>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</si>
  <si>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</si>
  <si>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</si>
  <si>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</si>
  <si>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</si>
  <si>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</si>
  <si>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</si>
  <si>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</si>
  <si>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</si>
  <si>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</si>
  <si>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</si>
  <si>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</si>
  <si>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</si>
  <si>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</si>
  <si>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</si>
  <si>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</si>
  <si>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</si>
  <si>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</si>
  <si>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</si>
  <si>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</si>
  <si>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</si>
  <si>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</si>
  <si>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</si>
  <si>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</si>
  <si>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</si>
  <si>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</si>
  <si>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</si>
  <si>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</si>
  <si>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</si>
  <si>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</si>
  <si>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</si>
  <si>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</si>
  <si>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</si>
  <si>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</si>
  <si>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</si>
  <si>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</si>
  <si>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</si>
  <si>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</si>
  <si>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</si>
  <si>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</si>
  <si>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</si>
  <si>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</si>
  <si>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</si>
  <si>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</si>
  <si>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</si>
  <si>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</si>
  <si>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</si>
  <si>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</si>
  <si>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</si>
  <si>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</si>
  <si>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</si>
  <si>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</si>
  <si>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</si>
  <si>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</si>
  <si>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</si>
  <si>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</si>
  <si>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</si>
  <si>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</si>
  <si>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</si>
  <si>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</si>
  <si>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</si>
  <si>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</si>
  <si>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</si>
  <si>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</si>
  <si>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</si>
  <si>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</si>
  <si>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</si>
  <si>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</si>
  <si>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</si>
  <si>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</si>
  <si>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</si>
  <si>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</si>
  <si>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</si>
  <si>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</si>
  <si>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</si>
  <si>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</si>
  <si>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</si>
  <si>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</si>
  <si>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</si>
  <si>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</si>
  <si>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</si>
  <si>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</si>
  <si>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</si>
  <si>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</si>
  <si>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</si>
  <si>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</si>
  <si>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</si>
  <si>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</si>
  <si>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</si>
  <si>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</si>
  <si>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</si>
  <si>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</si>
  <si>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</si>
  <si>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</si>
  <si>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</si>
  <si>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</si>
  <si>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</si>
  <si>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</si>
  <si>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</si>
  <si>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</si>
  <si>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</si>
  <si>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</si>
  <si>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</si>
  <si>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</si>
  <si>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</si>
  <si>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</si>
  <si>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</si>
  <si>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</si>
  <si>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</si>
  <si>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</si>
  <si>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</si>
  <si>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</si>
  <si>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</si>
  <si>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</si>
  <si>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</si>
  <si>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</si>
  <si>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</si>
  <si>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</si>
  <si>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</si>
  <si>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</si>
  <si>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</si>
  <si>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</si>
  <si>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</si>
  <si>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</si>
  <si>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</si>
  <si>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</si>
  <si>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</si>
  <si>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</si>
  <si>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</si>
  <si>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</si>
  <si>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</si>
  <si>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</si>
  <si>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</si>
  <si>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</si>
  <si>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</si>
  <si>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</si>
  <si>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</si>
  <si>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</si>
  <si>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</si>
  <si>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</si>
  <si>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</si>
  <si>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</si>
  <si>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</si>
  <si>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</si>
  <si>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</si>
  <si>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</si>
  <si>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</si>
  <si>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</si>
  <si>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</si>
  <si>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</si>
  <si>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</si>
  <si>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</si>
  <si>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</si>
  <si>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</si>
  <si>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</si>
  <si>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</si>
  <si>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</si>
  <si>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</si>
  <si>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</si>
  <si>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</si>
  <si>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</si>
  <si>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</si>
  <si>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</si>
  <si>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</si>
  <si>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</si>
  <si>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</si>
  <si>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</si>
  <si>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</si>
  <si>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</si>
  <si>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</si>
  <si>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</si>
  <si>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</si>
  <si>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</si>
  <si>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</si>
  <si>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</si>
  <si>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</si>
  <si>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</si>
  <si>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</si>
  <si>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</si>
  <si>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</si>
  <si>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</si>
  <si>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</si>
  <si>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</si>
  <si>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</si>
  <si>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</si>
  <si>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</si>
  <si>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</si>
  <si>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</si>
  <si>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</si>
  <si>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</si>
  <si>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</si>
  <si>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</si>
  <si>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</si>
  <si>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</si>
  <si>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</si>
  <si>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</si>
  <si>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</si>
  <si>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</si>
  <si>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</si>
  <si>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</si>
  <si>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</si>
  <si>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</si>
  <si>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</si>
  <si>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</si>
  <si>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</si>
  <si>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</si>
  <si>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</si>
  <si>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</si>
  <si>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</si>
  <si>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</si>
  <si>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</si>
  <si>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</si>
  <si>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</si>
  <si>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</si>
  <si>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</si>
  <si>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</si>
  <si>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</si>
  <si>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</si>
  <si>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</si>
  <si>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</si>
  <si>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</si>
  <si>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</si>
  <si>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</si>
  <si>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</si>
  <si>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</si>
  <si>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</si>
  <si>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</si>
  <si>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</si>
  <si>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</si>
  <si>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</si>
  <si>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</si>
  <si>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</si>
  <si>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</si>
  <si>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</si>
  <si>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</si>
  <si>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</si>
  <si>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</si>
  <si>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</si>
  <si>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</si>
  <si>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</si>
  <si>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</si>
  <si>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</si>
  <si>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</si>
  <si>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</si>
  <si>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</si>
  <si>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</si>
  <si>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</si>
  <si>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</si>
  <si>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</si>
  <si>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</si>
  <si>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</si>
  <si>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</si>
  <si>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</si>
  <si>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</si>
  <si>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</si>
  <si>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</si>
  <si>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</si>
  <si>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</si>
  <si>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</si>
  <si>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</si>
  <si>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</si>
  <si>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</si>
  <si>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</si>
  <si>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</si>
  <si>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</si>
  <si>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</si>
  <si>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</si>
  <si>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</si>
  <si>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</si>
  <si>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</si>
  <si>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</si>
  <si>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</si>
  <si>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</si>
  <si>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</si>
  <si>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</si>
  <si>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</si>
  <si>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</si>
  <si>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</si>
  <si>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</si>
  <si>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</si>
  <si>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</si>
  <si>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</si>
  <si>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</si>
  <si>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</si>
  <si>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</si>
  <si>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</si>
  <si>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</si>
  <si>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</si>
  <si>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</si>
  <si>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</si>
  <si>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</si>
  <si>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</si>
  <si>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</si>
  <si>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</si>
  <si>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</si>
  <si>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</si>
  <si>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</si>
  <si>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</si>
  <si>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</si>
  <si>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</si>
  <si>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</si>
  <si>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</si>
  <si>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</si>
  <si>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</si>
  <si>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</si>
  <si>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</si>
  <si>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</si>
  <si>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</si>
  <si>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</si>
  <si>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</si>
  <si>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</si>
  <si>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</si>
  <si>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</si>
  <si>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</si>
  <si>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</si>
  <si>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</si>
  <si>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</si>
  <si>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</si>
  <si>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</si>
  <si>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</si>
  <si>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</si>
  <si>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</si>
  <si>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</si>
  <si>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</si>
  <si>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</si>
  <si>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</si>
  <si>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</si>
  <si>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</si>
  <si>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</si>
  <si>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</si>
  <si>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</si>
  <si>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</si>
  <si>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</si>
  <si>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</si>
  <si>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</si>
  <si>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</si>
  <si>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</si>
  <si>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</si>
  <si>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</si>
  <si>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</si>
  <si>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</si>
  <si>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</si>
  <si>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</si>
  <si>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</si>
  <si>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</si>
  <si>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</si>
  <si>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</si>
  <si>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</si>
  <si>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</si>
  <si>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</si>
  <si>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</si>
  <si>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</si>
  <si>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</si>
  <si>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</si>
  <si>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</si>
  <si>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</si>
  <si>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</si>
  <si>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</si>
  <si>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</si>
  <si>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</si>
  <si>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</si>
  <si>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</si>
  <si>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</si>
  <si>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</si>
  <si>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</si>
  <si>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</si>
  <si>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</si>
  <si>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</si>
  <si>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</si>
  <si>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</si>
  <si>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</si>
  <si>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</si>
  <si>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</si>
  <si>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</si>
  <si>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</si>
  <si>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</si>
  <si>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</si>
  <si>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</si>
  <si>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</si>
  <si>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</si>
  <si>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</si>
  <si>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</si>
  <si>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</si>
  <si>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</si>
  <si>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</si>
  <si>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</si>
  <si>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</si>
  <si>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</si>
  <si>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</si>
  <si>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</si>
  <si>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</si>
  <si>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</si>
  <si>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</si>
  <si>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</si>
  <si>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</si>
  <si>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</si>
  <si>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</si>
  <si>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</si>
  <si>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</si>
  <si>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</si>
  <si>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</si>
  <si>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</si>
  <si>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</si>
  <si>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</si>
  <si>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</si>
  <si>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</si>
  <si>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</si>
  <si>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</si>
  <si>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</si>
  <si>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</si>
  <si>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</si>
  <si>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</si>
  <si>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</si>
  <si>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</si>
  <si>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</si>
  <si>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</si>
  <si>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</si>
  <si>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</si>
  <si>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</si>
  <si>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</si>
  <si>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</si>
  <si>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</si>
  <si>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</si>
  <si>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</si>
  <si>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</si>
  <si>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</si>
  <si>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</si>
  <si>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</si>
  <si>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</si>
  <si>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</si>
  <si>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</si>
  <si>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</si>
  <si>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</si>
  <si>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</si>
  <si>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</si>
  <si>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</si>
  <si>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</si>
  <si>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</si>
  <si>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</si>
  <si>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</si>
  <si>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</si>
  <si>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</si>
  <si>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</si>
  <si>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</si>
  <si>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</si>
  <si>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</si>
  <si>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</si>
  <si>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</si>
  <si>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</si>
  <si>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</si>
  <si>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</si>
  <si>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</si>
  <si>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</si>
  <si>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</si>
  <si>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</si>
  <si>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</si>
  <si>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</si>
  <si>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</si>
  <si>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</si>
  <si>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</si>
  <si>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</si>
  <si>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</si>
  <si>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</si>
  <si>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</si>
  <si>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</si>
  <si>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</si>
  <si>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</si>
  <si>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</si>
  <si>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</si>
  <si>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</si>
  <si>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</si>
  <si>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</si>
  <si>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</si>
  <si>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</si>
  <si>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</si>
  <si>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</si>
  <si>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</si>
  <si>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</si>
  <si>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</si>
  <si>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</si>
  <si>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</si>
  <si>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</si>
  <si>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</si>
  <si>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</si>
  <si>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</si>
  <si>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</si>
  <si>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</si>
  <si>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</si>
  <si>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</si>
  <si>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</si>
  <si>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</si>
  <si>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</si>
  <si>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</si>
  <si>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</si>
  <si>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</si>
  <si>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</si>
  <si>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</si>
  <si>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</si>
  <si>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</si>
  <si>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</si>
  <si>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</si>
  <si>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</si>
  <si>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</si>
  <si>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</si>
  <si>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</si>
  <si>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</si>
  <si>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</si>
  <si>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</si>
  <si>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</si>
  <si>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</si>
  <si>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</si>
  <si>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</si>
  <si>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</si>
  <si>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</si>
  <si>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</si>
  <si>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</si>
  <si>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</si>
  <si>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</si>
  <si>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</si>
  <si>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</si>
  <si>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</si>
  <si>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</si>
  <si>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</si>
  <si>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</si>
  <si>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</si>
  <si>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</si>
  <si>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</si>
  <si>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</si>
  <si>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</si>
  <si>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</si>
  <si>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</si>
  <si>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</si>
  <si>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</si>
  <si>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</si>
  <si>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</si>
  <si>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</si>
  <si>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</si>
  <si>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</si>
  <si>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</si>
  <si>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</si>
  <si>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</si>
  <si>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</si>
  <si>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</si>
  <si>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</si>
  <si>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</si>
  <si>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</si>
  <si>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</si>
  <si>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</si>
  <si>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</si>
  <si>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</si>
  <si>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</si>
  <si>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</si>
  <si>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</si>
  <si>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</si>
  <si>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</si>
  <si>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</si>
  <si>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</si>
  <si>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</si>
  <si>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</si>
  <si>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</si>
  <si>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</si>
  <si>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</si>
  <si>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</si>
  <si>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</si>
  <si>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</si>
  <si>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</si>
  <si>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</si>
  <si>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</si>
  <si>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</si>
  <si>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</si>
  <si>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</si>
  <si>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</si>
  <si>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</si>
  <si>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</si>
  <si>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</si>
  <si>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</si>
  <si>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</si>
  <si>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</si>
  <si>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</si>
  <si>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</si>
  <si>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</si>
  <si>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</si>
  <si>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</si>
  <si>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</si>
  <si>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</si>
  <si>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</si>
  <si>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</si>
  <si>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</si>
  <si>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</si>
  <si>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</si>
  <si>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</si>
  <si>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</si>
  <si>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</si>
  <si>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</si>
  <si>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</si>
  <si>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</si>
  <si>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</si>
  <si>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</si>
  <si>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</si>
  <si>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</si>
  <si>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</si>
  <si>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</si>
  <si>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</si>
  <si>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</si>
  <si>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</si>
  <si>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</si>
  <si>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</si>
  <si>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</si>
  <si>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</si>
  <si>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</si>
  <si>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</si>
  <si>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</si>
  <si>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</si>
  <si>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</si>
  <si>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</si>
  <si>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</si>
  <si>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</si>
  <si>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</si>
  <si>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</si>
  <si>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</si>
  <si>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</si>
  <si>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</si>
  <si>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</si>
  <si>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</si>
  <si>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</si>
  <si>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</si>
  <si>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</si>
  <si>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</si>
  <si>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</si>
  <si>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</si>
  <si>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</si>
  <si>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</si>
  <si>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</si>
  <si>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</si>
  <si>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</si>
  <si>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</si>
  <si>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</si>
  <si>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</si>
  <si>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</si>
  <si>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</si>
  <si>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</si>
  <si>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</si>
  <si>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</si>
  <si>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</si>
  <si>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</si>
  <si>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</si>
  <si>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</si>
  <si>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</si>
  <si>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</si>
  <si>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</si>
  <si>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</si>
  <si>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</si>
  <si>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</si>
  <si>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</si>
  <si>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</si>
  <si>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</si>
  <si>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</si>
  <si>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</si>
  <si>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</si>
  <si>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</si>
  <si>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</si>
  <si>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</si>
  <si>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</si>
  <si>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</si>
  <si>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</si>
  <si>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</si>
  <si>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</si>
  <si>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</si>
  <si>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</si>
  <si>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</si>
  <si>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</si>
  <si>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</si>
  <si>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</si>
  <si>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</si>
  <si>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</si>
  <si>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</si>
  <si>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</si>
  <si>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</si>
  <si>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</si>
  <si>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</si>
  <si>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</si>
  <si>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</si>
  <si>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</si>
  <si>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</si>
  <si>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</si>
  <si>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</si>
  <si>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</si>
  <si>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</si>
  <si>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</si>
  <si>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</si>
  <si>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</si>
  <si>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</si>
  <si>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</si>
  <si>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</si>
  <si>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</si>
  <si>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</si>
  <si>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</si>
  <si>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</si>
  <si>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</si>
  <si>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</si>
  <si>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</si>
  <si>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</si>
  <si>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</si>
  <si>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</si>
  <si>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</si>
  <si>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</si>
  <si>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</si>
  <si>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</si>
  <si>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</si>
  <si>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</si>
  <si>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</si>
  <si>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</si>
  <si>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</si>
  <si>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</si>
  <si>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</si>
  <si>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</si>
  <si>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</si>
  <si>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</si>
  <si>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</si>
  <si>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</si>
  <si>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</si>
  <si>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</si>
  <si>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</si>
  <si>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</si>
  <si>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</si>
  <si>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</si>
  <si>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</si>
  <si>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</si>
  <si>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</si>
  <si>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</si>
  <si>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</si>
  <si>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</si>
  <si>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</si>
  <si>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</si>
  <si>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</si>
  <si>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</si>
  <si>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</si>
  <si>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</si>
  <si>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</si>
  <si>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</si>
  <si>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</si>
  <si>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</si>
  <si>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</si>
  <si>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</si>
  <si>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</si>
  <si>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</si>
  <si>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</si>
  <si>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</si>
  <si>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</si>
  <si>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</si>
  <si>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</si>
  <si>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</si>
  <si>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</si>
  <si>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</si>
  <si>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</si>
  <si>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</si>
  <si>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</si>
  <si>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</si>
  <si>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</si>
  <si>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</si>
  <si>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</si>
  <si>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</si>
  <si>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</si>
  <si>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</si>
  <si>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</si>
  <si>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</si>
  <si>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</si>
  <si>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</si>
  <si>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</si>
  <si>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</si>
  <si>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</si>
  <si>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</si>
  <si>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</si>
  <si>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</si>
  <si>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</si>
  <si>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</si>
  <si>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</si>
  <si>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</si>
  <si>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</si>
  <si>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</si>
  <si>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</si>
  <si>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</si>
  <si>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</si>
  <si>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</si>
  <si>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</si>
  <si>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</si>
  <si>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</si>
  <si>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</si>
  <si>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</si>
  <si>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</si>
  <si>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</si>
  <si>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</si>
  <si>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</si>
  <si>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</si>
  <si>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</si>
  <si>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</si>
  <si>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</si>
  <si>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</si>
  <si>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</si>
  <si>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</si>
  <si>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</si>
  <si>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</si>
  <si>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</si>
  <si>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</si>
  <si>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</si>
  <si>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</si>
  <si>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</si>
  <si>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</si>
  <si>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</si>
  <si>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</si>
  <si>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</si>
  <si>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</si>
  <si>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</si>
  <si>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</si>
  <si>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</si>
  <si>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</si>
  <si>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</si>
  <si>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</si>
  <si>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</si>
  <si>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</si>
  <si>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</si>
  <si>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</si>
  <si>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</si>
  <si>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</si>
  <si>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</si>
  <si>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</si>
  <si>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</si>
  <si>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</si>
  <si>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</si>
  <si>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</si>
  <si>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</si>
  <si>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</si>
  <si>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</si>
  <si>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</si>
  <si>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</si>
  <si>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</si>
  <si>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</si>
  <si>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</si>
  <si>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</si>
  <si>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</si>
  <si>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</si>
  <si>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</si>
  <si>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</si>
  <si>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</si>
  <si>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</si>
  <si>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</si>
  <si>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</si>
  <si>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</si>
  <si>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</si>
  <si>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</si>
  <si>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</si>
  <si>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</si>
  <si>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</si>
  <si>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</si>
  <si>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</si>
  <si>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</si>
  <si>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</si>
  <si>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</si>
  <si>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</si>
  <si>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</si>
  <si>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</si>
  <si>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</si>
  <si>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</si>
  <si>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</si>
  <si>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</si>
  <si>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</si>
  <si>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</si>
  <si>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</si>
  <si>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</si>
  <si>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</si>
  <si>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</si>
  <si>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</si>
  <si>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</si>
  <si>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</si>
  <si>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</si>
  <si>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</si>
  <si>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</si>
  <si>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</si>
  <si>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</si>
  <si>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</si>
  <si>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</si>
  <si>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</si>
  <si>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</si>
  <si>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</si>
  <si>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</si>
  <si>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</si>
  <si>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</si>
  <si>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</si>
  <si>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</si>
  <si>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</si>
  <si>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</si>
  <si>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</si>
  <si>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</si>
  <si>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</si>
  <si>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</si>
  <si>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</si>
  <si>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</si>
  <si>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</si>
  <si>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</si>
  <si>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</si>
  <si>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</si>
  <si>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</si>
  <si>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</si>
  <si>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</si>
  <si>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</si>
  <si>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</si>
  <si>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</si>
  <si>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</si>
  <si>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</si>
  <si>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</si>
  <si>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</si>
  <si>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</si>
  <si>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</si>
  <si>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</si>
  <si>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</si>
  <si>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</si>
  <si>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</si>
  <si>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</si>
  <si>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</si>
  <si>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</si>
  <si>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</si>
  <si>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</si>
  <si>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</si>
  <si>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</si>
  <si>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</si>
  <si>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</si>
  <si>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</si>
  <si>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</si>
  <si>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</si>
  <si>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</si>
  <si>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</si>
  <si>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</si>
  <si>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</si>
  <si>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</si>
  <si>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</si>
  <si>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</si>
  <si>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</si>
  <si>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</si>
  <si>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</si>
  <si>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</si>
  <si>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</si>
  <si>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</si>
  <si>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</si>
  <si>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</si>
  <si>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</si>
  <si>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</si>
  <si>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</si>
  <si>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</si>
  <si>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</si>
  <si>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</si>
  <si>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</si>
  <si>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</si>
  <si>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</si>
  <si>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</si>
  <si>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</si>
  <si>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</si>
  <si>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</si>
  <si>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</si>
  <si>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</si>
  <si>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</si>
  <si>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</si>
  <si>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</si>
  <si>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</si>
  <si>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</si>
  <si>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</si>
  <si>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</si>
  <si>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</si>
  <si>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</si>
  <si>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</si>
  <si>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</si>
  <si>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</si>
  <si>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</si>
  <si>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</si>
  <si>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</si>
  <si>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</si>
  <si>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</si>
  <si>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</si>
  <si>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</si>
  <si>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</si>
  <si>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</si>
  <si>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</si>
  <si>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</si>
  <si>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</si>
  <si>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</si>
  <si>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</si>
  <si>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</si>
  <si>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</si>
  <si>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</si>
  <si>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</si>
  <si>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</si>
  <si>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</si>
  <si>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</si>
  <si>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</si>
  <si>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</si>
  <si>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</si>
  <si>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</si>
  <si>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</si>
  <si>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</si>
  <si>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</si>
  <si>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</si>
  <si>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</si>
  <si>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</si>
  <si>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</si>
  <si>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</si>
  <si>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</si>
  <si>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</si>
  <si>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</si>
  <si>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</si>
  <si>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</si>
  <si>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</si>
  <si>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</si>
  <si>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</si>
  <si>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</si>
  <si>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</si>
  <si>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</si>
  <si>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</si>
  <si>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</si>
  <si>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</si>
  <si>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</si>
  <si>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</si>
  <si>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</si>
  <si>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</si>
  <si>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</si>
  <si>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</si>
  <si>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</si>
  <si>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</si>
  <si>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</si>
  <si>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</si>
  <si>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</si>
  <si>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</si>
  <si>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</si>
  <si>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</si>
  <si>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</si>
  <si>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</si>
  <si>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</si>
  <si>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</si>
  <si>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</si>
  <si>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</si>
  <si>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</si>
  <si>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</si>
  <si>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</si>
  <si>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</si>
  <si>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</si>
  <si>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</si>
  <si>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</si>
  <si>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</si>
  <si>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</si>
  <si>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</si>
  <si>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</si>
  <si>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</si>
  <si>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</si>
  <si>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</si>
  <si>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</si>
  <si>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</si>
  <si>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</si>
  <si>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</si>
  <si>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</si>
  <si>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</si>
  <si>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</si>
  <si>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</si>
  <si>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</si>
  <si>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</si>
  <si>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</si>
  <si>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</si>
  <si>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</si>
  <si>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</si>
  <si>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</si>
  <si>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</si>
  <si>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</si>
  <si>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</si>
  <si>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</si>
  <si>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</si>
  <si>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</si>
  <si>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</si>
  <si>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</si>
  <si>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</si>
  <si>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</si>
  <si>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</si>
  <si>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</si>
  <si>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</si>
  <si>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</si>
  <si>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</si>
  <si>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</si>
  <si>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</si>
  <si>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</si>
  <si>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</si>
  <si>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</si>
  <si>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</si>
  <si>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</si>
  <si>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</si>
  <si>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</si>
  <si>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</si>
  <si>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</si>
  <si>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</si>
  <si>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</si>
  <si>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</si>
  <si>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</si>
  <si>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</si>
  <si>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</si>
  <si>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</si>
  <si>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</si>
  <si>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</si>
  <si>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</si>
  <si>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</si>
  <si>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</si>
  <si>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</si>
  <si>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</si>
  <si>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</si>
  <si>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</si>
  <si>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</si>
  <si>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</si>
  <si>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</si>
  <si>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</si>
  <si>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</si>
  <si>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</si>
  <si>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</si>
  <si>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</si>
  <si>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</si>
  <si>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</si>
  <si>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</si>
  <si>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</si>
  <si>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</si>
  <si>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</si>
  <si>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</si>
  <si>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</si>
  <si>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</si>
  <si>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</si>
  <si>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</si>
  <si>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</si>
  <si>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</si>
  <si>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</si>
  <si>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</si>
  <si>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</si>
  <si>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</si>
  <si>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</si>
  <si>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</si>
  <si>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</si>
  <si>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</si>
  <si>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</si>
  <si>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</si>
  <si>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</si>
  <si>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</si>
  <si>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</si>
  <si>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</si>
  <si>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</si>
  <si>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</si>
  <si>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</si>
  <si>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</si>
  <si>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</si>
  <si>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</si>
  <si>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</si>
  <si>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</si>
  <si>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</si>
  <si>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</si>
  <si>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</si>
  <si>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</si>
  <si>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</si>
  <si>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</si>
  <si>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</si>
  <si>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</si>
  <si>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</si>
  <si>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</si>
  <si>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</si>
  <si>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</si>
  <si>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</si>
  <si>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</si>
  <si>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</si>
  <si>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</si>
  <si>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</si>
  <si>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</si>
  <si>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</si>
  <si>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</si>
  <si>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</si>
  <si>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</si>
  <si>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</si>
  <si>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</si>
  <si>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</si>
  <si>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</si>
  <si>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</si>
  <si>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</si>
  <si>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</si>
  <si>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</si>
  <si>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</si>
  <si>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</si>
  <si>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</si>
  <si>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</si>
  <si>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</si>
  <si>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</si>
  <si>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</si>
  <si>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</si>
  <si>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</si>
  <si>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</si>
  <si>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</si>
  <si>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</si>
  <si>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</si>
  <si>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</si>
  <si>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</si>
  <si>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</si>
  <si>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</si>
  <si>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</si>
  <si>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</si>
  <si>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</si>
  <si>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</si>
  <si>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</si>
  <si>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</si>
  <si>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</si>
  <si>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</si>
  <si>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</si>
  <si>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</si>
  <si>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</si>
  <si>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</si>
  <si>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</si>
  <si>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</si>
  <si>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</si>
  <si>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</si>
  <si>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</si>
  <si>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</si>
  <si>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</si>
  <si>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</si>
  <si>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</si>
  <si>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</si>
  <si>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</si>
  <si>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</si>
  <si>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</si>
  <si>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</si>
  <si>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</si>
  <si>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</si>
  <si>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</si>
  <si>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</si>
  <si>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</si>
  <si>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</si>
  <si>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</si>
  <si>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</si>
  <si>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</si>
  <si>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</si>
  <si>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</si>
  <si>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</si>
  <si>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</si>
  <si>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</si>
  <si>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</si>
  <si>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</si>
  <si>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</si>
  <si>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</si>
  <si>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</si>
  <si>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</si>
  <si>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</si>
  <si>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</si>
  <si>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</si>
  <si>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</si>
  <si>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</si>
  <si>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</si>
  <si>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</si>
  <si>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</si>
  <si>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</si>
  <si>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</si>
  <si>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</si>
  <si>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</si>
  <si>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</si>
  <si>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</si>
  <si>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</si>
  <si>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</si>
  <si>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</si>
  <si>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</si>
  <si>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</si>
  <si>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</si>
  <si>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</si>
  <si>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</si>
  <si>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</si>
  <si>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</si>
  <si>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</si>
  <si>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</si>
  <si>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</si>
  <si>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</si>
  <si>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</si>
  <si>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</si>
  <si>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</si>
  <si>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</si>
  <si>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</si>
  <si>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</si>
  <si>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</si>
  <si>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</si>
  <si>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</si>
  <si>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</si>
  <si>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</si>
  <si>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</si>
  <si>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</si>
  <si>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</si>
  <si>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</si>
  <si>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</si>
  <si>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</si>
  <si>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</si>
  <si>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</si>
  <si>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</si>
  <si>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</si>
  <si>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</si>
  <si>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</si>
  <si>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</si>
  <si>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</si>
  <si>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</si>
  <si>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</si>
  <si>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</si>
  <si>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</si>
  <si>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</si>
  <si>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</si>
  <si>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</si>
  <si>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</si>
  <si>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</si>
  <si>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</si>
  <si>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</si>
  <si>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</si>
  <si>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</si>
  <si>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</si>
  <si>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</si>
  <si>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</si>
  <si>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</si>
  <si>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</si>
  <si>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</si>
  <si>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</si>
  <si>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</si>
  <si>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</si>
  <si>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</si>
  <si>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</si>
  <si>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</si>
  <si>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</si>
  <si>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</si>
  <si>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</si>
  <si>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</si>
  <si>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</si>
  <si>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</si>
  <si>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</si>
  <si>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</si>
  <si>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</si>
  <si>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</si>
  <si>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</si>
  <si>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</si>
  <si>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</si>
  <si>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</si>
  <si>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</si>
  <si>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</si>
  <si>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</si>
  <si>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</si>
  <si>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</si>
  <si>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</si>
  <si>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</si>
  <si>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</si>
  <si>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</si>
  <si>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</si>
  <si>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</si>
  <si>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</si>
  <si>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</si>
  <si>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</si>
  <si>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</si>
  <si>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</si>
  <si>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</si>
  <si>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</si>
  <si>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</si>
  <si>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</si>
  <si>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</si>
  <si>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</si>
  <si>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</si>
  <si>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</si>
  <si>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</si>
  <si>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</si>
  <si>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</si>
  <si>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</si>
  <si>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</si>
  <si>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</si>
  <si>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</si>
  <si>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</si>
  <si>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</si>
  <si>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</si>
  <si>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</si>
  <si>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</si>
  <si>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</si>
  <si>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</si>
  <si>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</si>
  <si>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</si>
  <si>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</si>
  <si>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</si>
  <si>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</si>
  <si>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</si>
  <si>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</si>
  <si>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</si>
  <si>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</si>
  <si>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</si>
  <si>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</si>
  <si>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</si>
  <si>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</si>
  <si>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</si>
  <si>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</si>
  <si>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</si>
  <si>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</si>
  <si>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</si>
  <si>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</si>
  <si>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</si>
  <si>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</si>
  <si>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</si>
  <si>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</si>
  <si>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</si>
  <si>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</si>
  <si>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</si>
  <si>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</si>
  <si>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</si>
  <si>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</si>
  <si>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</si>
  <si>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</si>
  <si>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</si>
  <si>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</si>
  <si>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</si>
  <si>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</si>
  <si>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</si>
  <si>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</si>
  <si>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</si>
  <si>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</si>
  <si>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</si>
  <si>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</si>
  <si>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</si>
  <si>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</si>
  <si>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</si>
  <si>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</si>
  <si>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</si>
  <si>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</si>
  <si>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</si>
  <si>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</si>
  <si>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</si>
  <si>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</si>
  <si>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</si>
  <si>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</si>
  <si>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</si>
  <si>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</si>
  <si>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</si>
  <si>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</si>
  <si>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</si>
  <si>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</si>
  <si>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</si>
  <si>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</si>
  <si>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</si>
  <si>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</si>
  <si>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</si>
  <si>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</si>
  <si>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</si>
  <si>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</si>
  <si>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</si>
  <si>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</si>
  <si>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</si>
  <si>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</si>
  <si>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</si>
  <si>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</si>
  <si>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</si>
  <si>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</si>
  <si>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</si>
  <si>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</si>
  <si>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</si>
  <si>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</si>
  <si>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</si>
  <si>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</si>
  <si>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</si>
  <si>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</si>
  <si>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</si>
  <si>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</si>
  <si>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</si>
  <si>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</si>
  <si>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</si>
  <si>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</si>
  <si>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</si>
  <si>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</si>
  <si>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</si>
  <si>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</si>
  <si>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</si>
  <si>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</si>
  <si>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</si>
  <si>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</si>
  <si>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</si>
  <si>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</si>
  <si>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</si>
  <si>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</si>
  <si>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</si>
  <si>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</si>
  <si>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</si>
  <si>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</si>
  <si>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</si>
  <si>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</si>
  <si>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</si>
  <si>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</si>
  <si>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</si>
  <si>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</si>
  <si>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</si>
  <si>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</si>
  <si>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</si>
  <si>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</si>
  <si>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</si>
  <si>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</si>
  <si>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</si>
  <si>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</si>
  <si>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</si>
  <si>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</si>
  <si>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</si>
  <si>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</si>
  <si>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</si>
  <si>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</si>
  <si>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</si>
  <si>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</si>
  <si>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</si>
  <si>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</si>
  <si>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</si>
  <si>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</si>
  <si>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</si>
  <si>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</si>
  <si>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</si>
  <si>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</si>
  <si>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</si>
  <si>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</si>
  <si>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</si>
  <si>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</si>
  <si>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</si>
  <si>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</si>
  <si>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</si>
  <si>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</si>
  <si>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</si>
  <si>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</si>
  <si>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</si>
  <si>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</si>
  <si>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</si>
  <si>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</si>
  <si>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</si>
  <si>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</si>
  <si>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</si>
  <si>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</si>
  <si>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</si>
  <si>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</si>
  <si>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</si>
  <si>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</si>
  <si>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</si>
  <si>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</si>
  <si>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</si>
  <si>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</si>
  <si>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</si>
  <si>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</si>
  <si>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</si>
  <si>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</si>
  <si>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</si>
  <si>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</si>
  <si>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</si>
  <si>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</si>
  <si>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</si>
  <si>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</si>
  <si>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</si>
  <si>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</si>
  <si>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</si>
  <si>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</si>
  <si>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</si>
  <si>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</si>
  <si>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</si>
  <si>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</si>
  <si>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</si>
  <si>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</si>
  <si>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</si>
  <si>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</si>
  <si>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</si>
  <si>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</si>
  <si>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</si>
  <si>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</si>
  <si>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</si>
  <si>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</si>
  <si>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</si>
  <si>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</si>
  <si>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</si>
  <si>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</si>
  <si>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</si>
  <si>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</si>
  <si>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</si>
  <si>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</si>
  <si>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</si>
  <si>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</si>
  <si>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2013-02</t>
  </si>
  <si>
    <t>2013-012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</si>
</sst>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85" zoomScaleNormal="85" zoomScaleSheetLayoutView="40" zoomScalePageLayoutView="40" workbookViewId="0">
      <selection activeCell="C49" sqref="C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782</v>
      </c>
      <c r="K20" s="146">
        <v>2741658933</v>
      </c>
      <c r="L20" s="147"/>
      <c r="M20" s="147">
        <v>44561</v>
      </c>
      <c r="N20" s="132">
        <f>+(M20-L20)/30</f>
        <v>1485.3666666666666</v>
      </c>
      <c r="O20" s="135"/>
      <c r="U20" s="131"/>
      <c r="V20" s="105">
        <f ca="1">NOW()</f>
        <v>44194.631774189816</v>
      </c>
      <c r="W20" s="105">
        <f ca="1">NOW()</f>
        <v>44194.631774189816</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t="s">
        <v>2391</v>
      </c>
      <c r="C60" s="65" t="s">
        <v>32</v>
      </c>
      <c r="D60" s="63" t="s">
        <v>2692</v>
      </c>
      <c r="E60" s="142">
        <v>41281</v>
      </c>
      <c r="F60" s="142">
        <v>42735</v>
      </c>
      <c r="G60" s="155">
        <f t="shared" si="4"/>
        <v>48.466666666666669</v>
      </c>
      <c r="H60" s="64" t="s">
        <v>2689</v>
      </c>
      <c r="I60" s="119" t="s">
        <v>110</v>
      </c>
      <c r="J60" s="63" t="s">
        <v>588</v>
      </c>
      <c r="K60" s="66">
        <v>93000000</v>
      </c>
      <c r="L60" s="65" t="s">
        <v>1148</v>
      </c>
      <c r="M60" s="67">
        <v>1</v>
      </c>
      <c r="N60" s="65" t="s">
        <v>27</v>
      </c>
      <c r="O60" s="65" t="s">
        <v>1148</v>
      </c>
      <c r="P60" s="79"/>
    </row>
    <row r="61" spans="1:16" s="7" customFormat="1" ht="24.75" customHeight="1" outlineLevel="1" x14ac:dyDescent="0.25">
      <c r="A61" s="141">
        <v>14</v>
      </c>
      <c r="B61" s="64" t="s">
        <v>2391</v>
      </c>
      <c r="C61" s="65" t="s">
        <v>32</v>
      </c>
      <c r="D61" s="63" t="s">
        <v>2693</v>
      </c>
      <c r="E61" s="142">
        <v>41281</v>
      </c>
      <c r="F61" s="142">
        <v>43100</v>
      </c>
      <c r="G61" s="155">
        <f t="shared" si="4"/>
        <v>60.633333333333333</v>
      </c>
      <c r="H61" s="64" t="s">
        <v>2689</v>
      </c>
      <c r="I61" s="63" t="s">
        <v>110</v>
      </c>
      <c r="J61" s="63" t="s">
        <v>801</v>
      </c>
      <c r="K61" s="66">
        <v>110000000</v>
      </c>
      <c r="L61" s="65" t="s">
        <v>1148</v>
      </c>
      <c r="M61" s="67">
        <v>1</v>
      </c>
      <c r="N61" s="65" t="s">
        <v>27</v>
      </c>
      <c r="O61" s="65" t="s">
        <v>1148</v>
      </c>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96232228.548299998</v>
      </c>
      <c r="F185" s="92"/>
      <c r="G185" s="93"/>
      <c r="H185" s="88"/>
      <c r="I185" s="90" t="s">
        <v>2627</v>
      </c>
      <c r="J185" s="161">
        <f>+SUM(M179:M183)</f>
        <v>3.5099999999999999E-2</v>
      </c>
      <c r="K185" s="200" t="s">
        <v>2628</v>
      </c>
      <c r="L185" s="200"/>
      <c r="M185" s="94">
        <f>+J185*(SUM(K20:K35))</f>
        <v>96232228.548299998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2020-12-29T20:10:03Z</cp:lastPrinted>
  <dcterms:created xsi:type="dcterms:W3CDTF">2020-10-14T21:57:42Z</dcterms:created>
  <dcterms:modified xsi:type="dcterms:W3CDTF">2020-12-29T20:14:52Z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