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<sst xmlns="http://schemas.openxmlformats.org/spreadsheetml/2006/main" count="3218" uniqueCount="2717">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</sst>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8" zoomScale="70" zoomScaleNormal="70" zoomScaleSheetLayoutView="40" zoomScalePageLayoutView="40" workbookViewId="0">
      <selection activeCell="I30" sqref="I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1011</v>
      </c>
      <c r="K20" s="151"/>
      <c r="L20" s="152"/>
      <c r="M20" s="152">
        <v>44561</v>
      </c>
      <c r="N20" s="135">
        <f>+(M20-L20)/30</f>
        <v>1485.3666666666666</v>
      </c>
      <c r="O20" s="138"/>
      <c r="U20" s="134"/>
      <c r="V20" s="105">
        <f ca="1">NOW()</f>
        <v>44194.588730671298</v>
      </c>
      <c r="W20" s="105">
        <f ca="1">NOW()</f>
        <v>44194.588730671298</v>
      </c>
    </row>
    <row r="21" spans="1:23" ht="30" customHeight="1" outlineLevel="1" x14ac:dyDescent="0.3">
      <c r="A21" s="9"/>
      <c r="B21" s="71"/>
      <c r="C21" s="5"/>
      <c r="D21" s="5"/>
      <c r="E21" s="5"/>
      <c r="F21" s="5"/>
      <c r="G21" s="5"/>
      <c r="H21" s="70"/>
      <c r="I21" s="149" t="s">
        <v>986</v>
      </c>
      <c r="J21" s="150" t="s">
        <v>993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1028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986</v>
      </c>
      <c r="J24" s="150" t="s">
        <v>1011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986</v>
      </c>
      <c r="J25" s="150" t="s">
        <v>991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986</v>
      </c>
      <c r="J26" s="150" t="s">
        <v>992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986</v>
      </c>
      <c r="J27" s="150" t="s">
        <v>1028</v>
      </c>
      <c r="K27" s="151"/>
      <c r="L27" s="152"/>
      <c r="M27" s="152">
        <v>44561</v>
      </c>
      <c r="N27" s="136">
        <f t="shared" si="1"/>
        <v>1485.3666666666666</v>
      </c>
      <c r="O27" s="139"/>
    </row>
    <row r="28" spans="1:23" ht="30" customHeight="1" outlineLevel="1" x14ac:dyDescent="0.3">
      <c r="A28" s="9"/>
      <c r="B28" s="101"/>
      <c r="C28" s="21"/>
      <c r="D28" s="21"/>
      <c r="E28" s="21"/>
      <c r="F28" s="5"/>
      <c r="G28" s="5"/>
      <c r="H28" s="70"/>
      <c r="I28" s="149" t="s">
        <v>986</v>
      </c>
      <c r="J28" s="150" t="s">
        <v>1030</v>
      </c>
      <c r="K28" s="151"/>
      <c r="L28" s="152"/>
      <c r="M28" s="152">
        <v>44561</v>
      </c>
      <c r="N28" s="136">
        <f t="shared" si="1"/>
        <v>1485.3666666666666</v>
      </c>
      <c r="O28" s="139"/>
    </row>
    <row r="29" spans="1:23" ht="30" customHeight="1" outlineLevel="1" x14ac:dyDescent="0.3">
      <c r="A29" s="9"/>
      <c r="B29" s="71"/>
      <c r="C29" s="5"/>
      <c r="D29" s="5"/>
      <c r="E29" s="5"/>
      <c r="F29" s="5"/>
      <c r="G29" s="5"/>
      <c r="H29" s="70"/>
      <c r="I29" s="149" t="s">
        <v>986</v>
      </c>
      <c r="J29" s="150" t="s">
        <v>993</v>
      </c>
      <c r="K29" s="151">
        <v>3339052645</v>
      </c>
      <c r="L29" s="152"/>
      <c r="M29" s="152">
        <v>44561</v>
      </c>
      <c r="N29" s="136">
        <f t="shared" si="1"/>
        <v>1485.3666666666666</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100171579.34999999</v>
      </c>
      <c r="F185" s="92"/>
      <c r="G185" s="93"/>
      <c r="H185" s="88"/>
      <c r="I185" s="90" t="s">
        <v>2627</v>
      </c>
      <c r="J185" s="166">
        <f>+SUM(M179:M183)</f>
        <v>0.03</v>
      </c>
      <c r="K185" s="203" t="s">
        <v>2628</v>
      </c>
      <c r="L185" s="203"/>
      <c r="M185" s="94">
        <f>+J185*(SUM(K20:K35))</f>
        <v>100171579.34999999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