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Nueva carpeta\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<sst xmlns="http://schemas.openxmlformats.org/spreadsheetml/2006/main" count="3545" uniqueCount="2781">
  <si>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</si>
  <si>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</si>
  <si>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</si>
  <si>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</si>
  <si>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</si>
  <si>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</si>
  <si>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</si>
  <si>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</si>
  <si>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</si>
  <si>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</si>
  <si>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</si>
  <si>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</si>
  <si>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</si>
  <si>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</si>
  <si>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</si>
  <si>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</si>
  <si>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</si>
  <si>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</si>
  <si>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</si>
  <si>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</si>
  <si>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</si>
  <si>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</si>
  <si>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</si>
  <si>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</si>
  <si>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</si>
  <si>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</si>
  <si>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</si>
  <si>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</si>
  <si>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</si>
  <si>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</si>
  <si>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</si>
  <si>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</si>
  <si>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</si>
  <si>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</si>
  <si>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</si>
  <si>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</si>
  <si>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</si>
  <si>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</si>
  <si>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</si>
  <si>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</si>
  <si>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</si>
  <si>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</si>
  <si>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</si>
  <si>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</si>
  <si>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</si>
  <si>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</si>
  <si>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</si>
  <si>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</si>
  <si>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</si>
  <si>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</si>
  <si>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</si>
  <si>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</si>
  <si>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</si>
  <si>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</si>
  <si>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</si>
  <si>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</si>
  <si>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</si>
  <si>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</si>
  <si>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</si>
  <si>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</si>
  <si>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</si>
  <si>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</si>
  <si>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</si>
  <si>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</si>
  <si>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</si>
  <si>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</si>
  <si>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</si>
  <si>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</si>
  <si>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</si>
  <si>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</si>
  <si>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</si>
  <si>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</si>
  <si>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</si>
  <si>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</si>
  <si>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</si>
  <si>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</si>
  <si>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</si>
  <si>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</si>
  <si>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</si>
  <si>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</si>
  <si>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</si>
  <si>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</si>
  <si>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</si>
  <si>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</si>
  <si>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</si>
  <si>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</si>
  <si>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</si>
  <si>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</si>
  <si>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</si>
  <si>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</si>
  <si>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</si>
  <si>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</si>
  <si>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</si>
  <si>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</si>
  <si>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</si>
  <si>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</si>
  <si>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</si>
  <si>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</si>
  <si>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</si>
  <si>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</si>
  <si>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</si>
  <si>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</si>
  <si>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</si>
  <si>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</si>
  <si>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</si>
  <si>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</si>
  <si>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</si>
  <si>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</si>
  <si>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</si>
  <si>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</si>
  <si>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</si>
  <si>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</si>
  <si>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</si>
  <si>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</si>
  <si>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</si>
  <si>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</si>
  <si>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</si>
  <si>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</si>
  <si>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</si>
  <si>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</si>
  <si>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</si>
  <si>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</si>
  <si>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</si>
  <si>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</si>
  <si>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</si>
  <si>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</si>
  <si>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</si>
  <si>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</si>
  <si>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</si>
  <si>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</si>
  <si>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</si>
  <si>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</si>
  <si>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</si>
  <si>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</si>
  <si>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</si>
  <si>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</si>
  <si>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</si>
  <si>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</si>
  <si>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</si>
  <si>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</si>
  <si>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</si>
  <si>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</si>
  <si>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</si>
  <si>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</si>
  <si>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</si>
  <si>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</si>
  <si>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</si>
  <si>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</si>
  <si>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</si>
  <si>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</si>
  <si>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</si>
  <si>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</si>
  <si>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</si>
  <si>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</si>
  <si>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</si>
  <si>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</si>
  <si>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</si>
  <si>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</si>
  <si>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</si>
  <si>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</si>
  <si>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</si>
  <si>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</si>
  <si>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</si>
  <si>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</si>
  <si>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</si>
  <si>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</si>
  <si>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</si>
  <si>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</si>
  <si>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</si>
  <si>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</si>
  <si>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</si>
  <si>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</si>
  <si>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</si>
  <si>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</si>
  <si>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</si>
  <si>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</si>
  <si>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</si>
  <si>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</si>
  <si>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</si>
  <si>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</si>
  <si>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</si>
  <si>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</si>
  <si>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</si>
  <si>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</si>
  <si>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</si>
  <si>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</si>
  <si>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</si>
  <si>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</si>
  <si>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</si>
  <si>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</si>
  <si>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</si>
  <si>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</si>
  <si>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</si>
  <si>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</si>
  <si>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</si>
  <si>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</si>
  <si>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</si>
  <si>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</si>
  <si>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</si>
  <si>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</si>
  <si>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</si>
  <si>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</si>
  <si>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</si>
  <si>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</si>
  <si>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</si>
  <si>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</si>
  <si>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</si>
  <si>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</si>
  <si>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</si>
  <si>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</si>
  <si>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</si>
  <si>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</si>
  <si>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</si>
  <si>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</si>
  <si>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</si>
  <si>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</si>
  <si>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</si>
  <si>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</si>
  <si>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</si>
  <si>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</si>
  <si>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</si>
  <si>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</si>
  <si>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</si>
  <si>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</si>
  <si>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</si>
  <si>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</si>
  <si>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</si>
  <si>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</si>
  <si>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</si>
  <si>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</si>
  <si>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</si>
  <si>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</si>
  <si>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</si>
  <si>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</si>
  <si>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</si>
  <si>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</si>
  <si>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</si>
  <si>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</si>
  <si>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</si>
  <si>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</si>
  <si>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</si>
  <si>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</si>
  <si>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</si>
  <si>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</si>
  <si>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</si>
  <si>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</si>
  <si>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</si>
  <si>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</si>
  <si>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</si>
  <si>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</si>
  <si>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</si>
  <si>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</si>
  <si>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</si>
  <si>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</si>
  <si>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</si>
  <si>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</si>
  <si>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</si>
  <si>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</si>
  <si>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</si>
  <si>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</si>
  <si>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</si>
  <si>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</si>
  <si>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</si>
  <si>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</si>
  <si>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</si>
  <si>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</si>
  <si>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</si>
  <si>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</si>
  <si>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</si>
  <si>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</si>
  <si>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</si>
  <si>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</si>
  <si>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</si>
  <si>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</si>
  <si>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</si>
  <si>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</si>
  <si>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</si>
  <si>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</si>
  <si>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</si>
  <si>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</si>
  <si>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</si>
  <si>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</si>
  <si>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</si>
  <si>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</si>
  <si>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</si>
  <si>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</si>
  <si>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</si>
  <si>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</si>
  <si>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</si>
  <si>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</si>
  <si>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</si>
  <si>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</si>
  <si>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</si>
  <si>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</si>
  <si>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</si>
  <si>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</si>
  <si>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</si>
  <si>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</si>
  <si>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</si>
  <si>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</si>
  <si>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</si>
  <si>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</si>
  <si>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</si>
  <si>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</si>
  <si>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</si>
  <si>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</si>
  <si>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</si>
  <si>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</si>
  <si>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</si>
  <si>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</si>
  <si>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</si>
  <si>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</si>
  <si>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</si>
  <si>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</si>
  <si>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</si>
  <si>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</si>
  <si>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</si>
  <si>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</si>
  <si>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</si>
  <si>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</si>
  <si>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</si>
  <si>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</si>
  <si>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</si>
  <si>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</si>
  <si>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</si>
  <si>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</si>
  <si>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</si>
  <si>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</si>
  <si>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</si>
  <si>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</si>
  <si>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</si>
  <si>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</si>
  <si>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</si>
  <si>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</si>
  <si>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</si>
  <si>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</si>
  <si>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</si>
  <si>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</si>
  <si>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</si>
  <si>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</si>
  <si>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</si>
  <si>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</si>
  <si>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</si>
  <si>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</si>
  <si>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</si>
  <si>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</si>
  <si>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</si>
  <si>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</si>
  <si>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</si>
  <si>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</si>
  <si>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</si>
  <si>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</si>
  <si>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</si>
  <si>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</si>
  <si>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</si>
  <si>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</si>
  <si>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</si>
  <si>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</si>
  <si>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</si>
  <si>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</si>
  <si>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</si>
  <si>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</si>
  <si>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</si>
  <si>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</si>
  <si>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</si>
  <si>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</si>
  <si>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</si>
  <si>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</si>
  <si>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</si>
  <si>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</si>
  <si>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</si>
  <si>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</si>
  <si>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</si>
  <si>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</si>
  <si>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</si>
  <si>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</si>
  <si>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</si>
  <si>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</si>
  <si>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</si>
  <si>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</si>
  <si>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</si>
  <si>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</si>
  <si>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</si>
  <si>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</si>
  <si>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</si>
  <si>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</si>
  <si>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</si>
  <si>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</si>
  <si>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</si>
  <si>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</si>
  <si>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</si>
  <si>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</si>
  <si>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</si>
  <si>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</si>
  <si>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</si>
  <si>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</si>
  <si>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</si>
  <si>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</si>
  <si>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</si>
  <si>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</si>
  <si>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</si>
  <si>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</si>
  <si>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</si>
  <si>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</si>
  <si>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</si>
  <si>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</si>
  <si>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</si>
  <si>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</si>
  <si>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</si>
  <si>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</si>
  <si>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</si>
  <si>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</si>
  <si>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</si>
  <si>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</si>
  <si>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</si>
  <si>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</si>
  <si>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</si>
  <si>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</si>
  <si>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</si>
  <si>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</si>
  <si>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</si>
  <si>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</si>
  <si>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</si>
  <si>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</si>
  <si>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</si>
  <si>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</si>
  <si>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</si>
  <si>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</si>
  <si>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</si>
  <si>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</si>
  <si>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</si>
  <si>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</si>
  <si>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</si>
  <si>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</si>
  <si>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</si>
  <si>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</si>
  <si>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</si>
  <si>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</si>
  <si>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</si>
  <si>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</si>
  <si>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</si>
  <si>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</si>
  <si>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</si>
  <si>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</si>
  <si>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</si>
  <si>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</si>
  <si>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</si>
  <si>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</si>
  <si>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</si>
  <si>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</si>
  <si>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</si>
  <si>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</si>
  <si>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</si>
  <si>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</si>
  <si>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</si>
  <si>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</si>
  <si>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</si>
  <si>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</si>
  <si>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</si>
  <si>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</si>
  <si>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</si>
  <si>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</si>
  <si>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</si>
  <si>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</si>
  <si>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</si>
  <si>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</si>
  <si>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</si>
  <si>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</si>
  <si>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</si>
  <si>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</si>
  <si>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</si>
  <si>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</si>
  <si>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</si>
  <si>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</si>
  <si>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</si>
  <si>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</si>
  <si>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</si>
  <si>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</si>
  <si>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</si>
  <si>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</si>
  <si>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</si>
  <si>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</si>
  <si>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</si>
  <si>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</si>
  <si>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</si>
  <si>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</si>
  <si>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</si>
  <si>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</si>
  <si>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</si>
  <si>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</si>
  <si>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</si>
  <si>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</si>
  <si>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</si>
  <si>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</si>
  <si>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</si>
  <si>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</si>
  <si>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</si>
  <si>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</si>
  <si>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</si>
  <si>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</si>
  <si>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</si>
  <si>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</si>
  <si>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</si>
  <si>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</si>
  <si>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</si>
  <si>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</si>
  <si>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</si>
  <si>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</si>
  <si>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</si>
  <si>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</si>
  <si>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</si>
  <si>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</si>
  <si>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</si>
  <si>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</si>
  <si>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</si>
  <si>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</si>
  <si>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</si>
  <si>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</si>
  <si>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</si>
  <si>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</si>
  <si>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</si>
  <si>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</si>
  <si>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</si>
  <si>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</si>
  <si>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</si>
  <si>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</si>
  <si>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</si>
  <si>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</si>
  <si>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</si>
  <si>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</si>
  <si>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</si>
  <si>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</si>
  <si>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</si>
  <si>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</si>
  <si>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</si>
  <si>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</si>
  <si>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</si>
  <si>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</si>
  <si>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</si>
  <si>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</si>
  <si>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</si>
  <si>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</si>
  <si>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</si>
  <si>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</si>
  <si>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</si>
  <si>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</si>
  <si>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</si>
  <si>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</si>
  <si>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</si>
  <si>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</si>
  <si>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</si>
  <si>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</si>
  <si>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</si>
  <si>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</si>
  <si>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</si>
  <si>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</si>
  <si>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</si>
  <si>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</si>
  <si>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</si>
  <si>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</si>
  <si>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</si>
  <si>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</si>
  <si>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</si>
  <si>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</si>
  <si>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</si>
  <si>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</si>
  <si>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</si>
  <si>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</si>
  <si>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</si>
  <si>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</si>
  <si>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</si>
  <si>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</si>
  <si>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</si>
  <si>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</si>
  <si>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</si>
  <si>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</si>
  <si>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</si>
  <si>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</si>
  <si>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</si>
  <si>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</si>
  <si>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</si>
  <si>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</si>
  <si>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</si>
  <si>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</si>
  <si>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</si>
  <si>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</si>
  <si>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</si>
  <si>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</si>
  <si>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</si>
  <si>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</si>
  <si>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</si>
  <si>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</si>
  <si>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</si>
  <si>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</si>
  <si>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</si>
  <si>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</si>
  <si>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</si>
  <si>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</si>
  <si>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</si>
  <si>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</si>
  <si>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</si>
  <si>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</si>
  <si>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</si>
  <si>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</si>
  <si>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</si>
  <si>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</si>
  <si>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</si>
  <si>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</si>
  <si>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</si>
  <si>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</si>
  <si>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</si>
  <si>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</si>
  <si>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</si>
  <si>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</si>
  <si>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</si>
  <si>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</si>
  <si>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</si>
  <si>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</si>
  <si>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</si>
  <si>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</si>
  <si>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</si>
  <si>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</si>
  <si>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</si>
  <si>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</si>
  <si>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</si>
  <si>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</si>
  <si>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</si>
  <si>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</si>
  <si>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</si>
  <si>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</si>
  <si>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</si>
  <si>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</si>
  <si>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</si>
  <si>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</si>
  <si>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</si>
  <si>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</si>
  <si>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</si>
  <si>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</si>
  <si>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</si>
  <si>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</si>
  <si>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</si>
  <si>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</si>
  <si>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</si>
  <si>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</si>
  <si>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</si>
  <si>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</si>
  <si>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</si>
  <si>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</si>
  <si>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</si>
  <si>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</si>
  <si>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</si>
  <si>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</si>
  <si>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</si>
  <si>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</si>
  <si>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</si>
  <si>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</si>
  <si>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</si>
  <si>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</si>
  <si>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</si>
  <si>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</si>
  <si>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</si>
  <si>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</si>
  <si>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</si>
  <si>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</si>
  <si>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</si>
  <si>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</si>
  <si>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</si>
  <si>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</si>
  <si>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</si>
  <si>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</si>
  <si>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</si>
  <si>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</si>
  <si>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</si>
  <si>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</si>
  <si>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</si>
  <si>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</si>
  <si>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</si>
  <si>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</si>
  <si>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</si>
  <si>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</si>
  <si>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</si>
  <si>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</si>
  <si>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</si>
  <si>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</si>
  <si>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</si>
  <si>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</si>
  <si>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</si>
  <si>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</si>
  <si>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</si>
  <si>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</si>
  <si>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</si>
  <si>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</si>
  <si>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</si>
  <si>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</si>
  <si>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</si>
  <si>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</si>
  <si>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</si>
  <si>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</si>
  <si>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</si>
  <si>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</si>
  <si>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</si>
  <si>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</si>
  <si>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</si>
  <si>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</si>
  <si>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</si>
  <si>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</si>
  <si>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</si>
  <si>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</si>
  <si>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</si>
  <si>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</si>
  <si>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</si>
  <si>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</si>
  <si>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</si>
  <si>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</si>
  <si>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</si>
  <si>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</si>
  <si>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</si>
  <si>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</si>
  <si>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</si>
  <si>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</si>
  <si>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</si>
  <si>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</si>
  <si>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</si>
  <si>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</si>
  <si>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</si>
  <si>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</si>
  <si>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</si>
  <si>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</si>
  <si>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</si>
  <si>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</si>
  <si>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</si>
  <si>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</si>
  <si>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</si>
  <si>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</si>
  <si>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</si>
  <si>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</si>
  <si>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</si>
  <si>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</si>
  <si>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</si>
  <si>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</si>
  <si>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</si>
  <si>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</si>
  <si>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</si>
  <si>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</si>
  <si>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</si>
  <si>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</si>
  <si>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</si>
  <si>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</si>
  <si>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</si>
  <si>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</si>
  <si>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</si>
  <si>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</si>
  <si>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</si>
  <si>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</si>
  <si>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</si>
  <si>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</si>
  <si>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</si>
  <si>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</si>
  <si>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</si>
  <si>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</si>
  <si>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</si>
  <si>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</si>
  <si>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</si>
  <si>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</si>
  <si>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</si>
  <si>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</si>
  <si>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</si>
  <si>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</si>
  <si>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</si>
  <si>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</si>
  <si>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</si>
  <si>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</si>
  <si>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</si>
  <si>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</si>
  <si>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</si>
  <si>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</si>
  <si>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</si>
  <si>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</si>
  <si>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</si>
  <si>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</si>
  <si>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</si>
  <si>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</si>
  <si>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</si>
  <si>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</si>
  <si>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</si>
  <si>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</si>
  <si>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</si>
  <si>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</si>
  <si>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</si>
  <si>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</si>
  <si>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</si>
  <si>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</si>
  <si>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</si>
  <si>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</si>
  <si>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</si>
  <si>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</si>
  <si>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</si>
  <si>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</si>
  <si>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</si>
  <si>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</si>
  <si>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</si>
  <si>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</si>
  <si>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</si>
  <si>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</si>
  <si>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</si>
  <si>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</si>
  <si>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</si>
  <si>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</si>
  <si>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</si>
  <si>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</si>
  <si>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</si>
  <si>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</si>
  <si>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</si>
  <si>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</si>
  <si>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</si>
  <si>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</si>
  <si>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</si>
  <si>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</si>
  <si>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</si>
  <si>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</si>
  <si>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</si>
  <si>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</si>
  <si>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</si>
  <si>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</si>
  <si>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</si>
  <si>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</si>
  <si>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</si>
  <si>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</si>
  <si>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</si>
  <si>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</si>
  <si>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</si>
  <si>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</si>
  <si>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</si>
  <si>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</si>
  <si>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</si>
  <si>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</si>
  <si>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</si>
  <si>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</si>
  <si>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</si>
  <si>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</si>
  <si>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</si>
  <si>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</si>
  <si>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</si>
  <si>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</si>
  <si>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</si>
  <si>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</si>
  <si>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</si>
  <si>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</si>
  <si>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</si>
  <si>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</si>
  <si>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</si>
  <si>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</si>
  <si>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</si>
  <si>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</si>
  <si>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</si>
  <si>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</si>
  <si>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</si>
  <si>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</si>
  <si>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</si>
  <si>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</si>
  <si>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</si>
  <si>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</si>
  <si>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</si>
  <si>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</si>
  <si>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</si>
  <si>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</si>
  <si>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</si>
  <si>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</si>
  <si>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</si>
  <si>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</si>
  <si>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</si>
  <si>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</si>
  <si>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</si>
  <si>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</si>
  <si>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</si>
  <si>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</si>
  <si>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</si>
  <si>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</si>
  <si>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</si>
  <si>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</si>
  <si>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</si>
  <si>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</si>
  <si>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</si>
  <si>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</si>
  <si>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</si>
  <si>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</si>
  <si>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</si>
  <si>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</si>
  <si>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</si>
  <si>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</si>
  <si>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</si>
  <si>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</si>
  <si>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</si>
  <si>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</si>
  <si>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</si>
  <si>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</si>
  <si>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</si>
  <si>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</si>
  <si>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</si>
  <si>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</si>
  <si>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</si>
  <si>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</si>
  <si>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</si>
  <si>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</si>
  <si>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</si>
  <si>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</si>
  <si>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</si>
  <si>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</si>
  <si>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</si>
  <si>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</si>
  <si>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</si>
  <si>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</si>
  <si>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</si>
  <si>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</si>
  <si>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</si>
  <si>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</si>
  <si>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</si>
  <si>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</si>
  <si>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</si>
  <si>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</si>
  <si>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</si>
  <si>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</si>
  <si>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</si>
  <si>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</si>
  <si>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</si>
  <si>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</si>
  <si>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</si>
  <si>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</si>
  <si>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</si>
  <si>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</si>
  <si>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</si>
  <si>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</si>
  <si>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</si>
  <si>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</si>
  <si>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</si>
  <si>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</si>
  <si>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</si>
  <si>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</si>
  <si>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</si>
  <si>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</si>
  <si>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</si>
  <si>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</si>
  <si>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</si>
  <si>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</si>
  <si>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</si>
  <si>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</si>
  <si>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</si>
  <si>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</si>
  <si>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</si>
  <si>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</si>
  <si>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</si>
  <si>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</si>
  <si>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</si>
  <si>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</si>
  <si>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</si>
  <si>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</si>
  <si>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</si>
  <si>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</si>
  <si>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</si>
  <si>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</si>
  <si>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</si>
  <si>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</si>
  <si>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</si>
  <si>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</si>
  <si>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</si>
  <si>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</si>
  <si>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</si>
  <si>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</si>
  <si>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</si>
  <si>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</si>
  <si>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</si>
  <si>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</si>
  <si>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</si>
  <si>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</si>
  <si>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</si>
  <si>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</si>
  <si>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</si>
  <si>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</si>
  <si>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</si>
  <si>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</si>
  <si>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</si>
  <si>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</si>
  <si>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</si>
  <si>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</si>
  <si>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</si>
  <si>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</si>
  <si>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</si>
  <si>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</si>
  <si>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</si>
  <si>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</si>
  <si>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</si>
  <si>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</si>
  <si>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</si>
  <si>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</si>
  <si>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</si>
  <si>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</si>
  <si>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</si>
  <si>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</si>
  <si>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</si>
  <si>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</si>
  <si>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</si>
  <si>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</si>
  <si>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</si>
  <si>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</si>
  <si>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</si>
  <si>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</si>
  <si>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</si>
  <si>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</si>
  <si>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</si>
  <si>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</si>
  <si>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</si>
  <si>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</si>
  <si>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</si>
  <si>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</si>
  <si>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</si>
  <si>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</si>
  <si>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</si>
  <si>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</si>
  <si>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</si>
  <si>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</si>
  <si>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</si>
  <si>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</si>
  <si>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</si>
  <si>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</si>
  <si>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</si>
  <si>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</si>
  <si>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</si>
  <si>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</si>
  <si>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</si>
  <si>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</si>
  <si>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</si>
  <si>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</si>
  <si>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</si>
  <si>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</si>
  <si>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</si>
  <si>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</si>
  <si>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</si>
  <si>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</si>
  <si>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</si>
  <si>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</si>
  <si>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</si>
  <si>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</si>
  <si>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</si>
  <si>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</si>
  <si>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</si>
  <si>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</si>
  <si>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</si>
  <si>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</si>
  <si>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</si>
  <si>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</si>
  <si>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</si>
  <si>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</si>
  <si>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</si>
  <si>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</si>
  <si>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</si>
  <si>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</si>
  <si>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</si>
  <si>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</si>
  <si>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</si>
  <si>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</si>
  <si>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</si>
  <si>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</si>
  <si>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</si>
  <si>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</si>
  <si>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</si>
  <si>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</si>
  <si>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</si>
  <si>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</si>
  <si>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</si>
  <si>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</si>
  <si>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</si>
  <si>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</si>
  <si>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</si>
  <si>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</si>
  <si>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</si>
  <si>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</si>
  <si>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</si>
  <si>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</si>
  <si>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</si>
  <si>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</si>
  <si>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</si>
  <si>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</si>
  <si>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</si>
  <si>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</si>
  <si>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</si>
  <si>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</si>
  <si>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</si>
  <si>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</si>
  <si>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</si>
  <si>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</si>
  <si>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</si>
  <si>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</si>
  <si>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</si>
  <si>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</si>
  <si>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</si>
  <si>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</si>
  <si>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</si>
  <si>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</si>
  <si>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</si>
  <si>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</si>
  <si>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</si>
  <si>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</si>
  <si>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</si>
  <si>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</si>
  <si>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</si>
  <si>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</si>
  <si>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</si>
  <si>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</si>
  <si>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</si>
  <si>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</si>
  <si>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</si>
  <si>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</si>
  <si>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</si>
  <si>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</si>
  <si>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</si>
  <si>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</si>
  <si>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</si>
  <si>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</si>
  <si>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</si>
  <si>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</si>
  <si>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</si>
  <si>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</si>
  <si>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</si>
  <si>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</si>
  <si>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</si>
  <si>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</si>
  <si>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</si>
  <si>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</si>
  <si>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</si>
  <si>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</si>
  <si>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</si>
  <si>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</si>
  <si>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</si>
  <si>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</si>
  <si>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</si>
  <si>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</si>
  <si>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</si>
  <si>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</si>
  <si>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</si>
  <si>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</si>
  <si>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</si>
  <si>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</si>
  <si>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</si>
  <si>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</si>
  <si>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</si>
  <si>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</si>
  <si>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</si>
  <si>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</si>
  <si>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</si>
  <si>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</si>
  <si>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</si>
  <si>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</si>
  <si>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</si>
  <si>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</si>
  <si>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</si>
  <si>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</si>
  <si>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</si>
  <si>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</si>
  <si>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</si>
  <si>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</si>
  <si>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</si>
  <si>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</si>
  <si>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</si>
  <si>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</si>
  <si>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</si>
  <si>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</si>
  <si>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</si>
  <si>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</si>
  <si>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</si>
  <si>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</si>
  <si>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</si>
  <si>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</si>
  <si>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</si>
  <si>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</si>
  <si>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</si>
  <si>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</si>
  <si>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</si>
  <si>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</si>
  <si>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</si>
  <si>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</si>
  <si>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</si>
  <si>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</si>
  <si>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</si>
  <si>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</si>
  <si>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</si>
  <si>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</si>
  <si>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</si>
  <si>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</si>
  <si>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</si>
  <si>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</si>
  <si>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</si>
  <si>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</si>
  <si>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</si>
  <si>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</si>
  <si>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</si>
  <si>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</si>
  <si>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</si>
  <si>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</si>
  <si>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</si>
  <si>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</si>
  <si>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</si>
  <si>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</si>
  <si>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</si>
  <si>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</si>
  <si>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</si>
  <si>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</si>
  <si>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</si>
  <si>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</si>
  <si>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</si>
  <si>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</si>
  <si>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</si>
  <si>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</si>
  <si>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</si>
  <si>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</si>
  <si>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</si>
  <si>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</si>
  <si>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</si>
  <si>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</si>
  <si>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</si>
  <si>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</si>
  <si>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</si>
  <si>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</si>
  <si>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</si>
  <si>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</si>
  <si>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</si>
  <si>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</si>
  <si>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</si>
  <si>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</si>
  <si>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</si>
  <si>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</si>
  <si>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</si>
  <si>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</si>
  <si>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</si>
  <si>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</si>
  <si>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</si>
  <si>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</si>
  <si>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</si>
  <si>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</si>
  <si>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</si>
  <si>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</si>
  <si>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</si>
  <si>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</si>
  <si>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</si>
  <si>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</si>
  <si>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</si>
  <si>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</si>
  <si>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</si>
  <si>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</si>
  <si>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</si>
  <si>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</si>
  <si>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</si>
  <si>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</si>
  <si>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</si>
  <si>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</si>
  <si>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</si>
  <si>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</si>
  <si>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</si>
  <si>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</si>
  <si>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</si>
  <si>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</si>
  <si>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</si>
  <si>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</si>
  <si>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</si>
  <si>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</si>
  <si>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</si>
  <si>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</si>
  <si>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</si>
  <si>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</si>
  <si>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</si>
  <si>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</si>
  <si>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</si>
  <si>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</si>
  <si>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</si>
  <si>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</si>
  <si>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</si>
  <si>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</si>
  <si>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</si>
  <si>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</si>
  <si>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</si>
  <si>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</si>
  <si>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</si>
  <si>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</si>
  <si>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</si>
  <si>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</si>
  <si>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</si>
  <si>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</si>
  <si>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</si>
  <si>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</si>
  <si>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</si>
  <si>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</si>
  <si>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</si>
  <si>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</si>
  <si>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</si>
  <si>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</si>
  <si>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</si>
  <si>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</si>
  <si>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</si>
  <si>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</si>
  <si>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</si>
  <si>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</si>
  <si>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</si>
  <si>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</si>
  <si>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</si>
  <si>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</si>
  <si>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</si>
  <si>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</si>
  <si>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</si>
  <si>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</si>
  <si>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</si>
  <si>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</si>
  <si>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</si>
  <si>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</si>
  <si>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</si>
  <si>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</si>
  <si>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</si>
  <si>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</si>
  <si>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</si>
  <si>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</si>
  <si>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</si>
  <si>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</si>
  <si>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</si>
  <si>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</si>
  <si>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</si>
  <si>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</si>
  <si>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</si>
  <si>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</si>
  <si>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</si>
  <si>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</si>
  <si>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</si>
  <si>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</si>
  <si>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</si>
  <si>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</si>
  <si>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</si>
  <si>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</si>
  <si>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</si>
  <si>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</si>
  <si>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</si>
  <si>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</si>
  <si>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</si>
  <si>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</si>
  <si>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</si>
  <si>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</si>
  <si>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</si>
  <si>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</si>
  <si>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</si>
  <si>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</si>
  <si>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</si>
  <si>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</si>
  <si>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</si>
  <si>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</si>
  <si>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</si>
  <si>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</si>
  <si>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</si>
  <si>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</si>
  <si>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</si>
  <si>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</si>
  <si>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</si>
  <si>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</si>
  <si>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</si>
  <si>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</si>
  <si>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</si>
  <si>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</si>
  <si>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</si>
  <si>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</si>
  <si>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</si>
  <si>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</si>
  <si>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</si>
  <si>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</si>
  <si>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</si>
  <si>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</si>
  <si>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</si>
  <si>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</si>
  <si>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</si>
  <si>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</si>
  <si>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</si>
  <si>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</si>
  <si>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</si>
  <si>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</si>
  <si>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</si>
  <si>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</si>
  <si>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</si>
  <si>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</si>
  <si>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</si>
  <si>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</si>
  <si>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</si>
  <si>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</si>
  <si>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</si>
  <si>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</si>
  <si>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</si>
  <si>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</si>
  <si>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</si>
  <si>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</si>
  <si>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</si>
  <si>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</si>
  <si>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</si>
  <si>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</si>
  <si>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</si>
  <si>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</si>
  <si>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</si>
  <si>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</si>
  <si>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</si>
  <si>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</si>
  <si>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</si>
  <si>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</si>
  <si>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</si>
  <si>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</si>
  <si>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</si>
  <si>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</si>
  <si>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</si>
  <si>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</si>
  <si>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</si>
  <si>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</si>
  <si>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</si>
  <si>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</si>
  <si>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</si>
  <si>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</si>
  <si>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</si>
  <si>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</si>
  <si>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</si>
  <si>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</si>
  <si>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</si>
  <si>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</si>
  <si>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</si>
  <si>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</si>
  <si>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</si>
  <si>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</si>
  <si>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</si>
  <si>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</si>
  <si>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</si>
  <si>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</si>
  <si>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</si>
  <si>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</si>
  <si>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</si>
  <si>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</si>
  <si>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</si>
  <si>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</si>
  <si>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</si>
  <si>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</si>
  <si>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</si>
  <si>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</si>
  <si>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</si>
  <si>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</si>
  <si>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</si>
  <si>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</si>
  <si>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</si>
  <si>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</si>
  <si>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</si>
  <si>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</si>
  <si>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</si>
  <si>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</si>
  <si>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</si>
  <si>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</si>
  <si>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</si>
  <si>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</si>
  <si>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</si>
  <si>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</si>
  <si>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</si>
  <si>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</si>
  <si>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</si>
  <si>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</si>
  <si>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</si>
  <si>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</si>
  <si>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</si>
  <si>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</si>
  <si>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</si>
  <si>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</si>
  <si>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</si>
  <si>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</si>
  <si>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</si>
  <si>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</si>
  <si>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</si>
  <si>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</si>
  <si>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</si>
  <si>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</si>
  <si>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</si>
  <si>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</si>
  <si>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</si>
  <si>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</si>
  <si>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</si>
  <si>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</si>
  <si>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</si>
  <si>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</si>
  <si>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</si>
  <si>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</si>
  <si>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</si>
  <si>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</si>
  <si>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</si>
  <si>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</si>
  <si>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</si>
  <si>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</si>
  <si>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</si>
  <si>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</si>
  <si>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</si>
  <si>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</si>
  <si>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</si>
  <si>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</si>
  <si>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</si>
  <si>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</si>
  <si>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</si>
  <si>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</si>
  <si>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</si>
  <si>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</si>
  <si>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</si>
  <si>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</si>
  <si>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</si>
  <si>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</si>
  <si>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</si>
  <si>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</si>
  <si>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</si>
  <si>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</si>
  <si>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</si>
  <si>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</si>
  <si>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</si>
  <si>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</si>
  <si>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</si>
  <si>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</si>
  <si>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</si>
  <si>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</si>
  <si>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</si>
  <si>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</si>
  <si>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</si>
  <si>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</si>
  <si>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</si>
  <si>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</si>
  <si>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</si>
  <si>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</si>
  <si>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</si>
  <si>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</si>
  <si>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</si>
  <si>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</si>
  <si>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</si>
  <si>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</si>
  <si>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</si>
  <si>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</si>
  <si>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</si>
  <si>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</si>
  <si>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</si>
  <si>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</si>
  <si>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</si>
  <si>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</si>
  <si>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</si>
  <si>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</si>
  <si>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</si>
  <si>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</si>
  <si>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</si>
  <si>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</si>
  <si>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</si>
  <si>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</si>
  <si>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</si>
  <si>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</si>
  <si>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</si>
  <si>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</si>
  <si>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</si>
  <si>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</si>
  <si>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</si>
  <si>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</si>
  <si>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</si>
  <si>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</si>
  <si>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</si>
  <si>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</si>
  <si>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</si>
  <si>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</si>
  <si>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</si>
  <si>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</si>
  <si>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</si>
  <si>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</si>
  <si>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</si>
  <si>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</si>
  <si>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</si>
  <si>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</si>
  <si>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</si>
  <si>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</si>
  <si>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</si>
  <si>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</si>
  <si>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</si>
  <si>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</si>
  <si>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</si>
  <si>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</si>
  <si>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</si>
  <si>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</si>
  <si>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</si>
  <si>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</si>
  <si>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</si>
  <si>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</si>
  <si>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</si>
  <si>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</si>
  <si>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</si>
  <si>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</si>
  <si>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</si>
  <si>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</si>
  <si>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</si>
  <si>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</si>
  <si>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</si>
  <si>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</si>
  <si>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</si>
  <si>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</si>
  <si>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</si>
  <si>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</si>
  <si>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</si>
  <si>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</si>
  <si>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</si>
  <si>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</si>
  <si>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</si>
  <si>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</si>
  <si>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</si>
  <si>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</si>
  <si>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</si>
  <si>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</si>
  <si>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</si>
  <si>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</si>
  <si>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</si>
  <si>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</si>
  <si>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</si>
  <si>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</si>
  <si>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</si>
  <si>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</si>
  <si>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</si>
  <si>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</si>
  <si>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</si>
  <si>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</si>
  <si>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</si>
  <si>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</si>
  <si>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</si>
  <si>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</si>
  <si>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</si>
  <si>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</si>
  <si>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</si>
  <si>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</si>
  <si>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</si>
  <si>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</si>
  <si>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</si>
  <si>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</si>
  <si>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</si>
  <si>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</si>
  <si>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</si>
  <si>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</si>
  <si>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</si>
  <si>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</si>
  <si>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</si>
  <si>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</si>
  <si>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</si>
  <si>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</si>
  <si>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</si>
  <si>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</si>
  <si>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</si>
  <si>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</si>
  <si>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</si>
  <si>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</si>
  <si>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</si>
  <si>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</si>
  <si>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</si>
  <si>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</si>
  <si>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</si>
  <si>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</si>
  <si>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</si>
  <si>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</si>
  <si>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</si>
  <si>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</si>
  <si>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</si>
  <si>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</si>
  <si>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</si>
  <si>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</si>
  <si>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</si>
  <si>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</si>
  <si>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</si>
  <si>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</si>
  <si>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</si>
  <si>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</si>
  <si>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</si>
  <si>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</si>
  <si>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</si>
  <si>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</si>
  <si>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</si>
  <si>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</si>
  <si>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</si>
  <si>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</si>
  <si>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</si>
  <si>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</si>
  <si>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</si>
  <si>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</si>
  <si>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</si>
  <si>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</si>
  <si>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</si>
  <si>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</si>
  <si>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</si>
  <si>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</si>
  <si>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</si>
  <si>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</si>
  <si>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</si>
  <si>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</si>
  <si>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</si>
  <si>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</si>
  <si>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</si>
  <si>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</si>
  <si>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</si>
  <si>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</si>
  <si>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</si>
  <si>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</si>
  <si>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</si>
  <si>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</si>
  <si>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</si>
  <si>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</si>
  <si>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</si>
  <si>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</si>
  <si>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</si>
  <si>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</si>
  <si>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</si>
  <si>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</si>
  <si>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</si>
  <si>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</si>
  <si>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</si>
  <si>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</si>
  <si>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</si>
  <si>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</si>
  <si>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</si>
  <si>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</si>
  <si>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</si>
  <si>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</si>
  <si>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</si>
  <si>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</si>
  <si>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</si>
  <si>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</si>
  <si>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</si>
  <si>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</si>
  <si>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</si>
  <si>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</si>
  <si>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</si>
  <si>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</si>
  <si>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</si>
  <si>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</si>
  <si>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</si>
  <si>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</si>
  <si>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</si>
  <si>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</si>
  <si>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</si>
  <si>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</si>
  <si>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</si>
  <si>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</si>
  <si>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</si>
  <si>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</si>
  <si>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</si>
  <si>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</si>
  <si>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</si>
  <si>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</si>
  <si>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</si>
  <si>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</si>
  <si>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</si>
  <si>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</si>
  <si>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</si>
  <si>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</si>
  <si>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</si>
  <si>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</si>
  <si>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</si>
  <si>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</si>
  <si>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</si>
  <si>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</si>
  <si>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</si>
  <si>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</si>
  <si>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</si>
  <si>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</si>
  <si>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</si>
  <si>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</si>
  <si>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</si>
  <si>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</si>
  <si>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</si>
  <si>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</si>
  <si>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</si>
  <si>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</si>
  <si>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</si>
  <si>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</si>
  <si>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</si>
  <si>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</si>
  <si>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</si>
  <si>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</si>
  <si>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</si>
  <si>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</si>
  <si>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</si>
  <si>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</si>
  <si>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</si>
  <si>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</si>
  <si>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</si>
  <si>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</si>
  <si>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</si>
  <si>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</si>
  <si>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</si>
  <si>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</si>
  <si>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</si>
  <si>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</si>
  <si>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</si>
  <si>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</si>
  <si>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</si>
  <si>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</si>
  <si>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</si>
  <si>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</si>
  <si>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</si>
  <si>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</si>
  <si>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</si>
  <si>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</si>
  <si>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</si>
  <si>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</si>
  <si>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</si>
  <si>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</si>
  <si>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</si>
  <si>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</si>
  <si>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</si>
  <si>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</si>
  <si>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</si>
  <si>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</si>
  <si>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</si>
  <si>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</si>
  <si>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</si>
  <si>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</si>
  <si>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</si>
  <si>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</si>
  <si>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</si>
  <si>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</si>
  <si>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</si>
  <si>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</si>
  <si>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</si>
  <si>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</si>
  <si>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</si>
  <si>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</si>
  <si>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</si>
  <si>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</si>
  <si>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</si>
  <si>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</si>
  <si>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</si>
  <si>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</si>
  <si>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</si>
  <si>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</si>
  <si>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</si>
  <si>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</si>
  <si>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</si>
  <si>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</si>
  <si>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</si>
  <si>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</si>
  <si>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</si>
  <si>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</si>
  <si>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</si>
  <si>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</si>
  <si>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</si>
  <si>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</si>
  <si>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</si>
  <si>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</si>
  <si>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</si>
  <si>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</si>
  <si>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</si>
  <si>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</si>
  <si>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</si>
  <si>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</si>
  <si>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</si>
  <si>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</si>
  <si>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</si>
  <si>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</si>
  <si>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</si>
  <si>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</si>
  <si>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</si>
  <si>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</si>
  <si>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</si>
  <si>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</si>
  <si>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</si>
  <si>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</si>
  <si>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</si>
  <si>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</si>
  <si>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</si>
  <si>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</si>
  <si>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</si>
  <si>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</si>
  <si>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</si>
  <si>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</si>
  <si>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</si>
  <si>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</si>
  <si>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</si>
  <si>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</si>
  <si>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</si>
  <si>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</si>
  <si>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</si>
  <si>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</si>
  <si>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</si>
  <si>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</si>
  <si>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</si>
  <si>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</si>
  <si>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</si>
  <si>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</si>
  <si>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</si>
  <si>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</si>
  <si>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</si>
  <si>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</si>
  <si>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</si>
  <si>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</si>
  <si>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</si>
  <si>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</si>
  <si>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</si>
  <si>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</si>
  <si>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</si>
  <si>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</si>
  <si>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</si>
  <si>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</si>
  <si>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</si>
  <si>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</si>
  <si>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</si>
  <si>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</si>
  <si>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</si>
  <si>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</si>
  <si>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</si>
  <si>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</si>
  <si>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</si>
  <si>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</si>
  <si>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</si>
  <si>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</si>
  <si>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</si>
  <si>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</si>
  <si>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</si>
  <si>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</si>
  <si>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</si>
  <si>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</si>
  <si>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</si>
  <si>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</si>
  <si>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</si>
  <si>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</si>
  <si>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</si>
  <si>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</si>
  <si>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</si>
  <si>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</si>
  <si>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</si>
  <si>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</si>
  <si>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</si>
  <si>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</si>
  <si>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</si>
  <si>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</si>
  <si>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</si>
  <si>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</si>
  <si>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</si>
  <si>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</si>
  <si>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</si>
  <si>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</si>
  <si>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</si>
  <si>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</si>
  <si>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</si>
  <si>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</si>
  <si>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</si>
  <si>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</si>
  <si>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</si>
  <si>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</si>
  <si>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</si>
  <si>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</si>
  <si>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</si>
  <si>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</si>
  <si>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</si>
  <si>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</si>
  <si>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</si>
  <si>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</si>
  <si>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</si>
  <si>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</si>
  <si>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</si>
  <si>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</si>
  <si>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</si>
  <si>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</si>
  <si>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</si>
  <si>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</si>
  <si>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</si>
  <si>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</si>
  <si>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</si>
  <si>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</si>
  <si>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</si>
  <si>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</si>
  <si>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</si>
  <si>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</si>
  <si>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</si>
  <si>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</si>
  <si>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</si>
  <si>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</si>
  <si>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</si>
  <si>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</si>
  <si>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</si>
  <si>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</si>
  <si>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</si>
  <si>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</si>
  <si>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</si>
  <si>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</si>
  <si>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</si>
  <si>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</si>
  <si>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</si>
  <si>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</si>
  <si>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</si>
  <si>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</si>
  <si>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</si>
  <si>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</si>
  <si>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</si>
  <si>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</si>
  <si>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</si>
  <si>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</si>
  <si>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</si>
  <si>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</si>
  <si>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</si>
  <si>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</si>
  <si>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</si>
  <si>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</si>
  <si>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</si>
  <si>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</si>
  <si>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</si>
  <si>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</si>
  <si>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</si>
  <si>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</si>
  <si>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</si>
  <si>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</si>
  <si>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</si>
  <si>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</si>
  <si>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</si>
  <si>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</si>
  <si>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</si>
  <si>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</si>
  <si>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</si>
  <si>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</si>
  <si>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</si>
  <si>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</si>
  <si>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</si>
  <si>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</si>
  <si>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</si>
  <si>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</si>
  <si>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</si>
  <si>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</si>
  <si>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</si>
  <si>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</si>
  <si>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</si>
  <si>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</si>
  <si>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</si>
  <si>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</si>
  <si>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</si>
  <si>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</si>
  <si>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</si>
  <si>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</si>
  <si>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</si>
  <si>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</si>
  <si>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</si>
  <si>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</si>
  <si>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</si>
  <si>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</si>
  <si>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</si>
  <si>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</si>
  <si>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</si>
  <si>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</si>
  <si>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</si>
  <si>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</si>
  <si>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</si>
  <si>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</si>
  <si>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</si>
  <si>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</si>
  <si>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</si>
  <si>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</si>
  <si>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</si>
  <si>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</si>
  <si>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</si>
  <si>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</si>
  <si>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</si>
  <si>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</si>
  <si>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</si>
  <si>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</si>
  <si>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</si>
  <si>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</si>
  <si>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</si>
  <si>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</si>
  <si>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</si>
  <si>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</si>
  <si>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</si>
  <si>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</si>
  <si>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</si>
  <si>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</si>
  <si>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</si>
  <si>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</si>
  <si>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</si>
  <si>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</si>
  <si>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</si>
  <si>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</si>
  <si>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</si>
  <si>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</si>
  <si>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</si>
  <si>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</si>
  <si>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</si>
  <si>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</si>
  <si>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</si>
  <si>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</si>
  <si>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</si>
  <si>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</si>
  <si>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</si>
  <si>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</si>
  <si>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</si>
  <si>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</si>
  <si>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</si>
  <si>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</si>
  <si>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</si>
  <si>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</si>
  <si>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</si>
  <si>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</si>
  <si>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</si>
  <si>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</si>
  <si>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</si>
  <si>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</si>
  <si>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</si>
  <si>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</si>
  <si>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</si>
  <si>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</si>
  <si>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</si>
  <si>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</si>
  <si>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</si>
  <si>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</si>
  <si>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</si>
  <si>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</si>
  <si>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</si>
  <si>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</si>
  <si>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</si>
  <si>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</si>
  <si>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</si>
  <si>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</si>
  <si>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</si>
  <si>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</si>
  <si>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</si>
  <si>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</si>
  <si>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</si>
  <si>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</si>
  <si>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</si>
  <si>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</si>
  <si>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</si>
  <si>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</si>
  <si>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</si>
  <si>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</si>
  <si>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</si>
  <si>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</si>
  <si>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</si>
  <si>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</si>
  <si>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</si>
  <si>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</si>
  <si>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</si>
  <si>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</si>
  <si>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</si>
  <si>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</si>
  <si>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</si>
  <si>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</si>
  <si>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</si>
  <si>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</si>
  <si>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</si>
  <si>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</si>
  <si>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</si>
  <si>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</si>
  <si>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</si>
  <si>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</si>
  <si>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</si>
  <si>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</si>
  <si>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</si>
  <si>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</si>
  <si>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</si>
  <si>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</si>
  <si>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</si>
  <si>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</si>
  <si>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</si>
  <si>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</si>
  <si>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</si>
  <si>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</si>
  <si>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</si>
  <si>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</si>
  <si>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</si>
  <si>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</si>
  <si>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</si>
  <si>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</si>
  <si>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</si>
  <si>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</si>
  <si>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</si>
  <si>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</si>
  <si>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</si>
  <si>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</si>
  <si>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</si>
  <si>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</si>
  <si>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</si>
  <si>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</si>
  <si>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</si>
  <si>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</si>
  <si>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</si>
  <si>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</si>
  <si>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</si>
  <si>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</si>
  <si>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</si>
  <si>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</si>
  <si>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</si>
  <si>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</si>
  <si>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</si>
  <si>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</si>
  <si>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</si>
  <si>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</si>
  <si>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</si>
  <si>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</si>
  <si>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</si>
  <si>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</si>
  <si>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</si>
  <si>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</si>
  <si>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</si>
  <si>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</si>
  <si>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</si>
  <si>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</si>
  <si>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</si>
  <si>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</si>
  <si>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</si>
  <si>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</si>
  <si>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</si>
  <si>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</si>
  <si>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</si>
  <si>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</si>
  <si>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</si>
  <si>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</si>
  <si>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</si>
  <si>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</si>
  <si>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</si>
  <si>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</si>
  <si>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</si>
  <si>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</si>
  <si>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</si>
  <si>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</si>
  <si>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</si>
  <si>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</si>
  <si>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</si>
  <si>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</si>
  <si>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</si>
  <si>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</si>
  <si>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</si>
  <si>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</si>
  <si>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</si>
  <si>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</si>
  <si>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</si>
  <si>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</si>
  <si>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</si>
  <si>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</si>
  <si>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</si>
  <si>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</si>
  <si>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</si>
  <si>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</si>
  <si>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</si>
  <si>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</si>
  <si>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</si>
  <si>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</si>
  <si>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</si>
  <si>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</si>
  <si>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</si>
  <si>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</si>
  <si>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</si>
  <si>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</si>
  <si>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</si>
  <si>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</si>
  <si>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</si>
  <si>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</si>
  <si>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</si>
  <si>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</si>
  <si>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</si>
  <si>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</si>
  <si>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</si>
  <si>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</si>
  <si>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</si>
  <si>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</si>
  <si>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</si>
  <si>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</si>
  <si>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</si>
  <si>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</si>
  <si>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</si>
  <si>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</si>
  <si>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</si>
  <si>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</si>
  <si>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</si>
  <si>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</si>
  <si>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</si>
  <si>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</si>
  <si>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</si>
  <si>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</si>
  <si>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</si>
  <si>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</si>
  <si>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</si>
  <si>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</si>
  <si>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</si>
  <si>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</si>
  <si>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</si>
  <si>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</si>
  <si>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</si>
  <si>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</si>
  <si>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</si>
  <si>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</si>
  <si>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</si>
  <si>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</si>
  <si>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</si>
  <si>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</si>
  <si>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</si>
  <si>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</si>
  <si>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</si>
  <si>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</si>
  <si>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</si>
  <si>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</si>
  <si>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</si>
  <si>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</si>
  <si>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</si>
  <si>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</si>
  <si>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</si>
  <si>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</si>
  <si>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</si>
  <si>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</si>
  <si>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</si>
  <si>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</si>
  <si>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</si>
  <si>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</si>
  <si>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</si>
  <si>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</si>
  <si>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</si>
  <si>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</si>
  <si>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</si>
  <si>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</si>
  <si>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</si>
  <si>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</si>
  <si>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</si>
  <si>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</si>
  <si>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</si>
  <si>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</si>
  <si>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</si>
  <si>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</si>
  <si>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</si>
  <si>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</si>
  <si>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</si>
  <si>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</si>
  <si>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</si>
  <si>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</si>
  <si>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</si>
  <si>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</si>
  <si>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</si>
  <si>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</si>
  <si>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</si>
  <si>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</si>
  <si>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</si>
  <si>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</si>
  <si>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</si>
  <si>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</si>
  <si>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</si>
  <si>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</si>
  <si>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</si>
  <si>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</si>
  <si>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</si>
  <si>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</si>
  <si>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</si>
  <si>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</si>
  <si>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</si>
  <si>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</si>
  <si>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</si>
  <si>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</si>
  <si>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</si>
  <si>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</si>
  <si>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</si>
  <si>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</si>
  <si>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</si>
  <si>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</si>
  <si>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</si>
  <si>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</si>
  <si>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</si>
  <si>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</si>
  <si>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</si>
  <si>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</si>
  <si>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</si>
  <si>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</si>
  <si>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</si>
  <si>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</si>
  <si>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</si>
  <si>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</si>
  <si>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</si>
  <si>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</si>
  <si>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</si>
  <si>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</si>
  <si>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</si>
  <si>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</si>
  <si>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</si>
  <si>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</si>
  <si>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</si>
  <si>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</si>
  <si>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</si>
  <si>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</si>
  <si>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</si>
  <si>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</si>
  <si>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</si>
  <si>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</si>
  <si>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</si>
  <si>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</si>
  <si>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</si>
  <si>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</si>
  <si>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</si>
  <si>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</si>
  <si>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</si>
  <si>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</si>
  <si>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</si>
  <si>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</si>
  <si>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</si>
  <si>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</si>
  <si>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</si>
  <si>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</si>
  <si>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</si>
  <si>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</si>
  <si>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</si>
  <si>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</si>
  <si>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</si>
  <si>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</si>
  <si>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</si>
  <si>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</si>
  <si>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</si>
  <si>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</si>
  <si>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</si>
  <si>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</si>
  <si>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</si>
  <si>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</si>
  <si>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</si>
  <si>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</si>
  <si>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</si>
  <si>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</si>
  <si>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</si>
  <si>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</si>
  <si>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</si>
  <si>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</si>
  <si>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</si>
  <si>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</si>
  <si>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</si>
  <si>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</si>
  <si>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</si>
  <si>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</si>
  <si>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</si>
  <si>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</si>
  <si>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</si>
  <si>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</si>
  <si>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</si>
  <si>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</si>
  <si>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</si>
  <si>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</si>
  <si>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</si>
  <si>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</si>
  <si>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</si>
  <si>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</si>
  <si>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</si>
  <si>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</si>
  <si>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</si>
  <si>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</si>
  <si>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</si>
  <si>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</si>
  <si>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</si>
  <si>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</si>
  <si>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</si>
  <si>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</si>
  <si>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</si>
  <si>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</si>
  <si>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</si>
  <si>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</si>
  <si>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</si>
  <si>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</si>
  <si>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</si>
  <si>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</si>
  <si>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</si>
  <si>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</si>
  <si>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</si>
  <si>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</si>
  <si>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</si>
  <si>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</si>
  <si>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</si>
  <si>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</si>
  <si>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</si>
  <si>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</si>
  <si>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</si>
  <si>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</si>
  <si>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</si>
  <si>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</si>
  <si>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</si>
  <si>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</si>
  <si>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</si>
  <si>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</si>
  <si>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</si>
  <si>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</si>
  <si>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</si>
  <si>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</si>
  <si>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</si>
  <si>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</si>
  <si>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</si>
  <si>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</si>
  <si>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</si>
  <si>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</si>
  <si>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</si>
  <si>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</si>
  <si>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</si>
  <si>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</si>
  <si>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</si>
  <si>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</si>
  <si>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</si>
  <si>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</si>
  <si>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</si>
  <si>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</si>
  <si>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</si>
  <si>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</si>
  <si>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</si>
  <si>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</si>
  <si>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</si>
  <si>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</si>
  <si>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</si>
  <si>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</si>
  <si>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</si>
  <si>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</si>
  <si>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</si>
  <si>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</si>
  <si>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</si>
  <si>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</si>
  <si>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</si>
  <si>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</si>
  <si>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</si>
  <si>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</si>
  <si>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</si>
  <si>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</si>
  <si>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</si>
  <si>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</si>
  <si>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</si>
  <si>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</si>
  <si>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</si>
  <si>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</si>
  <si>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</si>
  <si>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</si>
  <si>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</si>
  <si>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</si>
  <si>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</si>
  <si>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</si>
  <si>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</si>
  <si>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</si>
  <si>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</si>
  <si>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</si>
  <si>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</si>
  <si>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</si>
  <si>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</si>
  <si>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</si>
  <si>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</si>
  <si>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</si>
  <si>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</si>
  <si>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</si>
  <si>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</si>
  <si>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</si>
  <si>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</si>
  <si>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</si>
  <si>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</si>
  <si>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</si>
  <si>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</si>
  <si>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</si>
  <si>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</si>
  <si>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</si>
  <si>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</si>
  <si>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</si>
  <si>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</si>
  <si>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</si>
  <si>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</si>
  <si>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</si>
  <si>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</si>
  <si>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</si>
  <si>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</si>
  <si>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</si>
  <si>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</si>
  <si>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</si>
  <si>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</si>
  <si>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</si>
  <si>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</si>
  <si>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</si>
  <si>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</si>
  <si>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</si>
  <si>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</si>
  <si>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</si>
  <si>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</si>
  <si>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</si>
  <si>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</si>
  <si>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</si>
  <si>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</si>
  <si>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</si>
  <si>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</si>
  <si>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</si>
  <si>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</si>
  <si>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</si>
  <si>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</si>
  <si>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</si>
  <si>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</si>
  <si>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</si>
  <si>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</si>
  <si>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</si>
  <si>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</si>
  <si>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</si>
  <si>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</si>
  <si>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</si>
  <si>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</si>
  <si>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</si>
  <si>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</si>
  <si>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</si>
  <si>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</si>
  <si>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</si>
  <si>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</si>
  <si>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</si>
  <si>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</si>
  <si>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</si>
  <si>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</si>
  <si>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</si>
  <si>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</si>
  <si>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</si>
  <si>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</si>
  <si>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</si>
  <si>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</si>
  <si>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</si>
  <si>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</si>
  <si>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</si>
  <si>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</si>
  <si>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</si>
  <si>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</si>
  <si>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</si>
  <si>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</si>
  <si>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</si>
  <si>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</si>
  <si>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</si>
  <si>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</si>
  <si>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</si>
  <si>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</si>
  <si>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</si>
  <si>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</si>
  <si>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</si>
  <si>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</si>
  <si>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</si>
  <si>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</si>
  <si>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</si>
  <si>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</si>
  <si>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</si>
  <si>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</si>
  <si>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</si>
  <si>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</si>
  <si>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</si>
  <si>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</si>
  <si>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</si>
  <si>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</si>
  <si>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</si>
  <si>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</si>
  <si>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</si>
  <si>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</si>
  <si>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</si>
  <si>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</si>
  <si>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</si>
  <si>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</si>
  <si>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</si>
  <si>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</si>
  <si>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</si>
  <si>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</si>
  <si>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</si>
  <si>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</si>
  <si>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</si>
  <si>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</si>
  <si>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</si>
  <si>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</si>
  <si>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</si>
  <si>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</si>
  <si>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</si>
  <si>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</si>
  <si>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</si>
  <si>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</si>
  <si>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</si>
  <si>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</si>
  <si>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</si>
  <si>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</si>
  <si>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</si>
  <si>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</si>
  <si>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</si>
  <si>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</si>
  <si>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</si>
  <si>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</si>
  <si>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</si>
  <si>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</si>
  <si>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</si>
  <si>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</si>
  <si>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</si>
  <si>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</si>
  <si>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</si>
  <si>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</si>
  <si>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</si>
  <si>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</si>
  <si>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</si>
  <si>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TERESITA  DE JESUS  PAYARES CABALLERO</t>
  </si>
  <si>
    <t>Barrio Montecarlos Kra. 14B No. 10E-65</t>
  </si>
  <si>
    <t>3017854697</t>
  </si>
  <si>
    <t>0576/2012</t>
  </si>
  <si>
    <t>0700/2012</t>
  </si>
  <si>
    <t>0533/2014</t>
  </si>
  <si>
    <t>0534/2014</t>
  </si>
  <si>
    <t>0165/2016</t>
  </si>
  <si>
    <t>0271/2016</t>
  </si>
  <si>
    <t>0739/2016</t>
  </si>
  <si>
    <t>0738/2016</t>
  </si>
  <si>
    <t>0870-2017</t>
  </si>
  <si>
    <t>0871-2017</t>
  </si>
  <si>
    <t>13-26-2002-00470</t>
  </si>
  <si>
    <t>13-26-2003-1030</t>
  </si>
  <si>
    <t>13-26-2004-1171</t>
  </si>
  <si>
    <t>13-26-2006-618</t>
  </si>
  <si>
    <t>13-26-007-004</t>
  </si>
  <si>
    <t>13-26-07-804</t>
  </si>
  <si>
    <t>13-26-07-992</t>
  </si>
  <si>
    <t>13-26-08-0596</t>
  </si>
  <si>
    <t>13-26-08-0691</t>
  </si>
  <si>
    <t xml:space="preserve">
13-26-10-0553
</t>
  </si>
  <si>
    <t>0452</t>
  </si>
  <si>
    <t>0563- 2013</t>
  </si>
  <si>
    <t>0457/2014</t>
  </si>
  <si>
    <t>0453/2014</t>
  </si>
  <si>
    <t>0474/2015</t>
  </si>
  <si>
    <t>0487/2015</t>
  </si>
  <si>
    <t>0496/2015</t>
  </si>
  <si>
    <t>0542/2015</t>
  </si>
  <si>
    <t>0537/2015</t>
  </si>
  <si>
    <t>0539/2015</t>
  </si>
  <si>
    <t>0407/2016</t>
  </si>
  <si>
    <t>0390/2016</t>
  </si>
  <si>
    <t>0393/2016</t>
  </si>
  <si>
    <t>0788/2016</t>
  </si>
  <si>
    <t>0798/2016</t>
  </si>
  <si>
    <t>0367/2017</t>
  </si>
  <si>
    <t>0369/2017</t>
  </si>
  <si>
    <t>0332/2018</t>
  </si>
  <si>
    <t>0451/2018</t>
  </si>
  <si>
    <t>0452/2018</t>
  </si>
  <si>
    <t>BRINDA ATENCION INTEGRAL A LA PRIMERA INFANCIA EN EL MARCO DE LA ESTRATEGIA DE CERO A SIEMPRE EN EL DEPARTAMENTO DE BOLIVAR</t>
  </si>
  <si>
    <t>ATENDER A NIÑOS Y NIÑAS MENORES DE 5 AÑOS, O HASTA SU INGRESO AL GRADO DE TRANSICIÓN, Y A MUJERES GESTANTE Y EN PERIODO DE LACTANCIA EN LOS SERVICIO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</si>
  <si>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 ESPECÍFICAMENTE A LOS NIÑOS Y NIÑAS MENORES DE CINCO (5) AÑOS DE FAMILIA EN SITUACIÓN DE VULNERABILIDAD DE CONFORMIDAD CON LA DIRECTRICES, LINEAMIENTOS Y PARÁMETROS ESTABLECIDOS POR EL ICBF, ASÍ COMO REGULA LAS RELACIONES ENTRE LAS PARTES DERIVADAS DE LA ENTREGA DE APORTES POR EL ICBF A LA ENTIDAD ADMINISTRADORA DEL SERVICIO EN LA MODALIDAD DE HOGARES COMUNITARIOS DE BIENESTAR EN LAS SIGUIENTES FORMAS DE ATENCIÓN: FAMILIARES, MÚLTIPLES, GRUPALES, EMPRESARIALES, JARDINES SOCIALES Y EN LA MODALIDAD FAMI.</t>
  </si>
  <si>
    <t>PRESTA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</si>
  <si>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</si>
  <si>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</si>
  <si>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POLICITA DE ESTADO PARA EL DESARROLLO INTEGRAL DE LA PRIMERA INFANCIA "DE CERO A SIEMPRE" EN EL SERVICIO CENTROS DE DESARROLLO INFALTIL EN MEDIO FAMILIAR</t>
  </si>
  <si>
    <t>PRESTA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POLICITA DE ESTADO PARA EL DESARROLLO INTEGRAL DE LA PRIMERA INFANCIA "DE CERO A SIEMPRE" EN EL SERVICIO CENTROS DE DESARROLLO INFALTIL.</t>
  </si>
  <si>
    <t xml:space="preserve">ATENCIÓN INTEGRAL EN PROTECCIÓN REQUERIDO POR LOS NIÑOS Y NIÑAS O JÓVENES ABANDONADOS O EN PELIGRO FÍSICO O MORAL REMITIDOS POR EL INSTITUTO. MAGANGUÉ. </t>
  </si>
  <si>
    <t>ATENCIÓN INTEGRAL EN EXTERNADO PARA LA PROTECCIÓN DE NIÑOS Y NIÑAS MENORES DE18 AÑOS QUE SE ENCUENTREN EN ALGUNAS DE LAS SITUACIONES DE PELIGRO DESCRITAS EN EL CÓDIGO DEL MENOR-. MAGANGUÉ</t>
  </si>
  <si>
    <t xml:space="preserve">ATENCIÓN DE JÓVENES DE AMBOS SEXOS EN CIRCUNSTANCIAS DE VULNERABILIDAD FAMILIAR Y SOCIAL, HIJOS DE MADRE CABEZA DE FAMILIA QUE TRABAJAN FUERA DEL HOGAR. MAGANGUÉ   </t>
  </si>
  <si>
    <t xml:space="preserve">BRINDAR ATENCIÓN INTEGRAL EN LA MODALIDAD DE EXTERNADO A NIÑOS, NIÑAS Y ADOLESCENTES QUE SE ENCUENTRAN EN CONDICIONES DE VULNERACIÓN DE SUS DERECHOS Y QUE CUENTEN CON UNA RED DE APOYO FAMILIAR, Y PRESENTEN UNA SITUACIÓN DE RIESGO O DE DESPLAZAMIENTO, QUE REQUIEREN UN APOYO PSICOSOCIAL ESPECÍFICO PARA CONSOLIDAD UN PROCESO DE INTEGRACIÓN FAMILIAR Y SOCIAL. MAGANGUÉ
</t>
  </si>
  <si>
    <t xml:space="preserve">BRINDAR ATENCIÓN INTEGRAL EN LA MODALIDAD DE EXTERNADO A NIÑOS, NIÑAS Y ADOLESCENTES QUE SE ENCUENTRAN EN CONDICIONES DE VULNERACIÓN DE SUS DERECHOS Y QUE CUENTEN CON UNA RED DE APOYO FAMILIAR, Y PRESENTEN UNA SITUACIÓN DE RIESGO O DE DESPLAZAMIENTO, QUE REQUIEREN UN APOYO PSICOSOCIAL ESPECÍFICO PARA CONSOLIDAD UN PROCESO DE INTEGRACIÓN FAMILIAR Y SOCIAL. MAGANGUÉ
</t>
  </si>
  <si>
    <t>BRINDAR ATENCIÓN INTEGRAL EN LA MODALIDAD DE EXTERNADO A NIÑOS, NIÑAS Y ADOLESCENTES QUE SE ENCUENTRAN EN CONDICIONES DE VULNERACIÓN DE SUS DERECHOS Y QUE CUENTEN CON UNA RED DE APOYO FAMILIAR, Y PRESENTEN UNA SITUACIÓN DE RIESGO O DE DESPLAZAMIENTO, QUE REQUIEREN UN APOYO PSICOSOCIAL ESPECÍFICO PARA CONSOLIDAD UN PROCESO DE INTEGRACIÓN FAMILIAR Y SOCIAL. MAGANGUÉ</t>
  </si>
  <si>
    <t xml:space="preserve">BRINDAR ATENCIÓN INTEGRAL EN LA MODALIDAD DE EXTERNADO A NIÑOS, NIÑAS Y ADOLESCENTES QUE SE ENCUENTRAN EN CONDICIONES DE VULNERACIÓN DE SUS DERECHOS Y QUE CUENTEN CON UNA RED DE APOYO FAMILIAR, Y PRESENTEN UNA SITUACIÓN DE RIESGO O DESPLAZAMIENTO, QUE REQUIEREN UN APOYO PSICOSOCIAL ESPECÍFICO PARA CONSOLIDAR UN PROCESO DE INTEGRACIÓN FAMILIAR Y SOCIAL. MAGANGUÉ
</t>
  </si>
  <si>
    <t>BRINDAR ATENCIÓN INTEGRAL EN LA MODALIDAD DE EXTERNADO A NIÑOS, NIÑAS Y ADOLESCENTES QUE SE ENCUENTRAN EN CONDICIONES DE VULNERACIÓN DE SUS DERECHOS Y QUE CUENTEN CON UNA RED DE APOYO FAMILIAR, Y PRESENTEN UNA SITUACIÓN DE RIESGO O DESPLAZAMIENTO, QUE REQUIEREN UN APOYO PSICOSOCIAL ESPECÍFICO PARA CONSOLIDAR UN PROCESO DE INTEGRACIÓN FAMILIAR Y SOCIAL. MAGANGUÉ</t>
  </si>
  <si>
    <t>BRINDAR ATENCIÓN ESPECIALIZADA EN LA MODALIDAD POR CONDICIONES DE AMENAZA O VULNERACIÓN – EXTERNADO CONFORME A LAS DISPOSICIONES LEGALES, LINEAMIENTOS Y ESTÁNDARES DE CALIDAD ICBF</t>
  </si>
  <si>
    <t xml:space="preserve">BRINDAR ATENCIÓN ESPECIALIZADA EN LA MODALIDAD POR CONDICIONES DE AMENAZA O VULNERACIÓN – EXTERNADO CONFORME A LAS DISPOSICIONES LEGALES, LINEAMIENTOS Y ESTÁNDARES DE CALIDAD ICBF. </t>
  </si>
  <si>
    <t>BRINDAR ATENCIÓN ESPECIALIZADA A NNA EN LA MODALIDAD EXTERNADO PARA LA PROTECCIÓN Y RESTABLECIMIENTO DE DERECHOS.</t>
  </si>
  <si>
    <t>GARANTIZAR LA APLICACIÓN DEL MODELO DE ATENCIÓN ESPECIALIZADA MODALIDAD EXTERNADO VULNERACIÓN</t>
  </si>
  <si>
    <t>GARANTIZAR LA APLICACIÓN DEL MODELO DE ATENCIÓN EN LA MODALIDAD EXTERNADO - VULNERACIÓN PARA LA ATENCIÓN DE LOS NNA QUE TIENEN UN PROCESO ADMINISTRATIVO DE RESTABLECIMIENTO DE DERECHO ABIERTO A SU FAVOR CONFORME A LAS DISPOSICIONES LEGALES Y A LOS LINIAMIENTOS TECNICOS DEL MODELO DE ATENCIÓN Y DE LA MODALIDAD VIGENTE PARA LA PRESTACIÓN DEL SERVICIO</t>
  </si>
  <si>
    <t>GARANTIZAR LA APLICACIÓN DEL MODELO DE ATENCIÓN EN LA MODALIDAD INTERVENCIÓN DE APOYO – VIOLENCIA SEXUAL PARA LA ATENCIÓN DE LOS NNA QUE TIENEN UN PROCESO ADMINISTRATIVO DE RESTABLECIMIENTO DE DERECHO ABIERTO A SU FAVOR CONFORME A LAS DISPOSICIONES LEGALES Y A LOS LINIAMIENTOS TECNICOS DEL MODELO DE ATENCIÓN Y DE LA MODALIDAD VIGENTE PARA LA PRESTACIÓN DEL SERVICIO</t>
  </si>
  <si>
    <t>BRINDAR ATENCIÓN ESPECIALIZADA NNA QUE TIENEN UN PROCESO ADMINISTRATIVO DE RESTABLECIMIENTOS DE DERECHO ABIERTO A SU FAVOR, EN LA MODALIDAD EXTERNADO, MEDIA VULNERACIÓN, DE ACUERDO CON LOS LINEAMIENTOS VIGENTES</t>
  </si>
  <si>
    <t>GARANTIZAR LA ATENCIÓN ESPECIALIZADA A LOS NIÑOS, NIÑAS Y ADOLESCENTES, QUE TIENEN PROCESOS ADMINISTRATIVOS DE RESTABLECIMIENTOS DE DERECHOS ABIERTOS A SU FAVOR, EN LA MODALIDAD INTERVENCIÓN DE APOYO – VIOLENCIA SEXUAL, DE ACUERDO A LOS LINEAMIENTOS VIGENTES.</t>
  </si>
  <si>
    <t>BRINDAR ATENCIÓN ESPECIALIZADA NNA QUE TIENEN UN PROCESO ADMINISTRATIVO DE RESTABLECIMIENTOS DE DERECHO ABIERTO A SU FAVOR, EN LA MODALIDAD EXTERNADO - VULNERACIÓN, DE ACUERDO CON LOS LINEAMIENTOS VIGENTES</t>
  </si>
  <si>
    <t>BRINDAR ATENCIÓN ESPECIALIZADA NNA QUE TIENEN UN PROCESO ADMINISTRATIVO DE RESTABLECIMIENTOS DE DERECHO ABIERTO A SU FAVOR, EN LA MODALIDAD EXTERNADO, MEDIA JORNADA CON VULNERACIÓN, DE ACUERDO CON LOS LINEAMIENTOS VIGENTES</t>
  </si>
  <si>
    <t>BRINDAR ATENCIÓN ESPECIALIZADA NNA QUE TIENEN UN PROCESO ADMINISTRATIVO DE RESTABLECIMIENTOS DE DERECHO ABIERTO A SU FAVOR, EN LA MODALIDAD INTERVENCIÓN DE APOYO – VIOLENCIA SEXUAL, DE ACUERDO CON LOS LINEAMIENTOS VIGENTES</t>
  </si>
  <si>
    <t>BRINDAR ATENCIÓN ESPECIALIZADA NNA QUE TIENEN UN PROCESO ADMINISTRATIVO DE RESTABLECIMIENTOS DE DERECHO ABIERTO A SU FAVOR, EN LA MODALIDAD EXTERNADO, MEDIA JORNADA CON VULNERACIÓN,DEACUERDO CON LOS LINEAMIENTOS VIGENTES</t>
  </si>
  <si>
    <t>BRINDAR ATENCIÓN ESPECIALIZADA NNA DE 6 A 18 AÑOS CON DERECHOS INOSERVADOS,AMENAZADOS O VULNERADOS EN GENERAL QUE TIENEN UN PROCESO ADMINISTRATIVO DE RESTABLECIMIENTO DE DERECHOS A SU FAVOR EN LA MODALIDAD EXTERNADO MEDIA JORNADA</t>
  </si>
  <si>
    <t>BRINDAR ATENCIÓN ESPECIALIZADA NNA DE 6 A 18 AÑOS CON DERECHOS INOBSERVADOS ,AMENAZADOS O VULNERADOS EN GENERAL QUE TIENEN UN PROCESO ADMINISTRATIVO DE RESTABLECIMIENTO DE DERECHOS A SU FAVOR EN LA EN LA MODALIDAD EXTERNADO MEDIA JORNADA</t>
  </si>
  <si>
    <t>BRINDAR ATENCIÓN ESPECIALIZADA NNA QUE TIENEN UN PROCESO ADMINISTRATIVO DE RESTABLECIMIENTOS DE DERECHO ABIERTO A SU FAVOR, EN LA MODALIDAD INTERVENCIÓN DE APOYO – APOYO PSICOSOCIAL, DE ACUERDO CON LOS LINEAMIENTOS VIGENTES Y EL MODELO DE ENFOQUE DIFERENCIAL EXPEDIDOS POR ICBF.</t>
  </si>
  <si>
    <t>BRINDAR ATENCIÓN ESPECIALIZADA A NIÑOS, NIÑAS Y ADOLESCENTES QUE TIENEN UN PROCESO ADMINISTRATIVO ABIERTO A SU FAVOR DE RESTABLECIMIENTO DE DERECHOS AMENAZADOS O VULNERADOS EN SITUACIÓN DE TRABAJO INFANTIL.</t>
  </si>
  <si>
    <t>0312-2020</t>
  </si>
  <si>
    <t>0313-2020</t>
  </si>
  <si>
    <t>0321-2020</t>
  </si>
  <si>
    <t>0346 -2019</t>
  </si>
  <si>
    <t>0347-2019</t>
  </si>
  <si>
    <t>0351-2019</t>
  </si>
  <si>
    <t>0354-2019</t>
  </si>
  <si>
    <t>23/2020/286</t>
  </si>
  <si>
    <t>23/2020/290</t>
  </si>
  <si>
    <t>23/2020/288</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</si>
  <si>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t>
  </si>
  <si>
    <t>BRINDAR ATENCION ESPECIALIZADA A LOS NIÑOS, NIÑAS Y ADOLESCENTES QUE TIENE UN PROCESO ADMINISTRATIVO DE RESTABLECIMIENTO DE DERECHOS ABIERTO A SU FAVOR EN LA MODALIDAD, INTERVENCION DE APOYO-APOYO PSICOSOCIAL, DE ACUERDO CON LOS LINEAMIENTOS VIGENTES Y EL MODELO DE ENFOQUE DIFERENCIAL EXPEDIDOS POR EL ICBF</t>
  </si>
  <si>
    <t>BRINDAR ATENCION ESPECIALIZADA A LOS NIÑOS, NIÑAS Y ADOLESCENTES QUE TIENE UN PROCESO ADMINISTRATIVO DE RESTABLECIMIENTO DE DERECHOS ABIERTO A SU FAVOR EN LA MODALIDAD, EXTERNADO MEDIA JORNADA, DE ACUERDO CON LOS LINEAMIENTOS VIGENTES Y EL MODELO DE ENFOQUE DIFERENCIAL EXPEDIDOS POR EL ICBF.</t>
  </si>
  <si>
    <t>BRINDAR ATENCION ESPECIALIZADA A LOS NIÑOS, NIÑAS Y ADOLESCENTES QUE TIENE UN PROCESO ADMINISTRATIVO DE RESTABLECIMIENTO DE DERECHOS ABIERTO A SU FAVOR EN LA MODALIDAD, EXTERNADO MEDIA JORNADA, DE ACUERDO CON LOS LINEAMIENTOS VIGENTES Y EL MODELO DE ENFOQUE DIFERENCIAL EXPEDIDOS POR EL ICBF. TRABAJO INFANTIL</t>
  </si>
  <si>
    <t>CONTRIBUIR AL DESARROLLO INTEGRAL DE NIÑAS, NIÑOS Y ADOLESCENTES ENTRE LOS 6 Y 17 AÑOS, 11 MESES Y 29 DÍAS FORTALECIENDO EN ELLOS Y SUS FAMILIAS HABILIDADES, CAPACIDADES Y CONOCIMIENTOS PARA EL EJERCICIO DE SUS DERECHOS, LA PREVENCIÓN DE RIESGOS, VULNERACIONES, LA POTENCIACIÓN DE SUS VOCACIONES, INTERESES Y TALENTOS EN LA CONSTRUCCIÓN DE SU PROYECTO DE VIDA</t>
  </si>
  <si>
    <t>IMPLEMENTAR UN PROCESO ORIENTADO A LA PROMOCIÓN DE DERECHOS DE NIÑOS Y NIÑAS Y ADOLESCENTES Y LA PREVENCIÓN DE LA VULNERACIÓN A ESTOS DERECHOS CON ÉNFASIS EN LA PREVENCIÓN DE INCLUIR LA TEMÁTICA CORRESPONDIENTE A CADA PROYECTO.</t>
  </si>
  <si>
    <t>0187-2020</t>
  </si>
  <si>
    <t>0155-2020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</si>
  <si>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</si>
  <si>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</si>
  <si>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13005052020</t>
  </si>
  <si>
    <t>13005062020</t>
  </si>
  <si>
    <t>PRESTAR LOS SERVICIOS PARA LA ATENCIÓN A LA PRIMERA INFANCIA EN LOS HOGARES COMUNITARIOS DE BIENESTAR HCB Y HOGARES COMUNITARIOS DE BIENESTAR 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</si>
  <si>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Barrio Montecarlos Kra. 15 No. 9-06</t>
  </si>
  <si>
    <t>corporacionjovenesymanana@hotmail.com  tere272@hotmail.com</t>
  </si>
  <si>
    <t>TERESITA  DE JESÚS PAYARES CABALLERO</t>
  </si>
  <si>
    <t>70-0137-2019</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</si>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</sst>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2780</v>
      </c>
      <c r="D15" s="35"/>
      <c r="E15" s="35"/>
      <c r="F15" s="5"/>
      <c r="G15" s="32" t="s">
        <v>1168</v>
      </c>
      <c r="H15" s="103" t="s">
        <v>453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806007865</v>
      </c>
      <c r="C20" s="5"/>
      <c r="D20" s="73"/>
      <c r="E20" s="5"/>
      <c r="F20" s="5"/>
      <c r="G20" s="5"/>
      <c r="H20" s="243"/>
      <c r="I20" s="149" t="s">
        <v>453</v>
      </c>
      <c r="J20" s="150" t="s">
        <v>973</v>
      </c>
      <c r="K20" s="151">
        <v>1972970632</v>
      </c>
      <c r="L20" s="152">
        <v>44242</v>
      </c>
      <c r="M20" s="152">
        <v>44561</v>
      </c>
      <c r="N20" s="135">
        <f>+(M20-L20)/30</f>
        <v>10.633333333333333</v>
      </c>
      <c r="O20" s="138"/>
      <c r="U20" s="134"/>
      <c r="V20" s="105">
        <f ca="1">NOW()</f>
        <v>44193.804572337962</v>
      </c>
      <c r="W20" s="105">
        <f ca="1">NOW()</f>
        <v>44193.804572337962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CORPORACIONJOVENESYMANANA@HOTMAIL.COM</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2779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2679</v>
      </c>
      <c r="E48" s="145">
        <v>41190</v>
      </c>
      <c r="F48" s="145">
        <v>41274</v>
      </c>
      <c r="G48" s="160">
        <f>IF(AND(E48&lt;&gt;"",F48&lt;&gt;""),((F48-E48)/30),"")</f>
        <v>2.8</v>
      </c>
      <c r="H48" s="114" t="s">
        <v>2719</v>
      </c>
      <c r="I48" s="113" t="s">
        <v>208</v>
      </c>
      <c r="J48" s="113" t="s">
        <v>220</v>
      </c>
      <c r="K48" s="116">
        <v>940591710</v>
      </c>
      <c r="L48" s="115" t="s">
        <v>1148</v>
      </c>
      <c r="M48" s="117">
        <v>1</v>
      </c>
      <c r="N48" s="115" t="s">
        <v>27</v>
      </c>
      <c r="O48" s="124" t="s">
        <v>26</v>
      </c>
      <c r="P48" s="78"/>
    </row>
    <row r="49" spans="1:16" s="6" customFormat="1" ht="24.75" customHeight="1" x14ac:dyDescent="0.25">
      <c r="A49" s="143">
        <v>2</v>
      </c>
      <c r="B49" s="122" t="s">
        <v>2665</v>
      </c>
      <c r="C49" s="112" t="s">
        <v>31</v>
      </c>
      <c r="D49" s="110" t="s">
        <v>2679</v>
      </c>
      <c r="E49" s="145">
        <v>41190</v>
      </c>
      <c r="F49" s="145">
        <v>41274</v>
      </c>
      <c r="G49" s="160">
        <f t="shared" ref="G49:G50" si="2">IF(AND(E49&lt;&gt;"",F49&lt;&gt;""),((F49-E49)/30),"")</f>
        <v>2.8</v>
      </c>
      <c r="H49" s="114" t="s">
        <v>2719</v>
      </c>
      <c r="I49" s="113" t="s">
        <v>208</v>
      </c>
      <c r="J49" s="113" t="s">
        <v>222</v>
      </c>
      <c r="K49" s="116">
        <v>940591710</v>
      </c>
      <c r="L49" s="115" t="s">
        <v>1148</v>
      </c>
      <c r="M49" s="117">
        <v>1</v>
      </c>
      <c r="N49" s="115" t="s">
        <v>27</v>
      </c>
      <c r="O49" s="124" t="s">
        <v>26</v>
      </c>
      <c r="P49" s="78"/>
    </row>
    <row r="50" spans="1:16" s="6" customFormat="1" ht="24.75" customHeight="1" x14ac:dyDescent="0.25">
      <c r="A50" s="143">
        <v>3</v>
      </c>
      <c r="B50" s="122" t="s">
        <v>2665</v>
      </c>
      <c r="C50" s="112" t="s">
        <v>31</v>
      </c>
      <c r="D50" s="110" t="s">
        <v>2680</v>
      </c>
      <c r="E50" s="145">
        <v>41195</v>
      </c>
      <c r="F50" s="145">
        <v>42004</v>
      </c>
      <c r="G50" s="160">
        <f t="shared" si="2"/>
        <v>26.966666666666665</v>
      </c>
      <c r="H50" s="119" t="s">
        <v>2719</v>
      </c>
      <c r="I50" s="113" t="s">
        <v>208</v>
      </c>
      <c r="J50" s="113" t="s">
        <v>222</v>
      </c>
      <c r="K50" s="116">
        <v>6302660758</v>
      </c>
      <c r="L50" s="115" t="s">
        <v>1148</v>
      </c>
      <c r="M50" s="117">
        <v>1</v>
      </c>
      <c r="N50" s="115" t="s">
        <v>27</v>
      </c>
      <c r="O50" s="124" t="s">
        <v>26</v>
      </c>
      <c r="P50" s="78"/>
    </row>
    <row r="51" spans="1:16" s="6" customFormat="1" ht="24.75" customHeight="1" outlineLevel="1" x14ac:dyDescent="0.25">
      <c r="A51" s="143">
        <v>4</v>
      </c>
      <c r="B51" s="122" t="s">
        <v>2665</v>
      </c>
      <c r="C51" s="112" t="s">
        <v>31</v>
      </c>
      <c r="D51" s="110" t="s">
        <v>2680</v>
      </c>
      <c r="E51" s="145">
        <v>41195</v>
      </c>
      <c r="F51" s="145">
        <v>42004</v>
      </c>
      <c r="G51" s="160">
        <f t="shared" ref="G51:G107" si="3">IF(AND(E51&lt;&gt;"",F51&lt;&gt;""),((F51-E51)/30),"")</f>
        <v>26.966666666666665</v>
      </c>
      <c r="H51" s="114" t="s">
        <v>2719</v>
      </c>
      <c r="I51" s="113" t="s">
        <v>208</v>
      </c>
      <c r="J51" s="113" t="s">
        <v>220</v>
      </c>
      <c r="K51" s="116">
        <v>6302660758</v>
      </c>
      <c r="L51" s="115" t="s">
        <v>1148</v>
      </c>
      <c r="M51" s="117">
        <v>1</v>
      </c>
      <c r="N51" s="115" t="s">
        <v>27</v>
      </c>
      <c r="O51" s="124" t="s">
        <v>26</v>
      </c>
      <c r="P51" s="78"/>
    </row>
    <row r="52" spans="1:16" s="7" customFormat="1" ht="24.75" customHeight="1" outlineLevel="1" x14ac:dyDescent="0.25">
      <c r="A52" s="144">
        <v>5</v>
      </c>
      <c r="B52" s="122" t="s">
        <v>2665</v>
      </c>
      <c r="C52" s="112" t="s">
        <v>31</v>
      </c>
      <c r="D52" s="110" t="s">
        <v>2681</v>
      </c>
      <c r="E52" s="145">
        <v>42010</v>
      </c>
      <c r="F52" s="145">
        <v>42369</v>
      </c>
      <c r="G52" s="160">
        <f t="shared" si="3"/>
        <v>11.966666666666667</v>
      </c>
      <c r="H52" s="119" t="s">
        <v>2720</v>
      </c>
      <c r="I52" s="113" t="s">
        <v>208</v>
      </c>
      <c r="J52" s="113" t="s">
        <v>222</v>
      </c>
      <c r="K52" s="116">
        <v>5742531622</v>
      </c>
      <c r="L52" s="115" t="s">
        <v>1148</v>
      </c>
      <c r="M52" s="117">
        <v>1</v>
      </c>
      <c r="N52" s="115" t="s">
        <v>27</v>
      </c>
      <c r="O52" s="124" t="s">
        <v>26</v>
      </c>
      <c r="P52" s="79"/>
    </row>
    <row r="53" spans="1:16" s="7" customFormat="1" ht="24.75" customHeight="1" outlineLevel="1" x14ac:dyDescent="0.25">
      <c r="A53" s="144">
        <v>6</v>
      </c>
      <c r="B53" s="122" t="s">
        <v>2665</v>
      </c>
      <c r="C53" s="112" t="s">
        <v>31</v>
      </c>
      <c r="D53" s="110" t="s">
        <v>2682</v>
      </c>
      <c r="E53" s="145">
        <v>42003</v>
      </c>
      <c r="F53" s="145">
        <v>42368</v>
      </c>
      <c r="G53" s="160">
        <f t="shared" si="3"/>
        <v>12.166666666666666</v>
      </c>
      <c r="H53" s="119" t="s">
        <v>2720</v>
      </c>
      <c r="I53" s="113" t="s">
        <v>208</v>
      </c>
      <c r="J53" s="113" t="s">
        <v>222</v>
      </c>
      <c r="K53" s="116">
        <v>835312400</v>
      </c>
      <c r="L53" s="115" t="s">
        <v>1148</v>
      </c>
      <c r="M53" s="117">
        <v>1</v>
      </c>
      <c r="N53" s="115" t="s">
        <v>27</v>
      </c>
      <c r="O53" s="124" t="s">
        <v>1148</v>
      </c>
      <c r="P53" s="79"/>
    </row>
    <row r="54" spans="1:16" s="7" customFormat="1" ht="24.75" customHeight="1" outlineLevel="1" x14ac:dyDescent="0.25">
      <c r="A54" s="144">
        <v>7</v>
      </c>
      <c r="B54" s="122" t="s">
        <v>2665</v>
      </c>
      <c r="C54" s="112" t="s">
        <v>31</v>
      </c>
      <c r="D54" s="110" t="s">
        <v>2683</v>
      </c>
      <c r="E54" s="145">
        <v>42398</v>
      </c>
      <c r="F54" s="145">
        <v>42674</v>
      </c>
      <c r="G54" s="160">
        <f t="shared" si="3"/>
        <v>9.1999999999999993</v>
      </c>
      <c r="H54" s="114" t="s">
        <v>2721</v>
      </c>
      <c r="I54" s="113" t="s">
        <v>208</v>
      </c>
      <c r="J54" s="113" t="s">
        <v>222</v>
      </c>
      <c r="K54" s="118">
        <v>2173834540</v>
      </c>
      <c r="L54" s="115" t="s">
        <v>1148</v>
      </c>
      <c r="M54" s="117">
        <v>1</v>
      </c>
      <c r="N54" s="115" t="s">
        <v>27</v>
      </c>
      <c r="O54" s="124" t="s">
        <v>26</v>
      </c>
      <c r="P54" s="79"/>
    </row>
    <row r="55" spans="1:16" s="7" customFormat="1" ht="24.75" customHeight="1" outlineLevel="1" x14ac:dyDescent="0.25">
      <c r="A55" s="144">
        <v>8</v>
      </c>
      <c r="B55" s="122" t="s">
        <v>2665</v>
      </c>
      <c r="C55" s="112" t="s">
        <v>31</v>
      </c>
      <c r="D55" s="110" t="s">
        <v>2683</v>
      </c>
      <c r="E55" s="145">
        <v>42398</v>
      </c>
      <c r="F55" s="145">
        <v>42674</v>
      </c>
      <c r="G55" s="160">
        <f t="shared" si="3"/>
        <v>9.1999999999999993</v>
      </c>
      <c r="H55" s="114" t="s">
        <v>2721</v>
      </c>
      <c r="I55" s="113" t="s">
        <v>208</v>
      </c>
      <c r="J55" s="113" t="s">
        <v>241</v>
      </c>
      <c r="K55" s="118">
        <v>2173834540</v>
      </c>
      <c r="L55" s="115" t="s">
        <v>1148</v>
      </c>
      <c r="M55" s="117">
        <v>1</v>
      </c>
      <c r="N55" s="115" t="s">
        <v>27</v>
      </c>
      <c r="O55" s="124" t="s">
        <v>26</v>
      </c>
      <c r="P55" s="79"/>
    </row>
    <row r="56" spans="1:16" s="7" customFormat="1" ht="24.75" customHeight="1" outlineLevel="1" x14ac:dyDescent="0.25">
      <c r="A56" s="144">
        <v>9</v>
      </c>
      <c r="B56" s="122" t="s">
        <v>2665</v>
      </c>
      <c r="C56" s="112" t="s">
        <v>31</v>
      </c>
      <c r="D56" s="110" t="s">
        <v>2683</v>
      </c>
      <c r="E56" s="145">
        <v>42398</v>
      </c>
      <c r="F56" s="145">
        <v>42674</v>
      </c>
      <c r="G56" s="160">
        <f t="shared" si="3"/>
        <v>9.1999999999999993</v>
      </c>
      <c r="H56" s="114" t="s">
        <v>2721</v>
      </c>
      <c r="I56" s="113" t="s">
        <v>208</v>
      </c>
      <c r="J56" s="113" t="s">
        <v>239</v>
      </c>
      <c r="K56" s="118">
        <v>2173834540</v>
      </c>
      <c r="L56" s="115" t="s">
        <v>1148</v>
      </c>
      <c r="M56" s="117">
        <v>1</v>
      </c>
      <c r="N56" s="115" t="s">
        <v>27</v>
      </c>
      <c r="O56" s="124" t="s">
        <v>26</v>
      </c>
      <c r="P56" s="79"/>
    </row>
    <row r="57" spans="1:16" s="7" customFormat="1" ht="24.75" customHeight="1" outlineLevel="1" x14ac:dyDescent="0.25">
      <c r="A57" s="144">
        <v>10</v>
      </c>
      <c r="B57" s="122" t="s">
        <v>2665</v>
      </c>
      <c r="C57" s="65" t="s">
        <v>31</v>
      </c>
      <c r="D57" s="63" t="s">
        <v>2683</v>
      </c>
      <c r="E57" s="145">
        <v>42398</v>
      </c>
      <c r="F57" s="145">
        <v>42674</v>
      </c>
      <c r="G57" s="160">
        <f t="shared" si="3"/>
        <v>9.1999999999999993</v>
      </c>
      <c r="H57" s="64" t="s">
        <v>2721</v>
      </c>
      <c r="I57" s="63" t="s">
        <v>208</v>
      </c>
      <c r="J57" s="63" t="s">
        <v>220</v>
      </c>
      <c r="K57" s="66">
        <v>2173834540</v>
      </c>
      <c r="L57" s="65" t="s">
        <v>1148</v>
      </c>
      <c r="M57" s="117">
        <v>1</v>
      </c>
      <c r="N57" s="65" t="s">
        <v>27</v>
      </c>
      <c r="O57" s="124" t="s">
        <v>26</v>
      </c>
      <c r="P57" s="79"/>
    </row>
    <row r="58" spans="1:16" s="7" customFormat="1" ht="24.75" customHeight="1" outlineLevel="1" x14ac:dyDescent="0.25">
      <c r="A58" s="144">
        <v>11</v>
      </c>
      <c r="B58" s="122" t="s">
        <v>2665</v>
      </c>
      <c r="C58" s="65" t="s">
        <v>31</v>
      </c>
      <c r="D58" s="63" t="s">
        <v>2684</v>
      </c>
      <c r="E58" s="145">
        <v>42399</v>
      </c>
      <c r="F58" s="145">
        <v>42674</v>
      </c>
      <c r="G58" s="160">
        <f t="shared" si="3"/>
        <v>9.1666666666666661</v>
      </c>
      <c r="H58" s="64" t="s">
        <v>2722</v>
      </c>
      <c r="I58" s="63" t="s">
        <v>208</v>
      </c>
      <c r="J58" s="63" t="s">
        <v>222</v>
      </c>
      <c r="K58" s="66">
        <v>2757756150</v>
      </c>
      <c r="L58" s="65" t="s">
        <v>1148</v>
      </c>
      <c r="M58" s="117">
        <v>1</v>
      </c>
      <c r="N58" s="65" t="s">
        <v>27</v>
      </c>
      <c r="O58" s="124" t="s">
        <v>26</v>
      </c>
      <c r="P58" s="79"/>
    </row>
    <row r="59" spans="1:16" s="7" customFormat="1" ht="24.75" customHeight="1" outlineLevel="1" x14ac:dyDescent="0.25">
      <c r="A59" s="144">
        <v>12</v>
      </c>
      <c r="B59" s="122" t="s">
        <v>2665</v>
      </c>
      <c r="C59" s="65" t="s">
        <v>31</v>
      </c>
      <c r="D59" s="63" t="s">
        <v>2685</v>
      </c>
      <c r="E59" s="145">
        <v>42675</v>
      </c>
      <c r="F59" s="145">
        <v>42719</v>
      </c>
      <c r="G59" s="160">
        <f t="shared" si="3"/>
        <v>1.4666666666666666</v>
      </c>
      <c r="H59" s="64" t="s">
        <v>2723</v>
      </c>
      <c r="I59" s="63" t="s">
        <v>208</v>
      </c>
      <c r="J59" s="63" t="s">
        <v>222</v>
      </c>
      <c r="K59" s="66">
        <v>247435650</v>
      </c>
      <c r="L59" s="65" t="s">
        <v>1148</v>
      </c>
      <c r="M59" s="117">
        <v>1</v>
      </c>
      <c r="N59" s="65" t="s">
        <v>27</v>
      </c>
      <c r="O59" s="124" t="s">
        <v>1148</v>
      </c>
      <c r="P59" s="79"/>
    </row>
    <row r="60" spans="1:16" s="7" customFormat="1" ht="24.75" customHeight="1" outlineLevel="1" x14ac:dyDescent="0.25">
      <c r="A60" s="144">
        <v>13</v>
      </c>
      <c r="B60" s="122" t="s">
        <v>2665</v>
      </c>
      <c r="C60" s="65" t="s">
        <v>31</v>
      </c>
      <c r="D60" s="63" t="s">
        <v>2686</v>
      </c>
      <c r="E60" s="145">
        <v>42675</v>
      </c>
      <c r="F60" s="145">
        <v>42719</v>
      </c>
      <c r="G60" s="160">
        <f t="shared" si="3"/>
        <v>1.4666666666666666</v>
      </c>
      <c r="H60" s="64" t="s">
        <v>2724</v>
      </c>
      <c r="I60" s="63" t="s">
        <v>208</v>
      </c>
      <c r="J60" s="63" t="s">
        <v>222</v>
      </c>
      <c r="K60" s="66">
        <v>351023985</v>
      </c>
      <c r="L60" s="65" t="s">
        <v>1148</v>
      </c>
      <c r="M60" s="117">
        <v>1</v>
      </c>
      <c r="N60" s="65" t="s">
        <v>27</v>
      </c>
      <c r="O60" s="124" t="s">
        <v>1148</v>
      </c>
      <c r="P60" s="79"/>
    </row>
    <row r="61" spans="1:16" s="7" customFormat="1" ht="24.75" customHeight="1" outlineLevel="1" x14ac:dyDescent="0.25">
      <c r="A61" s="144">
        <v>14</v>
      </c>
      <c r="B61" s="122" t="s">
        <v>2665</v>
      </c>
      <c r="C61" s="65" t="s">
        <v>31</v>
      </c>
      <c r="D61" s="63" t="s">
        <v>2687</v>
      </c>
      <c r="E61" s="145">
        <v>42719</v>
      </c>
      <c r="F61" s="145">
        <v>43084</v>
      </c>
      <c r="G61" s="160">
        <f t="shared" si="3"/>
        <v>12.166666666666666</v>
      </c>
      <c r="H61" s="64" t="s">
        <v>2725</v>
      </c>
      <c r="I61" s="63" t="s">
        <v>208</v>
      </c>
      <c r="J61" s="63" t="s">
        <v>222</v>
      </c>
      <c r="K61" s="66">
        <v>1438455539</v>
      </c>
      <c r="L61" s="65" t="s">
        <v>1148</v>
      </c>
      <c r="M61" s="117">
        <v>1</v>
      </c>
      <c r="N61" s="65" t="s">
        <v>27</v>
      </c>
      <c r="O61" s="124" t="s">
        <v>1148</v>
      </c>
      <c r="P61" s="79"/>
    </row>
    <row r="62" spans="1:16" s="7" customFormat="1" ht="24.75" customHeight="1" outlineLevel="1" x14ac:dyDescent="0.25">
      <c r="A62" s="144">
        <v>15</v>
      </c>
      <c r="B62" s="122" t="s">
        <v>2665</v>
      </c>
      <c r="C62" s="65" t="s">
        <v>31</v>
      </c>
      <c r="D62" s="63" t="s">
        <v>2688</v>
      </c>
      <c r="E62" s="145">
        <v>42719</v>
      </c>
      <c r="F62" s="145">
        <v>43084</v>
      </c>
      <c r="G62" s="160">
        <f t="shared" si="3"/>
        <v>12.166666666666666</v>
      </c>
      <c r="H62" s="64" t="s">
        <v>2726</v>
      </c>
      <c r="I62" s="63" t="s">
        <v>208</v>
      </c>
      <c r="J62" s="63" t="s">
        <v>222</v>
      </c>
      <c r="K62" s="66">
        <v>2274971970</v>
      </c>
      <c r="L62" s="65" t="s">
        <v>1148</v>
      </c>
      <c r="M62" s="117">
        <v>1</v>
      </c>
      <c r="N62" s="65" t="s">
        <v>27</v>
      </c>
      <c r="O62" s="124" t="s">
        <v>1148</v>
      </c>
      <c r="P62" s="79"/>
    </row>
    <row r="63" spans="1:16" s="7" customFormat="1" ht="24.75" customHeight="1" outlineLevel="1" x14ac:dyDescent="0.25">
      <c r="A63" s="144">
        <v>16</v>
      </c>
      <c r="B63" s="122" t="s">
        <v>2665</v>
      </c>
      <c r="C63" s="65" t="s">
        <v>31</v>
      </c>
      <c r="D63" s="63" t="s">
        <v>2689</v>
      </c>
      <c r="E63" s="145">
        <v>37292</v>
      </c>
      <c r="F63" s="145">
        <v>37621</v>
      </c>
      <c r="G63" s="160">
        <f t="shared" si="3"/>
        <v>10.966666666666667</v>
      </c>
      <c r="H63" s="64" t="s">
        <v>2727</v>
      </c>
      <c r="I63" s="63" t="s">
        <v>208</v>
      </c>
      <c r="J63" s="63" t="s">
        <v>226</v>
      </c>
      <c r="K63" s="66">
        <v>41278930</v>
      </c>
      <c r="L63" s="65" t="s">
        <v>1148</v>
      </c>
      <c r="M63" s="117">
        <v>1</v>
      </c>
      <c r="N63" s="65" t="s">
        <v>27</v>
      </c>
      <c r="O63" s="124" t="s">
        <v>1148</v>
      </c>
      <c r="P63" s="79"/>
    </row>
    <row r="64" spans="1:16" s="7" customFormat="1" ht="24.75" customHeight="1" outlineLevel="1" x14ac:dyDescent="0.25">
      <c r="A64" s="144">
        <v>17</v>
      </c>
      <c r="B64" s="122" t="s">
        <v>2665</v>
      </c>
      <c r="C64" s="65" t="s">
        <v>31</v>
      </c>
      <c r="D64" s="63" t="s">
        <v>2690</v>
      </c>
      <c r="E64" s="145">
        <v>37803</v>
      </c>
      <c r="F64" s="145">
        <v>38137</v>
      </c>
      <c r="G64" s="160">
        <f t="shared" si="3"/>
        <v>11.133333333333333</v>
      </c>
      <c r="H64" s="64" t="s">
        <v>2728</v>
      </c>
      <c r="I64" s="63" t="s">
        <v>208</v>
      </c>
      <c r="J64" s="63" t="s">
        <v>226</v>
      </c>
      <c r="K64" s="66">
        <v>45168130</v>
      </c>
      <c r="L64" s="65" t="s">
        <v>1148</v>
      </c>
      <c r="M64" s="117">
        <v>1</v>
      </c>
      <c r="N64" s="65" t="s">
        <v>27</v>
      </c>
      <c r="O64" s="124" t="s">
        <v>1148</v>
      </c>
      <c r="P64" s="79"/>
    </row>
    <row r="65" spans="1:16" s="7" customFormat="1" ht="24.75" customHeight="1" outlineLevel="1" x14ac:dyDescent="0.25">
      <c r="A65" s="144">
        <v>18</v>
      </c>
      <c r="B65" s="122" t="s">
        <v>2665</v>
      </c>
      <c r="C65" s="65" t="s">
        <v>31</v>
      </c>
      <c r="D65" s="63" t="s">
        <v>2691</v>
      </c>
      <c r="E65" s="145">
        <v>38322</v>
      </c>
      <c r="F65" s="145">
        <v>38763</v>
      </c>
      <c r="G65" s="160">
        <f t="shared" si="3"/>
        <v>14.7</v>
      </c>
      <c r="H65" s="64" t="s">
        <v>2729</v>
      </c>
      <c r="I65" s="63" t="s">
        <v>208</v>
      </c>
      <c r="J65" s="63" t="s">
        <v>226</v>
      </c>
      <c r="K65" s="66">
        <v>6221667</v>
      </c>
      <c r="L65" s="65" t="s">
        <v>1148</v>
      </c>
      <c r="M65" s="117">
        <v>1</v>
      </c>
      <c r="N65" s="65" t="s">
        <v>27</v>
      </c>
      <c r="O65" s="124" t="s">
        <v>1148</v>
      </c>
      <c r="P65" s="79"/>
    </row>
    <row r="66" spans="1:16" s="7" customFormat="1" ht="24.75" customHeight="1" outlineLevel="1" x14ac:dyDescent="0.25">
      <c r="A66" s="144">
        <v>19</v>
      </c>
      <c r="B66" s="122" t="s">
        <v>2665</v>
      </c>
      <c r="C66" s="65" t="s">
        <v>31</v>
      </c>
      <c r="D66" s="63" t="s">
        <v>2692</v>
      </c>
      <c r="E66" s="145">
        <v>38930</v>
      </c>
      <c r="F66" s="145">
        <v>39082</v>
      </c>
      <c r="G66" s="160">
        <f t="shared" si="3"/>
        <v>5.0666666666666664</v>
      </c>
      <c r="H66" s="64" t="s">
        <v>2730</v>
      </c>
      <c r="I66" s="63" t="s">
        <v>208</v>
      </c>
      <c r="J66" s="63" t="s">
        <v>226</v>
      </c>
      <c r="K66" s="66">
        <v>35859725</v>
      </c>
      <c r="L66" s="65" t="s">
        <v>1148</v>
      </c>
      <c r="M66" s="67">
        <v>1</v>
      </c>
      <c r="N66" s="65" t="s">
        <v>27</v>
      </c>
      <c r="O66" s="124" t="s">
        <v>1148</v>
      </c>
      <c r="P66" s="79"/>
    </row>
    <row r="67" spans="1:16" s="7" customFormat="1" ht="24.75" customHeight="1" outlineLevel="1" x14ac:dyDescent="0.25">
      <c r="A67" s="144">
        <v>20</v>
      </c>
      <c r="B67" s="122" t="s">
        <v>2665</v>
      </c>
      <c r="C67" s="65" t="s">
        <v>31</v>
      </c>
      <c r="D67" s="63" t="s">
        <v>2693</v>
      </c>
      <c r="E67" s="145">
        <v>39114</v>
      </c>
      <c r="F67" s="145">
        <v>39233</v>
      </c>
      <c r="G67" s="160">
        <f t="shared" si="3"/>
        <v>3.9666666666666668</v>
      </c>
      <c r="H67" s="64" t="s">
        <v>2731</v>
      </c>
      <c r="I67" s="63" t="s">
        <v>208</v>
      </c>
      <c r="J67" s="63" t="s">
        <v>226</v>
      </c>
      <c r="K67" s="66">
        <v>38061430</v>
      </c>
      <c r="L67" s="65" t="s">
        <v>1148</v>
      </c>
      <c r="M67" s="117">
        <v>1</v>
      </c>
      <c r="N67" s="65" t="s">
        <v>27</v>
      </c>
      <c r="O67" s="124" t="s">
        <v>1148</v>
      </c>
      <c r="P67" s="79"/>
    </row>
    <row r="68" spans="1:16" s="7" customFormat="1" ht="24.75" customHeight="1" outlineLevel="1" x14ac:dyDescent="0.25">
      <c r="A68" s="144">
        <v>21</v>
      </c>
      <c r="B68" s="122" t="s">
        <v>2665</v>
      </c>
      <c r="C68" s="65" t="s">
        <v>31</v>
      </c>
      <c r="D68" s="63" t="s">
        <v>2694</v>
      </c>
      <c r="E68" s="145">
        <v>39279</v>
      </c>
      <c r="F68" s="145">
        <v>39386</v>
      </c>
      <c r="G68" s="160">
        <f t="shared" si="3"/>
        <v>3.5666666666666669</v>
      </c>
      <c r="H68" s="64" t="s">
        <v>2732</v>
      </c>
      <c r="I68" s="63" t="s">
        <v>208</v>
      </c>
      <c r="J68" s="63" t="s">
        <v>226</v>
      </c>
      <c r="K68" s="66">
        <v>40520865</v>
      </c>
      <c r="L68" s="65" t="s">
        <v>1148</v>
      </c>
      <c r="M68" s="117">
        <v>1</v>
      </c>
      <c r="N68" s="65" t="s">
        <v>27</v>
      </c>
      <c r="O68" s="124" t="s">
        <v>1148</v>
      </c>
      <c r="P68" s="79"/>
    </row>
    <row r="69" spans="1:16" s="7" customFormat="1" ht="24.75" customHeight="1" outlineLevel="1" x14ac:dyDescent="0.25">
      <c r="A69" s="144">
        <v>22</v>
      </c>
      <c r="B69" s="122" t="s">
        <v>2665</v>
      </c>
      <c r="C69" s="65" t="s">
        <v>31</v>
      </c>
      <c r="D69" s="63" t="s">
        <v>2695</v>
      </c>
      <c r="E69" s="145">
        <v>39388</v>
      </c>
      <c r="F69" s="145">
        <v>39721</v>
      </c>
      <c r="G69" s="160">
        <f t="shared" si="3"/>
        <v>11.1</v>
      </c>
      <c r="H69" s="64" t="s">
        <v>2732</v>
      </c>
      <c r="I69" s="63" t="s">
        <v>208</v>
      </c>
      <c r="J69" s="63" t="s">
        <v>226</v>
      </c>
      <c r="K69" s="66">
        <v>103038870</v>
      </c>
      <c r="L69" s="65" t="s">
        <v>1148</v>
      </c>
      <c r="M69" s="117">
        <v>1</v>
      </c>
      <c r="N69" s="65" t="s">
        <v>27</v>
      </c>
      <c r="O69" s="124" t="s">
        <v>1148</v>
      </c>
      <c r="P69" s="79"/>
    </row>
    <row r="70" spans="1:16" s="7" customFormat="1" ht="24.75" customHeight="1" outlineLevel="1" x14ac:dyDescent="0.25">
      <c r="A70" s="144">
        <v>23</v>
      </c>
      <c r="B70" s="122" t="s">
        <v>2665</v>
      </c>
      <c r="C70" s="65" t="s">
        <v>31</v>
      </c>
      <c r="D70" s="63" t="s">
        <v>2696</v>
      </c>
      <c r="E70" s="145">
        <v>39722</v>
      </c>
      <c r="F70" s="145">
        <v>39782</v>
      </c>
      <c r="G70" s="160">
        <f t="shared" si="3"/>
        <v>2</v>
      </c>
      <c r="H70" s="64" t="s">
        <v>2733</v>
      </c>
      <c r="I70" s="63" t="s">
        <v>208</v>
      </c>
      <c r="J70" s="63" t="s">
        <v>226</v>
      </c>
      <c r="K70" s="66">
        <v>26628030</v>
      </c>
      <c r="L70" s="65" t="s">
        <v>1148</v>
      </c>
      <c r="M70" s="117">
        <v>1</v>
      </c>
      <c r="N70" s="65" t="s">
        <v>27</v>
      </c>
      <c r="O70" s="124" t="s">
        <v>1148</v>
      </c>
      <c r="P70" s="79"/>
    </row>
    <row r="71" spans="1:16" s="7" customFormat="1" ht="24.75" customHeight="1" outlineLevel="1" x14ac:dyDescent="0.25">
      <c r="A71" s="144">
        <v>24</v>
      </c>
      <c r="B71" s="122" t="s">
        <v>2665</v>
      </c>
      <c r="C71" s="65" t="s">
        <v>31</v>
      </c>
      <c r="D71" s="63" t="s">
        <v>2697</v>
      </c>
      <c r="E71" s="145">
        <v>39783</v>
      </c>
      <c r="F71" s="145">
        <v>40542</v>
      </c>
      <c r="G71" s="160">
        <f t="shared" si="3"/>
        <v>25.3</v>
      </c>
      <c r="H71" s="64" t="s">
        <v>2734</v>
      </c>
      <c r="I71" s="63" t="s">
        <v>208</v>
      </c>
      <c r="J71" s="63" t="s">
        <v>226</v>
      </c>
      <c r="K71" s="66">
        <v>347743845</v>
      </c>
      <c r="L71" s="65" t="s">
        <v>1148</v>
      </c>
      <c r="M71" s="117">
        <v>1</v>
      </c>
      <c r="N71" s="65" t="s">
        <v>27</v>
      </c>
      <c r="O71" s="124" t="s">
        <v>1148</v>
      </c>
      <c r="P71" s="79"/>
    </row>
    <row r="72" spans="1:16" s="7" customFormat="1" ht="24.75" customHeight="1" outlineLevel="1" x14ac:dyDescent="0.25">
      <c r="A72" s="144">
        <v>25</v>
      </c>
      <c r="B72" s="122" t="s">
        <v>2665</v>
      </c>
      <c r="C72" s="65" t="s">
        <v>31</v>
      </c>
      <c r="D72" s="63" t="s">
        <v>2698</v>
      </c>
      <c r="E72" s="145">
        <v>40543</v>
      </c>
      <c r="F72" s="145">
        <v>40724</v>
      </c>
      <c r="G72" s="160">
        <f t="shared" si="3"/>
        <v>6.0333333333333332</v>
      </c>
      <c r="H72" s="64" t="s">
        <v>2734</v>
      </c>
      <c r="I72" s="63" t="s">
        <v>208</v>
      </c>
      <c r="J72" s="63" t="s">
        <v>226</v>
      </c>
      <c r="K72" s="66">
        <v>88017899</v>
      </c>
      <c r="L72" s="65" t="s">
        <v>1148</v>
      </c>
      <c r="M72" s="117">
        <v>1</v>
      </c>
      <c r="N72" s="65" t="s">
        <v>27</v>
      </c>
      <c r="O72" s="124" t="s">
        <v>1148</v>
      </c>
      <c r="P72" s="79"/>
    </row>
    <row r="73" spans="1:16" s="7" customFormat="1" ht="24.75" customHeight="1" outlineLevel="1" x14ac:dyDescent="0.25">
      <c r="A73" s="144">
        <v>26</v>
      </c>
      <c r="B73" s="122" t="s">
        <v>2665</v>
      </c>
      <c r="C73" s="65" t="s">
        <v>31</v>
      </c>
      <c r="D73" s="63" t="s">
        <v>2699</v>
      </c>
      <c r="E73" s="145">
        <v>40725</v>
      </c>
      <c r="F73" s="145">
        <v>40862</v>
      </c>
      <c r="G73" s="160">
        <f t="shared" si="3"/>
        <v>4.5666666666666664</v>
      </c>
      <c r="H73" s="64" t="s">
        <v>2735</v>
      </c>
      <c r="I73" s="63" t="s">
        <v>208</v>
      </c>
      <c r="J73" s="63" t="s">
        <v>226</v>
      </c>
      <c r="K73" s="66">
        <v>65559275</v>
      </c>
      <c r="L73" s="65" t="s">
        <v>1148</v>
      </c>
      <c r="M73" s="117">
        <v>1</v>
      </c>
      <c r="N73" s="65" t="s">
        <v>27</v>
      </c>
      <c r="O73" s="124" t="s">
        <v>1148</v>
      </c>
      <c r="P73" s="79"/>
    </row>
    <row r="74" spans="1:16" s="7" customFormat="1" ht="24.75" customHeight="1" outlineLevel="1" x14ac:dyDescent="0.25">
      <c r="A74" s="144">
        <v>27</v>
      </c>
      <c r="B74" s="122" t="s">
        <v>2665</v>
      </c>
      <c r="C74" s="65" t="s">
        <v>31</v>
      </c>
      <c r="D74" s="63" t="s">
        <v>2700</v>
      </c>
      <c r="E74" s="145">
        <v>40908</v>
      </c>
      <c r="F74" s="145">
        <v>41623</v>
      </c>
      <c r="G74" s="160">
        <f t="shared" si="3"/>
        <v>23.833333333333332</v>
      </c>
      <c r="H74" s="64" t="s">
        <v>2736</v>
      </c>
      <c r="I74" s="63" t="s">
        <v>208</v>
      </c>
      <c r="J74" s="63" t="s">
        <v>226</v>
      </c>
      <c r="K74" s="66">
        <v>358845933</v>
      </c>
      <c r="L74" s="65" t="s">
        <v>1148</v>
      </c>
      <c r="M74" s="117">
        <v>1</v>
      </c>
      <c r="N74" s="65" t="s">
        <v>27</v>
      </c>
      <c r="O74" s="124" t="s">
        <v>1148</v>
      </c>
      <c r="P74" s="79"/>
    </row>
    <row r="75" spans="1:16" s="7" customFormat="1" ht="24.75" customHeight="1" outlineLevel="1" x14ac:dyDescent="0.25">
      <c r="A75" s="144">
        <v>28</v>
      </c>
      <c r="B75" s="122" t="s">
        <v>2665</v>
      </c>
      <c r="C75" s="65" t="s">
        <v>31</v>
      </c>
      <c r="D75" s="63" t="s">
        <v>2701</v>
      </c>
      <c r="E75" s="145">
        <v>41989</v>
      </c>
      <c r="F75" s="145">
        <v>42277</v>
      </c>
      <c r="G75" s="160">
        <f t="shared" si="3"/>
        <v>9.6</v>
      </c>
      <c r="H75" s="64" t="s">
        <v>2737</v>
      </c>
      <c r="I75" s="63" t="s">
        <v>208</v>
      </c>
      <c r="J75" s="63" t="s">
        <v>226</v>
      </c>
      <c r="K75" s="66">
        <v>155773063</v>
      </c>
      <c r="L75" s="65" t="s">
        <v>1148</v>
      </c>
      <c r="M75" s="117">
        <v>1</v>
      </c>
      <c r="N75" s="65" t="s">
        <v>27</v>
      </c>
      <c r="O75" s="124" t="s">
        <v>1148</v>
      </c>
      <c r="P75" s="79"/>
    </row>
    <row r="76" spans="1:16" s="7" customFormat="1" ht="24.75" customHeight="1" outlineLevel="1" x14ac:dyDescent="0.25">
      <c r="A76" s="144">
        <v>29</v>
      </c>
      <c r="B76" s="122" t="s">
        <v>2665</v>
      </c>
      <c r="C76" s="65" t="s">
        <v>31</v>
      </c>
      <c r="D76" s="63" t="s">
        <v>2702</v>
      </c>
      <c r="E76" s="145">
        <v>41989</v>
      </c>
      <c r="F76" s="145">
        <v>42277</v>
      </c>
      <c r="G76" s="160">
        <f t="shared" si="3"/>
        <v>9.6</v>
      </c>
      <c r="H76" s="64" t="s">
        <v>2738</v>
      </c>
      <c r="I76" s="63" t="s">
        <v>208</v>
      </c>
      <c r="J76" s="63" t="s">
        <v>222</v>
      </c>
      <c r="K76" s="66">
        <v>13289500</v>
      </c>
      <c r="L76" s="65" t="s">
        <v>1148</v>
      </c>
      <c r="M76" s="117">
        <v>1</v>
      </c>
      <c r="N76" s="65" t="s">
        <v>27</v>
      </c>
      <c r="O76" s="124" t="s">
        <v>1148</v>
      </c>
      <c r="P76" s="79"/>
    </row>
    <row r="77" spans="1:16" s="7" customFormat="1" ht="24.75" customHeight="1" outlineLevel="1" x14ac:dyDescent="0.25">
      <c r="A77" s="144">
        <v>30</v>
      </c>
      <c r="B77" s="122" t="s">
        <v>2665</v>
      </c>
      <c r="C77" s="65" t="s">
        <v>31</v>
      </c>
      <c r="D77" s="63" t="s">
        <v>2703</v>
      </c>
      <c r="E77" s="145">
        <v>42278</v>
      </c>
      <c r="F77" s="145">
        <v>42704</v>
      </c>
      <c r="G77" s="160">
        <f t="shared" si="3"/>
        <v>14.2</v>
      </c>
      <c r="H77" s="64" t="s">
        <v>2739</v>
      </c>
      <c r="I77" s="63" t="s">
        <v>208</v>
      </c>
      <c r="J77" s="63" t="s">
        <v>226</v>
      </c>
      <c r="K77" s="66">
        <v>41055850</v>
      </c>
      <c r="L77" s="65" t="s">
        <v>1148</v>
      </c>
      <c r="M77" s="117">
        <v>1</v>
      </c>
      <c r="N77" s="65" t="s">
        <v>27</v>
      </c>
      <c r="O77" s="124" t="s">
        <v>1148</v>
      </c>
      <c r="P77" s="79"/>
    </row>
    <row r="78" spans="1:16" s="7" customFormat="1" ht="24.75" customHeight="1" outlineLevel="1" x14ac:dyDescent="0.25">
      <c r="A78" s="144">
        <v>31</v>
      </c>
      <c r="B78" s="122" t="s">
        <v>2665</v>
      </c>
      <c r="C78" s="65" t="s">
        <v>31</v>
      </c>
      <c r="D78" s="63" t="s">
        <v>2704</v>
      </c>
      <c r="E78" s="145">
        <v>42278</v>
      </c>
      <c r="F78" s="145">
        <v>42338</v>
      </c>
      <c r="G78" s="160">
        <f t="shared" si="3"/>
        <v>2</v>
      </c>
      <c r="H78" s="64" t="s">
        <v>2740</v>
      </c>
      <c r="I78" s="63" t="s">
        <v>208</v>
      </c>
      <c r="J78" s="63" t="s">
        <v>226</v>
      </c>
      <c r="K78" s="66">
        <v>10029700</v>
      </c>
      <c r="L78" s="65" t="s">
        <v>1148</v>
      </c>
      <c r="M78" s="117">
        <v>1</v>
      </c>
      <c r="N78" s="65" t="s">
        <v>27</v>
      </c>
      <c r="O78" s="124" t="s">
        <v>1148</v>
      </c>
      <c r="P78" s="79"/>
    </row>
    <row r="79" spans="1:16" s="7" customFormat="1" ht="24.75" customHeight="1" outlineLevel="1" x14ac:dyDescent="0.25">
      <c r="A79" s="144">
        <v>32</v>
      </c>
      <c r="B79" s="122" t="s">
        <v>2665</v>
      </c>
      <c r="C79" s="65" t="s">
        <v>31</v>
      </c>
      <c r="D79" s="63" t="s">
        <v>2705</v>
      </c>
      <c r="E79" s="145">
        <v>42278</v>
      </c>
      <c r="F79" s="145">
        <v>42338</v>
      </c>
      <c r="G79" s="160">
        <f t="shared" si="3"/>
        <v>2</v>
      </c>
      <c r="H79" s="64" t="s">
        <v>2739</v>
      </c>
      <c r="I79" s="63" t="s">
        <v>208</v>
      </c>
      <c r="J79" s="63" t="s">
        <v>226</v>
      </c>
      <c r="K79" s="66">
        <v>29858800</v>
      </c>
      <c r="L79" s="65" t="s">
        <v>1148</v>
      </c>
      <c r="M79" s="117">
        <v>1</v>
      </c>
      <c r="N79" s="65" t="s">
        <v>27</v>
      </c>
      <c r="O79" s="124" t="s">
        <v>1148</v>
      </c>
      <c r="P79" s="79"/>
    </row>
    <row r="80" spans="1:16" s="7" customFormat="1" ht="24.75" customHeight="1" outlineLevel="1" x14ac:dyDescent="0.25">
      <c r="A80" s="144">
        <v>33</v>
      </c>
      <c r="B80" s="122" t="s">
        <v>2665</v>
      </c>
      <c r="C80" s="65" t="s">
        <v>31</v>
      </c>
      <c r="D80" s="63" t="s">
        <v>2706</v>
      </c>
      <c r="E80" s="145">
        <v>42354</v>
      </c>
      <c r="F80" s="145">
        <v>42429</v>
      </c>
      <c r="G80" s="160">
        <f t="shared" si="3"/>
        <v>2.5</v>
      </c>
      <c r="H80" s="64" t="s">
        <v>2741</v>
      </c>
      <c r="I80" s="63" t="s">
        <v>208</v>
      </c>
      <c r="J80" s="63" t="s">
        <v>226</v>
      </c>
      <c r="K80" s="66">
        <v>42877280</v>
      </c>
      <c r="L80" s="65" t="s">
        <v>1148</v>
      </c>
      <c r="M80" s="117">
        <v>1</v>
      </c>
      <c r="N80" s="65" t="s">
        <v>27</v>
      </c>
      <c r="O80" s="124" t="s">
        <v>1148</v>
      </c>
      <c r="P80" s="79"/>
    </row>
    <row r="81" spans="1:16" s="7" customFormat="1" ht="24.75" customHeight="1" outlineLevel="1" x14ac:dyDescent="0.25">
      <c r="A81" s="144">
        <v>34</v>
      </c>
      <c r="B81" s="122" t="s">
        <v>2665</v>
      </c>
      <c r="C81" s="65" t="s">
        <v>31</v>
      </c>
      <c r="D81" s="63" t="s">
        <v>2707</v>
      </c>
      <c r="E81" s="145">
        <v>42354</v>
      </c>
      <c r="F81" s="145">
        <v>42460</v>
      </c>
      <c r="G81" s="160">
        <f t="shared" si="3"/>
        <v>3.5333333333333332</v>
      </c>
      <c r="H81" s="64" t="s">
        <v>2742</v>
      </c>
      <c r="I81" s="63" t="s">
        <v>208</v>
      </c>
      <c r="J81" s="63" t="s">
        <v>226</v>
      </c>
      <c r="K81" s="66">
        <v>14402660</v>
      </c>
      <c r="L81" s="65" t="s">
        <v>1148</v>
      </c>
      <c r="M81" s="117">
        <v>1</v>
      </c>
      <c r="N81" s="65" t="s">
        <v>27</v>
      </c>
      <c r="O81" s="124" t="s">
        <v>1148</v>
      </c>
      <c r="P81" s="79"/>
    </row>
    <row r="82" spans="1:16" s="7" customFormat="1" ht="24.75" customHeight="1" outlineLevel="1" x14ac:dyDescent="0.25">
      <c r="A82" s="144">
        <v>35</v>
      </c>
      <c r="B82" s="122" t="s">
        <v>2665</v>
      </c>
      <c r="C82" s="65" t="s">
        <v>31</v>
      </c>
      <c r="D82" s="63" t="s">
        <v>2708</v>
      </c>
      <c r="E82" s="145">
        <v>42354</v>
      </c>
      <c r="F82" s="145">
        <v>42460</v>
      </c>
      <c r="G82" s="160">
        <f t="shared" si="3"/>
        <v>3.5333333333333332</v>
      </c>
      <c r="H82" s="64" t="s">
        <v>2743</v>
      </c>
      <c r="I82" s="63" t="s">
        <v>208</v>
      </c>
      <c r="J82" s="63" t="s">
        <v>226</v>
      </c>
      <c r="K82" s="66">
        <v>58956260</v>
      </c>
      <c r="L82" s="65" t="s">
        <v>1148</v>
      </c>
      <c r="M82" s="117">
        <v>1</v>
      </c>
      <c r="N82" s="65" t="s">
        <v>27</v>
      </c>
      <c r="O82" s="124" t="s">
        <v>1148</v>
      </c>
      <c r="P82" s="79"/>
    </row>
    <row r="83" spans="1:16" s="7" customFormat="1" ht="24.75" customHeight="1" outlineLevel="1" x14ac:dyDescent="0.25">
      <c r="A83" s="144">
        <v>36</v>
      </c>
      <c r="B83" s="122" t="s">
        <v>2665</v>
      </c>
      <c r="C83" s="65" t="s">
        <v>31</v>
      </c>
      <c r="D83" s="63" t="s">
        <v>2709</v>
      </c>
      <c r="E83" s="145">
        <v>42461</v>
      </c>
      <c r="F83" s="145">
        <v>42704</v>
      </c>
      <c r="G83" s="160">
        <f t="shared" si="3"/>
        <v>8.1</v>
      </c>
      <c r="H83" s="64" t="s">
        <v>2744</v>
      </c>
      <c r="I83" s="63" t="s">
        <v>208</v>
      </c>
      <c r="J83" s="63" t="s">
        <v>226</v>
      </c>
      <c r="K83" s="66">
        <v>140782080</v>
      </c>
      <c r="L83" s="65" t="s">
        <v>1148</v>
      </c>
      <c r="M83" s="117">
        <v>1</v>
      </c>
      <c r="N83" s="65" t="s">
        <v>27</v>
      </c>
      <c r="O83" s="124" t="s">
        <v>1148</v>
      </c>
      <c r="P83" s="79"/>
    </row>
    <row r="84" spans="1:16" s="7" customFormat="1" ht="24.75" customHeight="1" outlineLevel="1" x14ac:dyDescent="0.25">
      <c r="A84" s="144">
        <v>37</v>
      </c>
      <c r="B84" s="122" t="s">
        <v>2665</v>
      </c>
      <c r="C84" s="65" t="s">
        <v>31</v>
      </c>
      <c r="D84" s="63" t="s">
        <v>2710</v>
      </c>
      <c r="E84" s="145">
        <v>42461</v>
      </c>
      <c r="F84" s="145">
        <v>42704</v>
      </c>
      <c r="G84" s="160">
        <f t="shared" si="3"/>
        <v>8.1</v>
      </c>
      <c r="H84" s="64" t="s">
        <v>2745</v>
      </c>
      <c r="I84" s="63" t="s">
        <v>208</v>
      </c>
      <c r="J84" s="63" t="s">
        <v>226</v>
      </c>
      <c r="K84" s="66">
        <v>34298080</v>
      </c>
      <c r="L84" s="65" t="s">
        <v>1148</v>
      </c>
      <c r="M84" s="117">
        <v>1</v>
      </c>
      <c r="N84" s="65" t="s">
        <v>27</v>
      </c>
      <c r="O84" s="124" t="s">
        <v>1148</v>
      </c>
      <c r="P84" s="79"/>
    </row>
    <row r="85" spans="1:16" s="7" customFormat="1" ht="24.75" customHeight="1" outlineLevel="1" x14ac:dyDescent="0.25">
      <c r="A85" s="144">
        <v>38</v>
      </c>
      <c r="B85" s="122" t="s">
        <v>2665</v>
      </c>
      <c r="C85" s="65" t="s">
        <v>31</v>
      </c>
      <c r="D85" s="63" t="s">
        <v>2711</v>
      </c>
      <c r="E85" s="145">
        <v>42461</v>
      </c>
      <c r="F85" s="145">
        <v>42704</v>
      </c>
      <c r="G85" s="160">
        <f t="shared" si="3"/>
        <v>8.1</v>
      </c>
      <c r="H85" s="64" t="s">
        <v>2746</v>
      </c>
      <c r="I85" s="63" t="s">
        <v>208</v>
      </c>
      <c r="J85" s="63" t="s">
        <v>226</v>
      </c>
      <c r="K85" s="66">
        <v>193575360</v>
      </c>
      <c r="L85" s="65" t="s">
        <v>1148</v>
      </c>
      <c r="M85" s="117">
        <v>1</v>
      </c>
      <c r="N85" s="65" t="s">
        <v>27</v>
      </c>
      <c r="O85" s="124" t="s">
        <v>1148</v>
      </c>
      <c r="P85" s="79"/>
    </row>
    <row r="86" spans="1:16" s="7" customFormat="1" ht="24.75" customHeight="1" outlineLevel="1" x14ac:dyDescent="0.25">
      <c r="A86" s="144">
        <v>39</v>
      </c>
      <c r="B86" s="122" t="s">
        <v>2665</v>
      </c>
      <c r="C86" s="65" t="s">
        <v>31</v>
      </c>
      <c r="D86" s="63" t="s">
        <v>2712</v>
      </c>
      <c r="E86" s="145">
        <v>42705</v>
      </c>
      <c r="F86" s="145">
        <v>43069</v>
      </c>
      <c r="G86" s="160">
        <f t="shared" si="3"/>
        <v>12.133333333333333</v>
      </c>
      <c r="H86" s="64" t="s">
        <v>2747</v>
      </c>
      <c r="I86" s="63" t="s">
        <v>208</v>
      </c>
      <c r="J86" s="63" t="s">
        <v>226</v>
      </c>
      <c r="K86" s="66">
        <v>293354317</v>
      </c>
      <c r="L86" s="65" t="s">
        <v>1148</v>
      </c>
      <c r="M86" s="117">
        <v>1</v>
      </c>
      <c r="N86" s="65" t="s">
        <v>27</v>
      </c>
      <c r="O86" s="124" t="s">
        <v>1148</v>
      </c>
      <c r="P86" s="79"/>
    </row>
    <row r="87" spans="1:16" s="7" customFormat="1" ht="24.75" customHeight="1" outlineLevel="1" x14ac:dyDescent="0.25">
      <c r="A87" s="144">
        <v>40</v>
      </c>
      <c r="B87" s="122" t="s">
        <v>2665</v>
      </c>
      <c r="C87" s="65" t="s">
        <v>31</v>
      </c>
      <c r="D87" s="63" t="s">
        <v>2713</v>
      </c>
      <c r="E87" s="145">
        <v>42705</v>
      </c>
      <c r="F87" s="145">
        <v>43069</v>
      </c>
      <c r="G87" s="160">
        <f t="shared" si="3"/>
        <v>12.133333333333333</v>
      </c>
      <c r="H87" s="64" t="s">
        <v>2747</v>
      </c>
      <c r="I87" s="63" t="s">
        <v>208</v>
      </c>
      <c r="J87" s="63" t="s">
        <v>222</v>
      </c>
      <c r="K87" s="66">
        <v>221819800</v>
      </c>
      <c r="L87" s="65" t="s">
        <v>1148</v>
      </c>
      <c r="M87" s="117">
        <v>1</v>
      </c>
      <c r="N87" s="65" t="s">
        <v>27</v>
      </c>
      <c r="O87" s="124" t="s">
        <v>1148</v>
      </c>
      <c r="P87" s="79"/>
    </row>
    <row r="88" spans="1:16" s="7" customFormat="1" ht="24.75" customHeight="1" outlineLevel="1" x14ac:dyDescent="0.25">
      <c r="A88" s="144">
        <v>41</v>
      </c>
      <c r="B88" s="122" t="s">
        <v>2665</v>
      </c>
      <c r="C88" s="65" t="s">
        <v>31</v>
      </c>
      <c r="D88" s="63" t="s">
        <v>2714</v>
      </c>
      <c r="E88" s="145">
        <v>43070</v>
      </c>
      <c r="F88" s="145">
        <v>43404</v>
      </c>
      <c r="G88" s="160">
        <f t="shared" si="3"/>
        <v>11.133333333333333</v>
      </c>
      <c r="H88" s="64" t="s">
        <v>2748</v>
      </c>
      <c r="I88" s="63" t="s">
        <v>208</v>
      </c>
      <c r="J88" s="63" t="s">
        <v>226</v>
      </c>
      <c r="K88" s="66">
        <v>385031680</v>
      </c>
      <c r="L88" s="65" t="s">
        <v>1148</v>
      </c>
      <c r="M88" s="117">
        <v>1</v>
      </c>
      <c r="N88" s="65" t="s">
        <v>27</v>
      </c>
      <c r="O88" s="124" t="s">
        <v>1148</v>
      </c>
      <c r="P88" s="79"/>
    </row>
    <row r="89" spans="1:16" s="7" customFormat="1" ht="24.75" customHeight="1" outlineLevel="1" x14ac:dyDescent="0.25">
      <c r="A89" s="144">
        <v>42</v>
      </c>
      <c r="B89" s="122" t="s">
        <v>2665</v>
      </c>
      <c r="C89" s="65" t="s">
        <v>31</v>
      </c>
      <c r="D89" s="63" t="s">
        <v>2715</v>
      </c>
      <c r="E89" s="145">
        <v>43070</v>
      </c>
      <c r="F89" s="145">
        <v>43404</v>
      </c>
      <c r="G89" s="160">
        <f t="shared" si="3"/>
        <v>11.133333333333333</v>
      </c>
      <c r="H89" s="64" t="s">
        <v>2749</v>
      </c>
      <c r="I89" s="63" t="s">
        <v>208</v>
      </c>
      <c r="J89" s="63" t="s">
        <v>226</v>
      </c>
      <c r="K89" s="66">
        <v>51855020</v>
      </c>
      <c r="L89" s="65" t="s">
        <v>1148</v>
      </c>
      <c r="M89" s="117">
        <v>1</v>
      </c>
      <c r="N89" s="65" t="s">
        <v>27</v>
      </c>
      <c r="O89" s="124" t="s">
        <v>1148</v>
      </c>
      <c r="P89" s="79"/>
    </row>
    <row r="90" spans="1:16" s="7" customFormat="1" ht="24.75" customHeight="1" outlineLevel="1" x14ac:dyDescent="0.25">
      <c r="A90" s="144">
        <v>43</v>
      </c>
      <c r="B90" s="122" t="s">
        <v>2665</v>
      </c>
      <c r="C90" s="65" t="s">
        <v>31</v>
      </c>
      <c r="D90" s="63" t="s">
        <v>2716</v>
      </c>
      <c r="E90" s="145">
        <v>43340</v>
      </c>
      <c r="F90" s="145">
        <v>43434</v>
      </c>
      <c r="G90" s="160">
        <f t="shared" si="3"/>
        <v>3.1333333333333333</v>
      </c>
      <c r="H90" s="64" t="s">
        <v>2750</v>
      </c>
      <c r="I90" s="63" t="s">
        <v>208</v>
      </c>
      <c r="J90" s="63" t="s">
        <v>222</v>
      </c>
      <c r="K90" s="66">
        <v>75179185</v>
      </c>
      <c r="L90" s="65" t="s">
        <v>1148</v>
      </c>
      <c r="M90" s="117">
        <v>1</v>
      </c>
      <c r="N90" s="65" t="s">
        <v>27</v>
      </c>
      <c r="O90" s="124" t="s">
        <v>1148</v>
      </c>
      <c r="P90" s="79"/>
    </row>
    <row r="91" spans="1:16" s="7" customFormat="1" ht="24.75" customHeight="1" outlineLevel="1" x14ac:dyDescent="0.25">
      <c r="A91" s="143">
        <v>44</v>
      </c>
      <c r="B91" s="122" t="s">
        <v>2665</v>
      </c>
      <c r="C91" s="124" t="s">
        <v>31</v>
      </c>
      <c r="D91" s="121" t="s">
        <v>2717</v>
      </c>
      <c r="E91" s="145">
        <v>43405</v>
      </c>
      <c r="F91" s="145">
        <v>43434</v>
      </c>
      <c r="G91" s="160">
        <f t="shared" si="3"/>
        <v>0.96666666666666667</v>
      </c>
      <c r="H91" s="122" t="s">
        <v>2748</v>
      </c>
      <c r="I91" s="121" t="s">
        <v>208</v>
      </c>
      <c r="J91" s="121" t="s">
        <v>226</v>
      </c>
      <c r="K91" s="123">
        <v>26676485</v>
      </c>
      <c r="L91" s="124" t="s">
        <v>1148</v>
      </c>
      <c r="M91" s="117">
        <v>1</v>
      </c>
      <c r="N91" s="124" t="s">
        <v>27</v>
      </c>
      <c r="O91" s="124" t="s">
        <v>1148</v>
      </c>
      <c r="P91" s="79"/>
    </row>
    <row r="92" spans="1:16" s="7" customFormat="1" ht="24.75" customHeight="1" outlineLevel="1" x14ac:dyDescent="0.25">
      <c r="A92" s="143">
        <v>45</v>
      </c>
      <c r="B92" s="122" t="s">
        <v>2665</v>
      </c>
      <c r="C92" s="124" t="s">
        <v>31</v>
      </c>
      <c r="D92" s="121" t="s">
        <v>2718</v>
      </c>
      <c r="E92" s="145">
        <v>43405</v>
      </c>
      <c r="F92" s="145">
        <v>43434</v>
      </c>
      <c r="G92" s="160">
        <f t="shared" si="3"/>
        <v>0.96666666666666667</v>
      </c>
      <c r="H92" s="122" t="s">
        <v>2749</v>
      </c>
      <c r="I92" s="121" t="s">
        <v>208</v>
      </c>
      <c r="J92" s="121" t="s">
        <v>226</v>
      </c>
      <c r="K92" s="123">
        <v>4732620</v>
      </c>
      <c r="L92" s="124" t="s">
        <v>1148</v>
      </c>
      <c r="M92" s="117">
        <v>1</v>
      </c>
      <c r="N92" s="124" t="s">
        <v>27</v>
      </c>
      <c r="O92" s="124" t="s">
        <v>1148</v>
      </c>
      <c r="P92" s="79"/>
    </row>
    <row r="93" spans="1:16" s="7" customFormat="1" ht="24.75" customHeight="1" outlineLevel="1" x14ac:dyDescent="0.25">
      <c r="A93" s="143">
        <v>46</v>
      </c>
      <c r="B93" s="122" t="s">
        <v>2665</v>
      </c>
      <c r="C93" s="124" t="s">
        <v>31</v>
      </c>
      <c r="D93" s="121" t="s">
        <v>2751</v>
      </c>
      <c r="E93" s="145">
        <v>43922</v>
      </c>
      <c r="F93" s="145">
        <v>44165</v>
      </c>
      <c r="G93" s="160">
        <f t="shared" si="3"/>
        <v>8.1</v>
      </c>
      <c r="H93" s="122" t="s">
        <v>2761</v>
      </c>
      <c r="I93" s="121" t="s">
        <v>208</v>
      </c>
      <c r="J93" s="121" t="s">
        <v>234</v>
      </c>
      <c r="K93" s="123">
        <v>865230274</v>
      </c>
      <c r="L93" s="124" t="s">
        <v>1148</v>
      </c>
      <c r="M93" s="117">
        <v>1</v>
      </c>
      <c r="N93" s="124" t="s">
        <v>2634</v>
      </c>
      <c r="O93" s="124" t="s">
        <v>1148</v>
      </c>
      <c r="P93" s="79"/>
    </row>
    <row r="94" spans="1:16" s="7" customFormat="1" ht="24.75" customHeight="1" outlineLevel="1" x14ac:dyDescent="0.25">
      <c r="A94" s="143">
        <v>47</v>
      </c>
      <c r="B94" s="122" t="s">
        <v>2665</v>
      </c>
      <c r="C94" s="124" t="s">
        <v>31</v>
      </c>
      <c r="D94" s="121" t="s">
        <v>2752</v>
      </c>
      <c r="E94" s="145">
        <v>43922</v>
      </c>
      <c r="F94" s="145">
        <v>44165</v>
      </c>
      <c r="G94" s="160">
        <f t="shared" si="3"/>
        <v>8.1</v>
      </c>
      <c r="H94" s="122" t="s">
        <v>2761</v>
      </c>
      <c r="I94" s="121" t="s">
        <v>208</v>
      </c>
      <c r="J94" s="121" t="s">
        <v>240</v>
      </c>
      <c r="K94" s="123">
        <v>1195303209</v>
      </c>
      <c r="L94" s="124" t="s">
        <v>1148</v>
      </c>
      <c r="M94" s="117">
        <v>1</v>
      </c>
      <c r="N94" s="124" t="s">
        <v>2634</v>
      </c>
      <c r="O94" s="124" t="s">
        <v>1148</v>
      </c>
      <c r="P94" s="79"/>
    </row>
    <row r="95" spans="1:16" s="7" customFormat="1" ht="24.75" customHeight="1" outlineLevel="1" x14ac:dyDescent="0.25">
      <c r="A95" s="144">
        <v>48</v>
      </c>
      <c r="B95" s="122" t="s">
        <v>2665</v>
      </c>
      <c r="C95" s="124" t="s">
        <v>31</v>
      </c>
      <c r="D95" s="121" t="s">
        <v>2753</v>
      </c>
      <c r="E95" s="145">
        <v>43922</v>
      </c>
      <c r="F95" s="145">
        <v>44165</v>
      </c>
      <c r="G95" s="160">
        <f t="shared" si="3"/>
        <v>8.1</v>
      </c>
      <c r="H95" s="122" t="s">
        <v>2761</v>
      </c>
      <c r="I95" s="121" t="s">
        <v>208</v>
      </c>
      <c r="J95" s="121" t="s">
        <v>226</v>
      </c>
      <c r="K95" s="123">
        <v>512765951</v>
      </c>
      <c r="L95" s="124" t="s">
        <v>1148</v>
      </c>
      <c r="M95" s="117">
        <v>1</v>
      </c>
      <c r="N95" s="124" t="s">
        <v>2634</v>
      </c>
      <c r="O95" s="124" t="s">
        <v>1148</v>
      </c>
      <c r="P95" s="79"/>
    </row>
    <row r="96" spans="1:16" s="7" customFormat="1" ht="24.75" customHeight="1" outlineLevel="1" x14ac:dyDescent="0.25">
      <c r="A96" s="144">
        <v>49</v>
      </c>
      <c r="B96" s="122" t="s">
        <v>2665</v>
      </c>
      <c r="C96" s="124" t="s">
        <v>31</v>
      </c>
      <c r="D96" s="121" t="s">
        <v>2754</v>
      </c>
      <c r="E96" s="145">
        <v>43814</v>
      </c>
      <c r="F96" s="145">
        <v>44180</v>
      </c>
      <c r="G96" s="160">
        <f t="shared" si="3"/>
        <v>12.2</v>
      </c>
      <c r="H96" s="122" t="s">
        <v>2762</v>
      </c>
      <c r="I96" s="121" t="s">
        <v>208</v>
      </c>
      <c r="J96" s="121" t="s">
        <v>226</v>
      </c>
      <c r="K96" s="123">
        <v>90517635</v>
      </c>
      <c r="L96" s="124" t="s">
        <v>1148</v>
      </c>
      <c r="M96" s="117">
        <v>1</v>
      </c>
      <c r="N96" s="124" t="s">
        <v>2634</v>
      </c>
      <c r="O96" s="124" t="s">
        <v>1148</v>
      </c>
      <c r="P96" s="79"/>
    </row>
    <row r="97" spans="1:16" s="7" customFormat="1" ht="24.75" customHeight="1" outlineLevel="1" x14ac:dyDescent="0.25">
      <c r="A97" s="144">
        <v>50</v>
      </c>
      <c r="B97" s="122" t="s">
        <v>2665</v>
      </c>
      <c r="C97" s="124" t="s">
        <v>31</v>
      </c>
      <c r="D97" s="121" t="s">
        <v>2755</v>
      </c>
      <c r="E97" s="145">
        <v>43814</v>
      </c>
      <c r="F97" s="145">
        <v>44180</v>
      </c>
      <c r="G97" s="160">
        <f t="shared" si="3"/>
        <v>12.2</v>
      </c>
      <c r="H97" s="122" t="s">
        <v>2763</v>
      </c>
      <c r="I97" s="121" t="s">
        <v>208</v>
      </c>
      <c r="J97" s="121" t="s">
        <v>222</v>
      </c>
      <c r="K97" s="123">
        <v>242128411</v>
      </c>
      <c r="L97" s="124" t="s">
        <v>1148</v>
      </c>
      <c r="M97" s="117">
        <v>1</v>
      </c>
      <c r="N97" s="124" t="s">
        <v>2634</v>
      </c>
      <c r="O97" s="124" t="s">
        <v>1148</v>
      </c>
      <c r="P97" s="79"/>
    </row>
    <row r="98" spans="1:16" s="7" customFormat="1" ht="24.75" customHeight="1" outlineLevel="1" x14ac:dyDescent="0.25">
      <c r="A98" s="144">
        <v>51</v>
      </c>
      <c r="B98" s="122" t="s">
        <v>2665</v>
      </c>
      <c r="C98" s="124" t="s">
        <v>31</v>
      </c>
      <c r="D98" s="121" t="s">
        <v>2756</v>
      </c>
      <c r="E98" s="145">
        <v>43814</v>
      </c>
      <c r="F98" s="145">
        <v>44180</v>
      </c>
      <c r="G98" s="160">
        <f t="shared" si="3"/>
        <v>12.2</v>
      </c>
      <c r="H98" s="122" t="s">
        <v>2763</v>
      </c>
      <c r="I98" s="121" t="s">
        <v>208</v>
      </c>
      <c r="J98" s="121" t="s">
        <v>226</v>
      </c>
      <c r="K98" s="123">
        <v>323996068</v>
      </c>
      <c r="L98" s="124" t="s">
        <v>1148</v>
      </c>
      <c r="M98" s="117">
        <v>1</v>
      </c>
      <c r="N98" s="124" t="s">
        <v>2634</v>
      </c>
      <c r="O98" s="124" t="s">
        <v>1148</v>
      </c>
      <c r="P98" s="79"/>
    </row>
    <row r="99" spans="1:16" s="7" customFormat="1" ht="24.75" customHeight="1" outlineLevel="1" x14ac:dyDescent="0.25">
      <c r="A99" s="144">
        <v>52</v>
      </c>
      <c r="B99" s="122" t="s">
        <v>2665</v>
      </c>
      <c r="C99" s="124" t="s">
        <v>31</v>
      </c>
      <c r="D99" s="121" t="s">
        <v>2757</v>
      </c>
      <c r="E99" s="145">
        <v>43814</v>
      </c>
      <c r="F99" s="145">
        <v>44180</v>
      </c>
      <c r="G99" s="160">
        <f t="shared" si="3"/>
        <v>12.2</v>
      </c>
      <c r="H99" s="122" t="s">
        <v>2764</v>
      </c>
      <c r="I99" s="121" t="s">
        <v>208</v>
      </c>
      <c r="J99" s="121" t="s">
        <v>222</v>
      </c>
      <c r="K99" s="123">
        <v>292774657</v>
      </c>
      <c r="L99" s="124" t="s">
        <v>1148</v>
      </c>
      <c r="M99" s="117">
        <v>1</v>
      </c>
      <c r="N99" s="124" t="s">
        <v>2634</v>
      </c>
      <c r="O99" s="124" t="s">
        <v>1148</v>
      </c>
      <c r="P99" s="79"/>
    </row>
    <row r="100" spans="1:16" s="7" customFormat="1" ht="24.75" customHeight="1" outlineLevel="1" x14ac:dyDescent="0.25">
      <c r="A100" s="144">
        <v>53</v>
      </c>
      <c r="B100" s="122" t="s">
        <v>2665</v>
      </c>
      <c r="C100" s="124" t="s">
        <v>31</v>
      </c>
      <c r="D100" s="121" t="s">
        <v>2758</v>
      </c>
      <c r="E100" s="145">
        <v>44081</v>
      </c>
      <c r="F100" s="145">
        <v>44184</v>
      </c>
      <c r="G100" s="160">
        <f t="shared" si="3"/>
        <v>3.4333333333333331</v>
      </c>
      <c r="H100" s="122" t="s">
        <v>2765</v>
      </c>
      <c r="I100" s="121" t="s">
        <v>220</v>
      </c>
      <c r="J100" s="121" t="s">
        <v>487</v>
      </c>
      <c r="K100" s="123">
        <v>613966065</v>
      </c>
      <c r="L100" s="124" t="s">
        <v>1148</v>
      </c>
      <c r="M100" s="117">
        <v>1</v>
      </c>
      <c r="N100" s="124" t="s">
        <v>2634</v>
      </c>
      <c r="O100" s="124" t="s">
        <v>1148</v>
      </c>
      <c r="P100" s="79"/>
    </row>
    <row r="101" spans="1:16" s="7" customFormat="1" ht="24.75" customHeight="1" outlineLevel="1" x14ac:dyDescent="0.25">
      <c r="A101" s="144">
        <v>54</v>
      </c>
      <c r="B101" s="122" t="s">
        <v>2665</v>
      </c>
      <c r="C101" s="124" t="s">
        <v>31</v>
      </c>
      <c r="D101" s="121" t="s">
        <v>2759</v>
      </c>
      <c r="E101" s="145">
        <v>44090</v>
      </c>
      <c r="F101" s="145">
        <v>44184</v>
      </c>
      <c r="G101" s="160">
        <f t="shared" si="3"/>
        <v>3.1333333333333333</v>
      </c>
      <c r="H101" s="122" t="s">
        <v>2765</v>
      </c>
      <c r="I101" s="121" t="s">
        <v>220</v>
      </c>
      <c r="J101" s="121" t="s">
        <v>487</v>
      </c>
      <c r="K101" s="123">
        <v>72148106</v>
      </c>
      <c r="L101" s="124" t="s">
        <v>1148</v>
      </c>
      <c r="M101" s="117">
        <v>1</v>
      </c>
      <c r="N101" s="124" t="s">
        <v>2634</v>
      </c>
      <c r="O101" s="124" t="s">
        <v>1148</v>
      </c>
      <c r="P101" s="79"/>
    </row>
    <row r="102" spans="1:16" s="7" customFormat="1" ht="24.75" customHeight="1" outlineLevel="1" x14ac:dyDescent="0.25">
      <c r="A102" s="144">
        <v>55</v>
      </c>
      <c r="B102" s="122" t="s">
        <v>2665</v>
      </c>
      <c r="C102" s="124" t="s">
        <v>31</v>
      </c>
      <c r="D102" s="121" t="s">
        <v>2760</v>
      </c>
      <c r="E102" s="145">
        <v>44083</v>
      </c>
      <c r="F102" s="145">
        <v>44184</v>
      </c>
      <c r="G102" s="160">
        <f t="shared" si="3"/>
        <v>3.3666666666666667</v>
      </c>
      <c r="H102" s="122" t="s">
        <v>2766</v>
      </c>
      <c r="I102" s="121" t="s">
        <v>220</v>
      </c>
      <c r="J102" s="121" t="s">
        <v>487</v>
      </c>
      <c r="K102" s="123">
        <v>663300000</v>
      </c>
      <c r="L102" s="124" t="s">
        <v>1148</v>
      </c>
      <c r="M102" s="117">
        <v>1</v>
      </c>
      <c r="N102" s="124" t="s">
        <v>2634</v>
      </c>
      <c r="O102" s="124" t="s">
        <v>1148</v>
      </c>
      <c r="P102" s="79"/>
    </row>
    <row r="103" spans="1:16" s="7" customFormat="1" ht="24.75" customHeight="1" outlineLevel="1" x14ac:dyDescent="0.25">
      <c r="A103" s="144">
        <v>56</v>
      </c>
      <c r="B103" s="122" t="s">
        <v>2665</v>
      </c>
      <c r="C103" s="124" t="s">
        <v>31</v>
      </c>
      <c r="D103" s="121" t="s">
        <v>2777</v>
      </c>
      <c r="E103" s="145">
        <v>43709</v>
      </c>
      <c r="F103" s="145">
        <v>43813</v>
      </c>
      <c r="G103" s="160">
        <f t="shared" si="3"/>
        <v>3.4666666666666668</v>
      </c>
      <c r="H103" s="122" t="s">
        <v>2778</v>
      </c>
      <c r="I103" s="121" t="s">
        <v>453</v>
      </c>
      <c r="J103" s="121" t="s">
        <v>973</v>
      </c>
      <c r="K103" s="123">
        <v>288944172</v>
      </c>
      <c r="L103" s="124" t="s">
        <v>1148</v>
      </c>
      <c r="M103" s="117">
        <v>1</v>
      </c>
      <c r="N103" s="124" t="s">
        <v>2634</v>
      </c>
      <c r="O103" s="124" t="s">
        <v>1148</v>
      </c>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2767</v>
      </c>
      <c r="E114" s="145">
        <v>43885</v>
      </c>
      <c r="F114" s="145">
        <v>44196</v>
      </c>
      <c r="G114" s="160">
        <f>IF(AND(E114&lt;&gt;"",F114&lt;&gt;""),((F114-E114)/30),"")</f>
        <v>10.366666666666667</v>
      </c>
      <c r="H114" s="122" t="s">
        <v>2769</v>
      </c>
      <c r="I114" s="121" t="s">
        <v>208</v>
      </c>
      <c r="J114" s="121" t="s">
        <v>234</v>
      </c>
      <c r="K114" s="123">
        <v>2241462931</v>
      </c>
      <c r="L114" s="100">
        <f>+IF(AND(K114&gt;0,O114="Ejecución"),(K114/877802)*Tabla28[[#This Row],[% participación]],IF(AND(K114&gt;0,O114&lt;&gt;"Ejecución"),"-",""))</f>
        <v>2553.494900900203</v>
      </c>
      <c r="M114" s="124" t="s">
        <v>1148</v>
      </c>
      <c r="N114" s="173">
        <v>1</v>
      </c>
      <c r="O114" s="162" t="s">
        <v>1150</v>
      </c>
      <c r="P114" s="78"/>
    </row>
    <row r="115" spans="1:16" s="6" customFormat="1" ht="24.75" customHeight="1" x14ac:dyDescent="0.25">
      <c r="A115" s="143">
        <v>2</v>
      </c>
      <c r="B115" s="161" t="s">
        <v>2665</v>
      </c>
      <c r="C115" s="163" t="s">
        <v>31</v>
      </c>
      <c r="D115" s="63" t="s">
        <v>2768</v>
      </c>
      <c r="E115" s="145">
        <v>43924</v>
      </c>
      <c r="F115" s="145">
        <v>44196</v>
      </c>
      <c r="G115" s="160">
        <f t="shared" ref="G115:G116" si="4">IF(AND(E115&lt;&gt;"",F115&lt;&gt;""),((F115-E115)/30),"")</f>
        <v>9.0666666666666664</v>
      </c>
      <c r="H115" s="64" t="s">
        <v>2770</v>
      </c>
      <c r="I115" s="63" t="s">
        <v>220</v>
      </c>
      <c r="J115" s="63" t="s">
        <v>497</v>
      </c>
      <c r="K115" s="68">
        <v>4006085072</v>
      </c>
      <c r="L115" s="100">
        <f>+IF(AND(K115&gt;0,O115="Ejecución"),(K115/877802)*Tabla28[[#This Row],[% participación]],IF(AND(K115&gt;0,O115&lt;&gt;"Ejecución"),"-",""))</f>
        <v>4563.7684489212834</v>
      </c>
      <c r="M115" s="65" t="s">
        <v>1148</v>
      </c>
      <c r="N115" s="173">
        <v>1</v>
      </c>
      <c r="O115" s="162" t="s">
        <v>1150</v>
      </c>
      <c r="P115" s="78"/>
    </row>
    <row r="116" spans="1:16" s="6" customFormat="1" ht="24.75" customHeight="1" x14ac:dyDescent="0.25">
      <c r="A116" s="143">
        <v>3</v>
      </c>
      <c r="B116" s="161" t="s">
        <v>2665</v>
      </c>
      <c r="C116" s="163" t="s">
        <v>31</v>
      </c>
      <c r="D116" s="63" t="s">
        <v>2771</v>
      </c>
      <c r="E116" s="145">
        <v>44172</v>
      </c>
      <c r="F116" s="145">
        <v>44773</v>
      </c>
      <c r="G116" s="160">
        <f t="shared" si="4"/>
        <v>20.033333333333335</v>
      </c>
      <c r="H116" s="64" t="s">
        <v>2773</v>
      </c>
      <c r="I116" s="63" t="s">
        <v>208</v>
      </c>
      <c r="J116" s="63" t="s">
        <v>234</v>
      </c>
      <c r="K116" s="68">
        <v>3069153868</v>
      </c>
      <c r="L116" s="100">
        <f>+IF(AND(K116&gt;0,O116="Ejecución"),(K116/877802)*Tabla28[[#This Row],[% participación]],IF(AND(K116&gt;0,O116&lt;&gt;"Ejecución"),"-",""))</f>
        <v>3496.4079234269229</v>
      </c>
      <c r="M116" s="65" t="s">
        <v>1148</v>
      </c>
      <c r="N116" s="173">
        <v>1</v>
      </c>
      <c r="O116" s="162" t="s">
        <v>1150</v>
      </c>
      <c r="P116" s="78"/>
    </row>
    <row r="117" spans="1:16" s="6" customFormat="1" ht="24.75" customHeight="1" outlineLevel="1" x14ac:dyDescent="0.25">
      <c r="A117" s="143">
        <v>4</v>
      </c>
      <c r="B117" s="161" t="s">
        <v>2665</v>
      </c>
      <c r="C117" s="163" t="s">
        <v>31</v>
      </c>
      <c r="D117" s="63" t="s">
        <v>2772</v>
      </c>
      <c r="E117" s="145">
        <v>44172</v>
      </c>
      <c r="F117" s="145">
        <v>44773</v>
      </c>
      <c r="G117" s="160">
        <f t="shared" ref="G117:G159" si="5">IF(AND(E117&lt;&gt;"",F117&lt;&gt;""),((F117-E117)/30),"")</f>
        <v>20.033333333333335</v>
      </c>
      <c r="H117" s="64" t="s">
        <v>2773</v>
      </c>
      <c r="I117" s="63" t="s">
        <v>208</v>
      </c>
      <c r="J117" s="63" t="s">
        <v>226</v>
      </c>
      <c r="K117" s="68">
        <v>2194850119</v>
      </c>
      <c r="L117" s="100">
        <f>+IF(AND(K117&gt;0,O117="Ejecución"),(K117/877802)*Tabla28[[#This Row],[% participación]],IF(AND(K117&gt;0,O117&lt;&gt;"Ejecución"),"-",""))</f>
        <v>2500.3931626950043</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59189118.960000001</v>
      </c>
      <c r="F185" s="92"/>
      <c r="G185" s="93"/>
      <c r="H185" s="88"/>
      <c r="I185" s="90" t="s">
        <v>2627</v>
      </c>
      <c r="J185" s="166">
        <f>+SUM(M179:M183)</f>
        <v>0.04</v>
      </c>
      <c r="K185" s="236" t="s">
        <v>2628</v>
      </c>
      <c r="L185" s="236"/>
      <c r="M185" s="94">
        <f>+J185*(SUM(K20:K35))</f>
        <v>78918825.280000001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40879</v>
      </c>
      <c r="D193" s="5"/>
      <c r="E193" s="126">
        <v>1909</v>
      </c>
      <c r="F193" s="5"/>
      <c r="G193" s="5"/>
      <c r="H193" s="147" t="s">
        <v>2676</v>
      </c>
      <c r="J193" s="5"/>
      <c r="K193" s="127">
        <v>36661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2774</v>
      </c>
      <c r="L211" s="21"/>
      <c r="M211" s="21"/>
      <c r="N211" s="21"/>
      <c r="O211" s="8"/>
    </row>
    <row r="212" spans="1:15" x14ac:dyDescent="0.25">
      <c r="A212" s="9"/>
      <c r="B212" s="27" t="s">
        <v>2619</v>
      </c>
      <c r="C212" s="147" t="s">
        <v>2776</v>
      </c>
      <c r="D212" s="21"/>
      <c r="G212" s="27" t="s">
        <v>2621</v>
      </c>
      <c r="H212" s="148" t="s">
        <v>2678</v>
      </c>
      <c r="J212" s="27" t="s">
        <v>2623</v>
      </c>
      <c r="K212" s="147"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purl.org/dc/dcmitype/"/>
    <ds:schemaRef ds:uri="http://schemas.microsoft.com/office/infopath/2007/PartnerControls"/>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2020-12-29T00:17:07Z</cp:lastPrinted>
  <dcterms:created xsi:type="dcterms:W3CDTF">2020-10-14T21:57:42Z</dcterms:created>
  <dcterms:modified xsi:type="dcterms:W3CDTF">2020-12-29T00:20:19Z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