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75" windowWidth="20730" windowHeight="115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<sst xmlns="http://schemas.openxmlformats.org/spreadsheetml/2006/main" count="3202" uniqueCount="2723">
  <si>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</si>
  <si>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</si>
  <si>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</si>
  <si>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</si>
  <si>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</si>
  <si>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</si>
  <si>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</si>
  <si>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</si>
  <si>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</si>
  <si>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</si>
  <si>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</si>
  <si>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</si>
  <si>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</si>
  <si>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</si>
  <si>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</si>
  <si>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</si>
  <si>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</si>
  <si>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</si>
  <si>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</si>
  <si>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</si>
  <si>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</si>
  <si>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</si>
  <si>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</si>
  <si>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</si>
  <si>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</si>
  <si>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</si>
  <si>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</si>
  <si>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</si>
  <si>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</si>
  <si>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</si>
  <si>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</si>
  <si>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</si>
  <si>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</si>
  <si>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</si>
  <si>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</si>
  <si>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</si>
  <si>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</si>
  <si>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</si>
  <si>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</si>
  <si>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</si>
  <si>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</si>
  <si>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</si>
  <si>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</si>
  <si>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</si>
  <si>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</si>
  <si>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</si>
  <si>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</si>
  <si>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</si>
  <si>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</si>
  <si>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</si>
  <si>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</si>
  <si>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</si>
  <si>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</si>
  <si>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</si>
  <si>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</si>
  <si>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</si>
  <si>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</si>
  <si>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</si>
  <si>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</si>
  <si>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</si>
  <si>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</si>
  <si>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</si>
  <si>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</si>
  <si>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</si>
  <si>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</si>
  <si>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</si>
  <si>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</si>
  <si>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</si>
  <si>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</si>
  <si>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</si>
  <si>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</si>
  <si>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</si>
  <si>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</si>
  <si>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</si>
  <si>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</si>
  <si>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</si>
  <si>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</si>
  <si>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</si>
  <si>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</si>
  <si>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</si>
  <si>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</si>
  <si>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</si>
  <si>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</si>
  <si>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</si>
  <si>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</si>
  <si>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</si>
  <si>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</si>
  <si>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</si>
  <si>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</si>
  <si>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</si>
  <si>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</si>
  <si>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</si>
  <si>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</si>
  <si>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</si>
  <si>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</si>
  <si>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</si>
  <si>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</si>
  <si>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</si>
  <si>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</si>
  <si>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</si>
  <si>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</si>
  <si>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</si>
  <si>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</si>
  <si>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</si>
  <si>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</si>
  <si>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</si>
  <si>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</si>
  <si>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</si>
  <si>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</si>
  <si>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</si>
  <si>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</si>
  <si>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</si>
  <si>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</si>
  <si>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</si>
  <si>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</si>
  <si>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</si>
  <si>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</si>
  <si>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</si>
  <si>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</si>
  <si>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</si>
  <si>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</si>
  <si>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</si>
  <si>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</si>
  <si>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</si>
  <si>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</si>
  <si>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</si>
  <si>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</si>
  <si>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</si>
  <si>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</si>
  <si>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</si>
  <si>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</si>
  <si>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</si>
  <si>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</si>
  <si>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</si>
  <si>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</si>
  <si>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</si>
  <si>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</si>
  <si>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</si>
  <si>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</si>
  <si>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</si>
  <si>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</si>
  <si>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</si>
  <si>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</si>
  <si>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</si>
  <si>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</si>
  <si>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</si>
  <si>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</si>
  <si>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</si>
  <si>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</si>
  <si>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</si>
  <si>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</si>
  <si>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</si>
  <si>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</si>
  <si>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</si>
  <si>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</si>
  <si>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</si>
  <si>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</si>
  <si>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</si>
  <si>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</si>
  <si>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</si>
  <si>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</si>
  <si>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</si>
  <si>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</si>
  <si>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</si>
  <si>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</si>
  <si>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</si>
  <si>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</si>
  <si>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</si>
  <si>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</si>
  <si>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</si>
  <si>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</si>
  <si>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</si>
  <si>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</si>
  <si>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</si>
  <si>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</si>
  <si>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</si>
  <si>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</si>
  <si>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</si>
  <si>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</si>
  <si>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</si>
  <si>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</si>
  <si>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</si>
  <si>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</si>
  <si>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</si>
  <si>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</si>
  <si>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</si>
  <si>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</si>
  <si>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</si>
  <si>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</si>
  <si>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</si>
  <si>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</si>
  <si>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</si>
  <si>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</si>
  <si>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</si>
  <si>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</si>
  <si>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</si>
  <si>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</si>
  <si>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</si>
  <si>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</si>
  <si>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</si>
  <si>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</si>
  <si>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</si>
  <si>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</si>
  <si>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</si>
  <si>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</si>
  <si>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</si>
  <si>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</si>
  <si>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</si>
  <si>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</si>
  <si>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</si>
  <si>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</si>
  <si>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</si>
  <si>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</si>
  <si>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</si>
  <si>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</si>
  <si>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</si>
  <si>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</si>
  <si>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</si>
  <si>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</si>
  <si>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</si>
  <si>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</si>
  <si>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</si>
  <si>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</si>
  <si>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</si>
  <si>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</si>
  <si>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</si>
  <si>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</si>
  <si>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</si>
  <si>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</si>
  <si>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</si>
  <si>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</si>
  <si>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</si>
  <si>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</si>
  <si>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</si>
  <si>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</si>
  <si>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</si>
  <si>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</si>
  <si>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</si>
  <si>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</si>
  <si>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</si>
  <si>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</si>
  <si>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</si>
  <si>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</si>
  <si>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</si>
  <si>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</si>
  <si>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</si>
  <si>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</si>
  <si>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</si>
  <si>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</si>
  <si>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</si>
  <si>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</si>
  <si>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</si>
  <si>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</si>
  <si>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</si>
  <si>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</si>
  <si>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</si>
  <si>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</si>
  <si>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</si>
  <si>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</si>
  <si>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</si>
  <si>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</si>
  <si>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</si>
  <si>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</si>
  <si>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</si>
  <si>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</si>
  <si>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</si>
  <si>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</si>
  <si>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</si>
  <si>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</si>
  <si>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</si>
  <si>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</si>
  <si>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</si>
  <si>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</si>
  <si>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</si>
  <si>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</si>
  <si>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</si>
  <si>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</si>
  <si>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</si>
  <si>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</si>
  <si>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</si>
  <si>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</si>
  <si>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</si>
  <si>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</si>
  <si>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</si>
  <si>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</si>
  <si>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</si>
  <si>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</si>
  <si>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</si>
  <si>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</si>
  <si>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</si>
  <si>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</si>
  <si>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</si>
  <si>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</si>
  <si>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</si>
  <si>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</si>
  <si>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</si>
  <si>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</si>
  <si>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</si>
  <si>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</si>
  <si>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</si>
  <si>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</si>
  <si>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</si>
  <si>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</si>
  <si>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</si>
  <si>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</si>
  <si>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</si>
  <si>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</si>
  <si>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</si>
  <si>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</si>
  <si>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</si>
  <si>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</si>
  <si>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</si>
  <si>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</si>
  <si>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</si>
  <si>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</si>
  <si>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</si>
  <si>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</si>
  <si>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</si>
  <si>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</si>
  <si>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</si>
  <si>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</si>
  <si>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</si>
  <si>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</si>
  <si>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</si>
  <si>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</si>
  <si>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</si>
  <si>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</si>
  <si>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</si>
  <si>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</si>
  <si>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</si>
  <si>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</si>
  <si>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</si>
  <si>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</si>
  <si>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</si>
  <si>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</si>
  <si>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</si>
  <si>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</si>
  <si>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</si>
  <si>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</si>
  <si>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</si>
  <si>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</si>
  <si>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</si>
  <si>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</si>
  <si>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</si>
  <si>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</si>
  <si>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</si>
  <si>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</si>
  <si>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</si>
  <si>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</si>
  <si>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</si>
  <si>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</si>
  <si>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</si>
  <si>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</si>
  <si>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</si>
  <si>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</si>
  <si>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</si>
  <si>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</si>
  <si>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</si>
  <si>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</si>
  <si>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</si>
  <si>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</si>
  <si>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</si>
  <si>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</si>
  <si>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</si>
  <si>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</si>
  <si>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</si>
  <si>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</si>
  <si>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</si>
  <si>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</si>
  <si>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</si>
  <si>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</si>
  <si>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</si>
  <si>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</si>
  <si>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</si>
  <si>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</si>
  <si>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</si>
  <si>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</si>
  <si>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</si>
  <si>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</si>
  <si>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</si>
  <si>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</si>
  <si>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</si>
  <si>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</si>
  <si>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</si>
  <si>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</si>
  <si>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</si>
  <si>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</si>
  <si>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</si>
  <si>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</si>
  <si>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</si>
  <si>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</si>
  <si>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</si>
  <si>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</si>
  <si>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</si>
  <si>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</si>
  <si>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</si>
  <si>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</si>
  <si>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</si>
  <si>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</si>
  <si>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</si>
  <si>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</si>
  <si>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</si>
  <si>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</si>
  <si>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</si>
  <si>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</si>
  <si>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</si>
  <si>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</si>
  <si>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</si>
  <si>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</si>
  <si>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</si>
  <si>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</si>
  <si>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</si>
  <si>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</si>
  <si>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</si>
  <si>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</si>
  <si>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</si>
  <si>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</si>
  <si>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</si>
  <si>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</si>
  <si>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</si>
  <si>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</si>
  <si>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</si>
  <si>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</si>
  <si>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</si>
  <si>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</si>
  <si>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</si>
  <si>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</si>
  <si>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</si>
  <si>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</si>
  <si>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</si>
  <si>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</si>
  <si>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</si>
  <si>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</si>
  <si>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</si>
  <si>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</si>
  <si>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</si>
  <si>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</si>
  <si>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</si>
  <si>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</si>
  <si>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</si>
  <si>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</si>
  <si>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</si>
  <si>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</si>
  <si>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</si>
  <si>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</si>
  <si>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</si>
  <si>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</si>
  <si>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</si>
  <si>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</si>
  <si>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</si>
  <si>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</si>
  <si>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</si>
  <si>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</si>
  <si>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</si>
  <si>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</si>
  <si>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</si>
  <si>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</si>
  <si>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</si>
  <si>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</si>
  <si>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</si>
  <si>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</si>
  <si>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</si>
  <si>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</si>
  <si>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</si>
  <si>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</si>
  <si>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</si>
  <si>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</si>
  <si>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</si>
  <si>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</si>
  <si>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</si>
  <si>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</si>
  <si>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</si>
  <si>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</si>
  <si>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</si>
  <si>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</si>
  <si>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</si>
  <si>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</si>
  <si>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</si>
  <si>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</si>
  <si>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</si>
  <si>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</si>
  <si>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</si>
  <si>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</si>
  <si>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</si>
  <si>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</si>
  <si>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</si>
  <si>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</si>
  <si>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</si>
  <si>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</si>
  <si>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</si>
  <si>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</si>
  <si>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</si>
  <si>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</si>
  <si>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</si>
  <si>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</si>
  <si>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</si>
  <si>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</si>
  <si>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</si>
  <si>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</si>
  <si>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</si>
  <si>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</si>
  <si>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</si>
  <si>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</si>
  <si>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</si>
  <si>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</si>
  <si>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</si>
  <si>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</si>
  <si>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</si>
  <si>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</si>
  <si>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</si>
  <si>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</si>
  <si>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</si>
  <si>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</si>
  <si>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</si>
  <si>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</si>
  <si>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</si>
  <si>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</si>
  <si>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</si>
  <si>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</si>
  <si>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</si>
  <si>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</si>
  <si>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</si>
  <si>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</si>
  <si>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</si>
  <si>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</si>
  <si>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</si>
  <si>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</si>
  <si>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</si>
  <si>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</si>
  <si>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</si>
  <si>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</si>
  <si>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</si>
  <si>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</si>
  <si>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</si>
  <si>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</si>
  <si>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</si>
  <si>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</si>
  <si>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</si>
  <si>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</si>
  <si>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</si>
  <si>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</si>
  <si>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</si>
  <si>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</si>
  <si>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</si>
  <si>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</si>
  <si>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</si>
  <si>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</si>
  <si>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</si>
  <si>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</si>
  <si>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</si>
  <si>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</si>
  <si>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</si>
  <si>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</si>
  <si>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</si>
  <si>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</si>
  <si>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</si>
  <si>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</si>
  <si>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</si>
  <si>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</si>
  <si>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</si>
  <si>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</si>
  <si>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</si>
  <si>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</si>
  <si>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</si>
  <si>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</si>
  <si>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</si>
  <si>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</si>
  <si>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</si>
  <si>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</si>
  <si>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</si>
  <si>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</si>
  <si>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</si>
  <si>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</si>
  <si>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</si>
  <si>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</si>
  <si>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</si>
  <si>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</si>
  <si>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</si>
  <si>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</si>
  <si>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</si>
  <si>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</si>
  <si>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</si>
  <si>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</si>
  <si>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</si>
  <si>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</si>
  <si>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</si>
  <si>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</si>
  <si>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</si>
  <si>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</si>
  <si>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</si>
  <si>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</si>
  <si>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</si>
  <si>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</si>
  <si>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</si>
  <si>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</si>
  <si>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</si>
  <si>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</si>
  <si>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</si>
  <si>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</si>
  <si>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</si>
  <si>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</si>
  <si>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</si>
  <si>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</si>
  <si>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</si>
  <si>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</si>
  <si>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</si>
  <si>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</si>
  <si>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</si>
  <si>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</si>
  <si>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</si>
  <si>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</si>
  <si>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</si>
  <si>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</si>
  <si>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</si>
  <si>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</si>
  <si>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</si>
  <si>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</si>
  <si>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</si>
  <si>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</si>
  <si>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</si>
  <si>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</si>
  <si>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</si>
  <si>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</si>
  <si>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</si>
  <si>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</si>
  <si>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</si>
  <si>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</si>
  <si>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</si>
  <si>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</si>
  <si>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</si>
  <si>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</si>
  <si>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</si>
  <si>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</si>
  <si>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</si>
  <si>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</si>
  <si>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</si>
  <si>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</si>
  <si>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</si>
  <si>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</si>
  <si>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</si>
  <si>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</si>
  <si>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</si>
  <si>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</si>
  <si>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</si>
  <si>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</si>
  <si>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</si>
  <si>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</si>
  <si>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</si>
  <si>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</si>
  <si>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</si>
  <si>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</si>
  <si>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</si>
  <si>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</si>
  <si>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</si>
  <si>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</si>
  <si>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</si>
  <si>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</si>
  <si>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</si>
  <si>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</si>
  <si>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</si>
  <si>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</si>
  <si>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</si>
  <si>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</si>
  <si>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</si>
  <si>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</si>
  <si>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</si>
  <si>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</si>
  <si>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</si>
  <si>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</si>
  <si>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</si>
  <si>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</si>
  <si>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</si>
  <si>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</si>
  <si>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</si>
  <si>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</si>
  <si>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</si>
  <si>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</si>
  <si>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</si>
  <si>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</si>
  <si>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</si>
  <si>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</si>
  <si>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</si>
  <si>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</si>
  <si>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</si>
  <si>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</si>
  <si>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</si>
  <si>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</si>
  <si>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</si>
  <si>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</si>
  <si>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</si>
  <si>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</si>
  <si>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</si>
  <si>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</si>
  <si>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</si>
  <si>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</si>
  <si>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</si>
  <si>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</si>
  <si>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</si>
  <si>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</si>
  <si>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</si>
  <si>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</si>
  <si>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</si>
  <si>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</si>
  <si>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</si>
  <si>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</si>
  <si>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</si>
  <si>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</si>
  <si>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</si>
  <si>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</si>
  <si>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</si>
  <si>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</si>
  <si>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</si>
  <si>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</si>
  <si>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</si>
  <si>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</si>
  <si>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</si>
  <si>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</si>
  <si>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</si>
  <si>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</si>
  <si>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</si>
  <si>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</si>
  <si>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</si>
  <si>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</si>
  <si>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</si>
  <si>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</si>
  <si>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</si>
  <si>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</si>
  <si>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</si>
  <si>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</si>
  <si>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</si>
  <si>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</si>
  <si>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</si>
  <si>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</si>
  <si>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</si>
  <si>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</si>
  <si>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</si>
  <si>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</si>
  <si>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</si>
  <si>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</si>
  <si>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</si>
  <si>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</si>
  <si>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</si>
  <si>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</si>
  <si>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</si>
  <si>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</si>
  <si>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</si>
  <si>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</si>
  <si>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</si>
  <si>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</si>
  <si>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</si>
  <si>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</si>
  <si>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</si>
  <si>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</si>
  <si>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</si>
  <si>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</si>
  <si>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</si>
  <si>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</si>
  <si>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</si>
  <si>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</si>
  <si>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</si>
  <si>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</si>
  <si>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</si>
  <si>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</si>
  <si>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</si>
  <si>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</si>
  <si>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</si>
  <si>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</si>
  <si>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</si>
  <si>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</si>
  <si>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</si>
  <si>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</si>
  <si>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</si>
  <si>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</si>
  <si>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</si>
  <si>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</si>
  <si>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</si>
  <si>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</si>
  <si>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</si>
  <si>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</si>
  <si>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</si>
  <si>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</si>
  <si>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</si>
  <si>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</si>
  <si>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</si>
  <si>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</si>
  <si>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</si>
  <si>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</si>
  <si>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</si>
  <si>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</si>
  <si>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</si>
  <si>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</si>
  <si>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</si>
  <si>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</si>
  <si>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</si>
  <si>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</si>
  <si>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</si>
  <si>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</si>
  <si>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</si>
  <si>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</si>
  <si>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</si>
  <si>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</si>
  <si>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</si>
  <si>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</si>
  <si>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</si>
  <si>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</si>
  <si>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</si>
  <si>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</si>
  <si>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</si>
  <si>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</si>
  <si>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</si>
  <si>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</si>
  <si>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</si>
  <si>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</si>
  <si>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</si>
  <si>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</si>
  <si>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</si>
  <si>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</si>
  <si>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</si>
  <si>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</si>
  <si>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</si>
  <si>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</si>
  <si>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</si>
  <si>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</si>
  <si>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</si>
  <si>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</si>
  <si>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</si>
  <si>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</si>
  <si>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</si>
  <si>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</si>
  <si>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</si>
  <si>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</si>
  <si>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</si>
  <si>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</si>
  <si>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</si>
  <si>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</si>
  <si>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</si>
  <si>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</si>
  <si>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</si>
  <si>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</si>
  <si>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</si>
  <si>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</si>
  <si>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</si>
  <si>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</si>
  <si>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</si>
  <si>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</si>
  <si>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</si>
  <si>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</si>
  <si>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</si>
  <si>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</si>
  <si>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</si>
  <si>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</si>
  <si>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</si>
  <si>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</si>
  <si>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</si>
  <si>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</si>
  <si>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</si>
  <si>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</si>
  <si>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</si>
  <si>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</si>
  <si>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</si>
  <si>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</si>
  <si>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</si>
  <si>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</si>
  <si>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</si>
  <si>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</si>
  <si>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</si>
  <si>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</si>
  <si>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</si>
  <si>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</si>
  <si>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</si>
  <si>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</si>
  <si>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</si>
  <si>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</si>
  <si>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</si>
  <si>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</si>
  <si>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</si>
  <si>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</si>
  <si>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</si>
  <si>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</si>
  <si>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</si>
  <si>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</si>
  <si>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</si>
  <si>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</si>
  <si>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</si>
  <si>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</si>
  <si>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</si>
  <si>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</si>
  <si>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</si>
  <si>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</si>
  <si>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</si>
  <si>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</si>
  <si>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</si>
  <si>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</si>
  <si>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</si>
  <si>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</si>
  <si>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</si>
  <si>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</si>
  <si>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</si>
  <si>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</si>
  <si>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</si>
  <si>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</si>
  <si>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</si>
  <si>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</si>
  <si>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</si>
  <si>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</si>
  <si>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</si>
  <si>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</si>
  <si>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</si>
  <si>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</si>
  <si>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</si>
  <si>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</si>
  <si>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</si>
  <si>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</si>
  <si>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</si>
  <si>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</si>
  <si>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</si>
  <si>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</si>
  <si>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</si>
  <si>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</si>
  <si>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</si>
  <si>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</si>
  <si>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</si>
  <si>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</si>
  <si>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</si>
  <si>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</si>
  <si>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</si>
  <si>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</si>
  <si>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</si>
  <si>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</si>
  <si>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</si>
  <si>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</si>
  <si>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</si>
  <si>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</si>
  <si>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</si>
  <si>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</si>
  <si>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</si>
  <si>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</si>
  <si>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</si>
  <si>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</si>
  <si>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</si>
  <si>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</si>
  <si>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</si>
  <si>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</si>
  <si>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</si>
  <si>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</si>
  <si>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</si>
  <si>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</si>
  <si>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</si>
  <si>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</si>
  <si>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</si>
  <si>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</si>
  <si>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</si>
  <si>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</si>
  <si>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</si>
  <si>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</si>
  <si>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</si>
  <si>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</si>
  <si>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</si>
  <si>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</si>
  <si>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</si>
  <si>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</si>
  <si>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</si>
  <si>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</si>
  <si>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</si>
  <si>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</si>
  <si>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</si>
  <si>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</si>
  <si>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</si>
  <si>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</si>
  <si>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</si>
  <si>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</si>
  <si>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</si>
  <si>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</si>
  <si>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</si>
  <si>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</si>
  <si>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</si>
  <si>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</si>
  <si>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</si>
  <si>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</si>
  <si>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</si>
  <si>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</si>
  <si>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</si>
  <si>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</si>
  <si>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</si>
  <si>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</si>
  <si>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</si>
  <si>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</si>
  <si>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</si>
  <si>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</si>
  <si>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</si>
  <si>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</si>
  <si>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</si>
  <si>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</si>
  <si>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</si>
  <si>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</si>
  <si>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</si>
  <si>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</si>
  <si>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</si>
  <si>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</si>
  <si>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</si>
  <si>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</si>
  <si>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</si>
  <si>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</si>
  <si>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</si>
  <si>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</si>
  <si>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</si>
  <si>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</si>
  <si>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</si>
  <si>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</si>
  <si>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</si>
  <si>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</si>
  <si>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</si>
  <si>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</si>
  <si>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</si>
  <si>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</si>
  <si>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</si>
  <si>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</si>
  <si>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</si>
  <si>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</si>
  <si>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</si>
  <si>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</si>
  <si>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</si>
  <si>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</si>
  <si>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</si>
  <si>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</si>
  <si>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</si>
  <si>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</si>
  <si>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</si>
  <si>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</si>
  <si>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</si>
  <si>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</si>
  <si>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</si>
  <si>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</si>
  <si>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</si>
  <si>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</si>
  <si>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</si>
  <si>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</si>
  <si>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</si>
  <si>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</si>
  <si>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</si>
  <si>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</si>
  <si>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</si>
  <si>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</si>
  <si>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</si>
  <si>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</si>
  <si>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</si>
  <si>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</si>
  <si>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</si>
  <si>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</si>
  <si>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</si>
  <si>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</si>
  <si>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</si>
  <si>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</si>
  <si>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</si>
  <si>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</si>
  <si>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</si>
  <si>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</si>
  <si>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</si>
  <si>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</si>
  <si>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</si>
  <si>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</si>
  <si>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</si>
  <si>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</si>
  <si>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</si>
  <si>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</si>
  <si>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</si>
  <si>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</si>
  <si>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</si>
  <si>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</si>
  <si>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</si>
  <si>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</si>
  <si>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</si>
  <si>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</si>
  <si>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</si>
  <si>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</si>
  <si>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</si>
  <si>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</si>
  <si>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</si>
  <si>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</si>
  <si>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</si>
  <si>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</si>
  <si>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</si>
  <si>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</si>
  <si>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</si>
  <si>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</si>
  <si>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</si>
  <si>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</si>
  <si>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</si>
  <si>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</si>
  <si>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</si>
  <si>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</si>
  <si>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</si>
  <si>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</si>
  <si>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</si>
  <si>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</si>
  <si>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</si>
  <si>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</si>
  <si>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</si>
  <si>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</si>
  <si>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</si>
  <si>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</si>
  <si>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</si>
  <si>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</si>
  <si>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</si>
  <si>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</si>
  <si>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</si>
  <si>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</si>
  <si>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</si>
  <si>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</si>
  <si>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</si>
  <si>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</si>
  <si>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</si>
  <si>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</si>
  <si>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</si>
  <si>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</si>
  <si>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</si>
  <si>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</si>
  <si>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</si>
  <si>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</si>
  <si>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</si>
  <si>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</si>
  <si>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</si>
  <si>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</si>
  <si>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</si>
  <si>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</si>
  <si>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</si>
  <si>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</si>
  <si>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</si>
  <si>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</si>
  <si>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</si>
  <si>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</si>
  <si>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</si>
  <si>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</si>
  <si>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</si>
  <si>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</si>
  <si>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</si>
  <si>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</si>
  <si>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</si>
  <si>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</si>
  <si>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</si>
  <si>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</si>
  <si>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</si>
  <si>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</si>
  <si>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</si>
  <si>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</si>
  <si>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</si>
  <si>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</si>
  <si>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</si>
  <si>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</si>
  <si>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</si>
  <si>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</si>
  <si>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</si>
  <si>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</si>
  <si>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</si>
  <si>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</si>
  <si>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</si>
  <si>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</si>
  <si>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</si>
  <si>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</si>
  <si>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</si>
  <si>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</si>
  <si>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</si>
  <si>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</si>
  <si>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</si>
  <si>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</si>
  <si>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</si>
  <si>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</si>
  <si>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</si>
  <si>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</si>
  <si>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</si>
  <si>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</si>
  <si>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</si>
  <si>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</si>
  <si>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</si>
  <si>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</si>
  <si>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</si>
  <si>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</si>
  <si>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</si>
  <si>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</si>
  <si>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</si>
  <si>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</si>
  <si>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</si>
  <si>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</si>
  <si>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</si>
  <si>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</si>
  <si>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</si>
  <si>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</si>
  <si>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</si>
  <si>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</si>
  <si>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</si>
  <si>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</si>
  <si>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</si>
  <si>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</si>
  <si>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</si>
  <si>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</si>
  <si>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</si>
  <si>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</si>
  <si>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</si>
  <si>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</si>
  <si>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</si>
  <si>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</si>
  <si>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</si>
  <si>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</si>
  <si>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</si>
  <si>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</si>
  <si>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</si>
  <si>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</si>
  <si>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</si>
  <si>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</si>
  <si>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</si>
  <si>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</si>
  <si>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</si>
  <si>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</si>
  <si>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</si>
  <si>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</si>
  <si>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</si>
  <si>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</si>
  <si>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</si>
  <si>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</si>
  <si>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</si>
  <si>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</si>
  <si>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</si>
  <si>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</si>
  <si>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</si>
  <si>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</si>
  <si>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</si>
  <si>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</si>
  <si>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</si>
  <si>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</si>
  <si>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</si>
  <si>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</si>
  <si>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</si>
  <si>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</si>
  <si>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</si>
  <si>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</si>
  <si>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</si>
  <si>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</si>
  <si>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</si>
  <si>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</si>
  <si>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</si>
  <si>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</si>
  <si>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</si>
  <si>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</si>
  <si>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</si>
  <si>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</si>
  <si>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</si>
  <si>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</si>
  <si>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</si>
  <si>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</si>
  <si>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</si>
  <si>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</si>
  <si>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</si>
  <si>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</si>
  <si>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</si>
  <si>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</si>
  <si>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</si>
  <si>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</si>
  <si>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</si>
  <si>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</si>
  <si>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</si>
  <si>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</si>
  <si>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</si>
  <si>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</si>
  <si>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</si>
  <si>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</si>
  <si>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</si>
  <si>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</si>
  <si>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</si>
  <si>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</si>
  <si>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</si>
  <si>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</si>
  <si>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</si>
  <si>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</si>
  <si>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</si>
  <si>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</si>
  <si>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</si>
  <si>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</si>
  <si>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</si>
  <si>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</si>
  <si>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</si>
  <si>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</si>
  <si>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</si>
  <si>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</si>
  <si>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</si>
  <si>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</si>
  <si>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</si>
  <si>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</si>
  <si>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</si>
  <si>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</si>
  <si>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</si>
  <si>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</si>
  <si>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</si>
  <si>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</si>
  <si>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</si>
  <si>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</si>
  <si>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</si>
  <si>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</si>
  <si>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</si>
  <si>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</si>
  <si>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</si>
  <si>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</si>
  <si>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</si>
  <si>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</si>
  <si>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</si>
  <si>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</si>
  <si>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</si>
  <si>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</si>
  <si>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</si>
  <si>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</si>
  <si>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</si>
  <si>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</si>
  <si>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</si>
  <si>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</si>
  <si>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</si>
  <si>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</si>
  <si>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</si>
  <si>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</si>
  <si>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</si>
  <si>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</si>
  <si>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</si>
  <si>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</si>
  <si>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</si>
  <si>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</si>
  <si>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</si>
  <si>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</si>
  <si>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</si>
  <si>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</si>
  <si>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</si>
  <si>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</si>
  <si>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</si>
  <si>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</si>
  <si>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</si>
  <si>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</si>
  <si>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</si>
  <si>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</si>
  <si>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</si>
  <si>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</si>
  <si>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</si>
  <si>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</si>
  <si>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</si>
  <si>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</si>
  <si>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</si>
  <si>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</si>
  <si>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</si>
  <si>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</si>
  <si>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</si>
  <si>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</si>
  <si>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</si>
  <si>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</si>
  <si>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</si>
  <si>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</si>
  <si>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</si>
  <si>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</si>
  <si>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</si>
  <si>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</si>
  <si>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</si>
  <si>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</si>
  <si>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</si>
  <si>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</si>
  <si>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</si>
  <si>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</si>
  <si>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</si>
  <si>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</si>
  <si>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</si>
  <si>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</si>
  <si>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</si>
  <si>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</si>
  <si>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</si>
  <si>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</si>
  <si>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</si>
  <si>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</si>
  <si>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</si>
  <si>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</si>
  <si>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</si>
  <si>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</si>
  <si>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</si>
  <si>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</si>
  <si>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</si>
  <si>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</si>
  <si>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</si>
  <si>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</si>
  <si>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</si>
  <si>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</si>
  <si>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</si>
  <si>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</si>
  <si>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</si>
  <si>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</si>
  <si>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</si>
  <si>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</si>
  <si>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</si>
  <si>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</si>
  <si>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</si>
  <si>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</si>
  <si>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</si>
  <si>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</si>
  <si>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</si>
  <si>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</si>
  <si>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</si>
  <si>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</si>
  <si>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</si>
  <si>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</si>
  <si>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</si>
  <si>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</si>
  <si>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</si>
  <si>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</si>
  <si>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</si>
  <si>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</si>
  <si>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</si>
  <si>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</si>
  <si>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</si>
  <si>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</si>
  <si>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</si>
  <si>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</si>
  <si>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</si>
  <si>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</si>
  <si>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</si>
  <si>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</si>
  <si>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</si>
  <si>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</si>
  <si>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</si>
  <si>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</si>
  <si>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</si>
  <si>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</si>
  <si>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</si>
  <si>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</si>
  <si>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</si>
  <si>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</si>
  <si>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</si>
  <si>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</si>
  <si>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</si>
  <si>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</si>
  <si>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</si>
  <si>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</si>
  <si>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</si>
  <si>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</si>
  <si>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</si>
  <si>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</si>
  <si>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</si>
  <si>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</si>
  <si>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</si>
  <si>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</si>
  <si>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</si>
  <si>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</si>
  <si>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</si>
  <si>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</si>
  <si>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</si>
  <si>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</si>
  <si>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</si>
  <si>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</si>
  <si>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</si>
  <si>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</si>
  <si>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</si>
  <si>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</si>
  <si>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</si>
  <si>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</si>
  <si>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</si>
  <si>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</si>
  <si>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</si>
  <si>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</si>
  <si>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</si>
  <si>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</si>
  <si>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</si>
  <si>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</si>
  <si>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</si>
  <si>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</si>
  <si>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</si>
  <si>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</si>
  <si>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</si>
  <si>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</si>
  <si>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</si>
  <si>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</si>
  <si>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</si>
  <si>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</si>
  <si>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</si>
  <si>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</si>
  <si>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</si>
  <si>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</si>
  <si>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</si>
  <si>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</si>
  <si>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</si>
  <si>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</si>
  <si>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</si>
  <si>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</si>
  <si>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</si>
  <si>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</si>
  <si>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</si>
  <si>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</si>
  <si>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</si>
  <si>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</si>
  <si>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</si>
  <si>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</si>
  <si>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</si>
  <si>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</si>
  <si>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</si>
  <si>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</si>
  <si>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</si>
  <si>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</si>
  <si>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</si>
  <si>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</si>
  <si>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</si>
  <si>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</si>
  <si>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</si>
  <si>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</si>
  <si>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</si>
  <si>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</si>
  <si>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</si>
  <si>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</si>
  <si>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</si>
  <si>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</si>
  <si>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</si>
  <si>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</si>
  <si>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</si>
  <si>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</si>
  <si>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</si>
  <si>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</si>
  <si>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</si>
  <si>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</si>
  <si>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</si>
  <si>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</si>
  <si>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</si>
  <si>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</si>
  <si>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</si>
  <si>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</si>
  <si>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</si>
  <si>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</si>
  <si>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</si>
  <si>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</si>
  <si>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</si>
  <si>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</si>
  <si>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</si>
  <si>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</si>
  <si>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</si>
  <si>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</si>
  <si>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</si>
  <si>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</si>
  <si>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</si>
  <si>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</si>
  <si>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</si>
  <si>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</si>
  <si>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</si>
  <si>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</si>
  <si>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</si>
  <si>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</si>
  <si>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</si>
  <si>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</si>
  <si>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</si>
  <si>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</si>
  <si>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</si>
  <si>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</si>
  <si>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</si>
  <si>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</si>
  <si>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</si>
  <si>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</si>
  <si>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</si>
  <si>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</si>
  <si>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</si>
  <si>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</si>
  <si>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</si>
  <si>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</si>
  <si>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</si>
  <si>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</si>
  <si>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</si>
  <si>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</si>
  <si>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</si>
  <si>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</si>
  <si>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</si>
  <si>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</si>
  <si>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</si>
  <si>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</si>
  <si>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</si>
  <si>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</si>
  <si>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</si>
  <si>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</si>
  <si>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</si>
  <si>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</si>
  <si>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</si>
  <si>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</si>
  <si>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</si>
  <si>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</si>
  <si>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</si>
  <si>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</si>
  <si>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</si>
  <si>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</si>
  <si>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</si>
  <si>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</si>
  <si>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</si>
  <si>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</si>
  <si>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</si>
  <si>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</si>
  <si>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</si>
  <si>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</si>
  <si>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</si>
  <si>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</si>
  <si>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</si>
  <si>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</si>
  <si>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</si>
  <si>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</si>
  <si>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</si>
  <si>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</si>
  <si>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</si>
  <si>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</si>
  <si>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</si>
  <si>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</si>
  <si>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</si>
  <si>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</si>
  <si>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</si>
  <si>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</si>
  <si>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</si>
  <si>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</si>
  <si>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</si>
  <si>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</si>
  <si>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</si>
  <si>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</si>
  <si>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</si>
  <si>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</si>
  <si>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</si>
  <si>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</si>
  <si>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</si>
  <si>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</si>
  <si>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</si>
  <si>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</si>
  <si>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</si>
  <si>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</si>
  <si>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</si>
  <si>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</si>
  <si>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</si>
  <si>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</si>
  <si>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</si>
  <si>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</si>
  <si>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</si>
  <si>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</si>
  <si>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</si>
  <si>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</si>
  <si>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</si>
  <si>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</si>
  <si>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</si>
  <si>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</si>
  <si>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</si>
  <si>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</si>
  <si>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</si>
  <si>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</si>
  <si>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</si>
  <si>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</si>
  <si>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</si>
  <si>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</si>
  <si>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</si>
  <si>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</si>
  <si>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</si>
  <si>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</si>
  <si>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</si>
  <si>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</si>
  <si>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</si>
  <si>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</si>
  <si>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</si>
  <si>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</si>
  <si>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</si>
  <si>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</si>
  <si>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</si>
  <si>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</si>
  <si>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</si>
  <si>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</si>
  <si>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</si>
  <si>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</si>
  <si>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</si>
  <si>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</si>
  <si>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</si>
  <si>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</si>
  <si>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</si>
  <si>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</si>
  <si>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</si>
  <si>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</si>
  <si>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</si>
  <si>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</si>
  <si>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</si>
  <si>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</si>
  <si>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</si>
  <si>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</si>
  <si>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</si>
  <si>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</si>
  <si>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</si>
  <si>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</si>
  <si>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</si>
  <si>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</si>
  <si>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</si>
  <si>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</si>
  <si>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</si>
  <si>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</si>
  <si>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</si>
  <si>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</si>
  <si>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</si>
  <si>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</si>
  <si>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</si>
  <si>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</si>
  <si>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</si>
  <si>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</si>
  <si>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</si>
  <si>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</si>
  <si>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</si>
  <si>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</si>
  <si>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</si>
  <si>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</si>
  <si>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</si>
  <si>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</si>
  <si>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</si>
  <si>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</si>
  <si>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</si>
  <si>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</si>
  <si>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</si>
  <si>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</si>
  <si>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</si>
  <si>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</si>
  <si>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</si>
  <si>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</si>
  <si>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</si>
  <si>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</si>
  <si>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</si>
  <si>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</si>
  <si>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</si>
  <si>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</si>
  <si>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</si>
  <si>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</si>
  <si>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</si>
  <si>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</si>
  <si>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</si>
  <si>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</si>
  <si>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</si>
  <si>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</si>
  <si>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</si>
  <si>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</si>
  <si>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</si>
  <si>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</si>
  <si>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</si>
  <si>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</si>
  <si>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</si>
  <si>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</si>
  <si>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</si>
  <si>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</si>
  <si>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</si>
  <si>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</si>
  <si>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</si>
  <si>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</si>
  <si>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</si>
  <si>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</si>
  <si>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</si>
  <si>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</si>
  <si>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</si>
  <si>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</si>
  <si>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</si>
  <si>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</si>
  <si>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</si>
  <si>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</si>
  <si>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</si>
  <si>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</si>
  <si>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</si>
  <si>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</si>
  <si>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</si>
  <si>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</si>
  <si>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</si>
  <si>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</si>
  <si>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</si>
  <si>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</si>
  <si>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</si>
  <si>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</si>
  <si>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</si>
  <si>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</si>
  <si>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</si>
  <si>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</si>
  <si>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</si>
  <si>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</si>
  <si>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</si>
  <si>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</si>
  <si>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</si>
  <si>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</si>
  <si>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</si>
  <si>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</si>
  <si>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</si>
  <si>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</si>
  <si>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</si>
  <si>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</si>
  <si>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</si>
  <si>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</si>
  <si>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</si>
  <si>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</si>
  <si>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</si>
  <si>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</si>
  <si>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</si>
  <si>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</si>
  <si>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</si>
  <si>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</si>
  <si>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</si>
  <si>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</si>
  <si>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</si>
  <si>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</si>
  <si>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</si>
  <si>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</si>
  <si>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</si>
  <si>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</si>
  <si>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</si>
  <si>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</si>
  <si>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</si>
  <si>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</si>
  <si>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</si>
  <si>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</si>
  <si>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</si>
  <si>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</si>
  <si>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</si>
  <si>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</si>
  <si>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</si>
  <si>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</si>
  <si>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</si>
  <si>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</si>
  <si>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</si>
  <si>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</si>
  <si>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</si>
  <si>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</si>
  <si>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</si>
  <si>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</si>
  <si>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</si>
  <si>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</si>
  <si>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</si>
  <si>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</si>
  <si>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</si>
  <si>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</si>
  <si>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</si>
  <si>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</si>
  <si>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</si>
  <si>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</si>
  <si>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</si>
  <si>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</si>
  <si>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</si>
  <si>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</si>
  <si>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</si>
  <si>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</si>
  <si>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</si>
  <si>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</si>
  <si>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</si>
  <si>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</si>
  <si>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</si>
  <si>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</si>
  <si>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</si>
  <si>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</si>
  <si>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</si>
  <si>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</si>
  <si>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</si>
  <si>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</si>
  <si>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</si>
  <si>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</si>
  <si>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</si>
  <si>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</si>
  <si>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</si>
  <si>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</si>
  <si>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</si>
  <si>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</si>
  <si>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</si>
  <si>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</si>
  <si>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</si>
  <si>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</si>
  <si>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</si>
  <si>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</si>
  <si>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</si>
  <si>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</si>
  <si>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</si>
  <si>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</si>
  <si>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</si>
  <si>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</si>
  <si>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</si>
  <si>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</si>
  <si>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</si>
  <si>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</si>
  <si>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</si>
  <si>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</si>
  <si>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</si>
  <si>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</si>
  <si>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</si>
  <si>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</si>
  <si>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</si>
  <si>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</si>
  <si>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</si>
  <si>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</si>
  <si>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</si>
  <si>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</si>
  <si>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</si>
  <si>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</si>
  <si>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</si>
  <si>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</si>
  <si>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</si>
  <si>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</si>
  <si>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</si>
  <si>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</si>
  <si>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</si>
  <si>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</si>
  <si>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</si>
  <si>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</si>
  <si>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</si>
  <si>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</si>
  <si>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</si>
  <si>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</si>
  <si>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</si>
  <si>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</si>
  <si>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</si>
  <si>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</si>
  <si>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</si>
  <si>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</si>
  <si>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</si>
  <si>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</si>
  <si>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</si>
  <si>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</si>
  <si>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</si>
  <si>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</si>
  <si>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</si>
  <si>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</si>
  <si>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</si>
  <si>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</si>
  <si>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</si>
  <si>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</si>
  <si>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</si>
  <si>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</si>
  <si>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</si>
  <si>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</si>
  <si>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</si>
  <si>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</si>
  <si>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</si>
  <si>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</si>
  <si>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</si>
  <si>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</si>
  <si>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</si>
  <si>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</si>
  <si>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</si>
  <si>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</si>
  <si>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</si>
  <si>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</si>
  <si>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</si>
  <si>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</si>
  <si>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</si>
  <si>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</si>
  <si>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</si>
  <si>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</si>
  <si>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</si>
  <si>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</si>
  <si>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</si>
  <si>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</si>
  <si>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</si>
  <si>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</si>
  <si>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</si>
  <si>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</si>
  <si>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</si>
  <si>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</si>
  <si>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</si>
  <si>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</si>
  <si>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</si>
  <si>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</si>
  <si>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</si>
  <si>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</si>
  <si>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</si>
  <si>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</si>
  <si>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</si>
  <si>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</si>
  <si>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</si>
  <si>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</si>
  <si>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</si>
  <si>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</si>
  <si>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</si>
  <si>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</si>
  <si>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</si>
  <si>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</si>
  <si>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</si>
  <si>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</si>
  <si>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</si>
  <si>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</si>
  <si>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</si>
  <si>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</si>
  <si>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</si>
  <si>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</si>
  <si>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</si>
  <si>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</si>
  <si>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</si>
  <si>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</si>
  <si>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</si>
  <si>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</si>
  <si>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</si>
  <si>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</si>
  <si>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</si>
  <si>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</si>
  <si>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</si>
  <si>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</si>
  <si>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</si>
  <si>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</si>
  <si>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</si>
  <si>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</si>
  <si>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</si>
  <si>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</si>
  <si>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</si>
  <si>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</si>
  <si>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</si>
  <si>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</si>
  <si>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</si>
  <si>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</si>
  <si>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</si>
  <si>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</si>
  <si>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</si>
  <si>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</si>
  <si>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</si>
  <si>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</si>
  <si>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</si>
  <si>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</si>
  <si>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</si>
  <si>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</si>
  <si>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</si>
  <si>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</si>
  <si>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</si>
  <si>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</si>
  <si>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</si>
  <si>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</si>
  <si>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</si>
  <si>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</si>
  <si>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</si>
  <si>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</si>
  <si>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</si>
  <si>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</si>
  <si>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</si>
  <si>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</si>
  <si>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</si>
  <si>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</si>
  <si>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</si>
  <si>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</si>
  <si>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</si>
  <si>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</si>
  <si>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</si>
  <si>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</si>
  <si>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</si>
  <si>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</si>
  <si>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</si>
  <si>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</si>
  <si>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</si>
  <si>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</si>
  <si>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</si>
  <si>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</si>
  <si>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</si>
  <si>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</si>
  <si>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</si>
  <si>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</si>
  <si>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</si>
  <si>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</si>
  <si>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</si>
  <si>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</si>
  <si>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</si>
  <si>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</si>
  <si>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</si>
  <si>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</si>
  <si>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</si>
  <si>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</si>
  <si>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</si>
  <si>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</si>
  <si>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</si>
  <si>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</si>
  <si>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</si>
  <si>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</si>
  <si>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</si>
  <si>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</si>
  <si>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</si>
  <si>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</si>
  <si>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</si>
  <si>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</si>
  <si>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</si>
  <si>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</si>
  <si>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</si>
  <si>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</si>
  <si>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</si>
  <si>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</si>
  <si>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</si>
  <si>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</si>
  <si>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</si>
  <si>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</si>
  <si>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</si>
  <si>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</si>
  <si>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</si>
  <si>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</si>
  <si>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</si>
  <si>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</si>
  <si>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</si>
  <si>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</si>
  <si>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</si>
  <si>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</si>
  <si>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</si>
  <si>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</si>
  <si>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</si>
  <si>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</si>
  <si>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</si>
  <si>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</si>
  <si>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</si>
  <si>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</si>
  <si>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</si>
  <si>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</si>
  <si>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</si>
  <si>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</si>
  <si>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</si>
  <si>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</si>
  <si>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</si>
  <si>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</si>
  <si>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</si>
  <si>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</si>
  <si>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</si>
  <si>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</si>
  <si>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</si>
  <si>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</si>
  <si>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</si>
  <si>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</si>
  <si>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</si>
  <si>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</si>
  <si>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</si>
  <si>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</si>
  <si>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</si>
  <si>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</si>
  <si>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</si>
  <si>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</si>
  <si>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</si>
  <si>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</si>
  <si>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</si>
  <si>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</si>
  <si>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</si>
  <si>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</si>
  <si>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</si>
  <si>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</si>
  <si>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</si>
  <si>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</si>
  <si>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</si>
  <si>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</si>
  <si>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</si>
  <si>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</si>
  <si>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</si>
  <si>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</si>
  <si>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</si>
  <si>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</si>
  <si>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</si>
  <si>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</si>
  <si>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</si>
  <si>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</si>
  <si>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</si>
  <si>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</si>
  <si>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</si>
  <si>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</si>
  <si>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</si>
  <si>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</si>
  <si>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</si>
  <si>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</si>
  <si>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</si>
  <si>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</si>
  <si>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</si>
  <si>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</si>
  <si>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</si>
  <si>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</si>
  <si>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</si>
  <si>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</si>
  <si>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</si>
  <si>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</si>
  <si>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</si>
  <si>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</si>
  <si>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</si>
  <si>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</si>
  <si>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</si>
  <si>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</si>
  <si>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</si>
  <si>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</si>
  <si>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</si>
  <si>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</si>
  <si>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</si>
  <si>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</si>
  <si>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</si>
  <si>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</si>
  <si>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</si>
  <si>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</si>
  <si>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</si>
  <si>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</si>
  <si>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</si>
  <si>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</si>
  <si>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</si>
  <si>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</si>
  <si>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</si>
  <si>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</si>
  <si>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</si>
  <si>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</si>
  <si>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</si>
  <si>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</si>
  <si>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</si>
  <si>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</si>
  <si>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</si>
  <si>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</si>
  <si>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</si>
  <si>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</si>
  <si>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</si>
  <si>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</si>
  <si>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</si>
  <si>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</si>
  <si>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</si>
  <si>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</si>
  <si>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</si>
  <si>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</si>
  <si>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</si>
  <si>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</si>
  <si>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</si>
  <si>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</si>
  <si>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</si>
  <si>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</si>
  <si>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</si>
  <si>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</si>
  <si>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</si>
  <si>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</si>
  <si>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</si>
  <si>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</si>
  <si>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</si>
  <si>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</si>
  <si>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</si>
  <si>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</si>
  <si>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</si>
  <si>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</si>
  <si>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</si>
  <si>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</si>
  <si>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</si>
  <si>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</si>
  <si>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</si>
  <si>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</si>
  <si>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</si>
  <si>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</si>
  <si>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</si>
  <si>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</si>
  <si>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</si>
  <si>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</si>
  <si>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</si>
  <si>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</si>
  <si>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</si>
  <si>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</si>
  <si>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</si>
  <si>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</si>
  <si>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</si>
  <si>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</si>
  <si>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</si>
  <si>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</si>
  <si>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</si>
  <si>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</si>
  <si>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</si>
  <si>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</si>
  <si>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</si>
  <si>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</si>
  <si>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</si>
  <si>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</si>
  <si>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</si>
  <si>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</si>
  <si>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</si>
  <si>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</si>
  <si>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</si>
  <si>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</si>
  <si>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</si>
  <si>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</si>
  <si>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</si>
  <si>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</si>
  <si>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</si>
  <si>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</si>
  <si>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</si>
  <si>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</si>
  <si>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</si>
  <si>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</si>
  <si>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</si>
  <si>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</si>
  <si>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</si>
  <si>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</si>
  <si>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</si>
  <si>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</si>
  <si>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</si>
  <si>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</si>
  <si>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</si>
  <si>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</si>
  <si>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</si>
  <si>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</si>
  <si>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</si>
  <si>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</si>
  <si>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</si>
  <si>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</si>
  <si>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</si>
  <si>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</si>
  <si>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</si>
  <si>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</si>
  <si>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</si>
  <si>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</si>
  <si>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</si>
  <si>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</si>
  <si>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</si>
  <si>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</si>
  <si>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</si>
  <si>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</si>
  <si>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</si>
  <si>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</si>
  <si>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</si>
  <si>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</si>
  <si>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</si>
  <si>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</si>
  <si>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</si>
  <si>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</si>
  <si>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</si>
  <si>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</si>
  <si>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</si>
  <si>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</si>
  <si>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</si>
  <si>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</si>
  <si>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</si>
  <si>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</si>
  <si>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</si>
  <si>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</si>
  <si>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</si>
  <si>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</si>
  <si>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</si>
  <si>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</si>
  <si>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</si>
  <si>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</si>
  <si>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</si>
  <si>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</si>
  <si>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</si>
  <si>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</si>
  <si>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</si>
  <si>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</si>
  <si>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</si>
  <si>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</si>
  <si>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</si>
  <si>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</si>
  <si>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</si>
  <si>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</si>
  <si>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</si>
  <si>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</si>
  <si>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</si>
  <si>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</si>
  <si>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</si>
  <si>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</si>
  <si>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</si>
  <si>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</si>
  <si>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</si>
  <si>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</si>
  <si>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</si>
  <si>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</si>
  <si>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</si>
  <si>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</si>
  <si>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</si>
  <si>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</si>
  <si>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</si>
  <si>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</si>
  <si>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</si>
  <si>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</si>
  <si>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</si>
  <si>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</si>
  <si>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</si>
  <si>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</si>
  <si>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</si>
  <si>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</si>
  <si>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</si>
  <si>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</si>
  <si>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</si>
  <si>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</si>
  <si>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</si>
  <si>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</si>
  <si>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</si>
  <si>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</si>
  <si>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</si>
  <si>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</si>
  <si>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</si>
  <si>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</si>
  <si>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</si>
  <si>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</si>
  <si>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</si>
  <si>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</si>
  <si>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</si>
  <si>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</si>
  <si>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</si>
  <si>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</si>
  <si>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</si>
  <si>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</si>
  <si>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</si>
  <si>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</si>
  <si>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</si>
  <si>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</si>
  <si>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</si>
  <si>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</si>
  <si>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</si>
  <si>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</si>
  <si>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</si>
  <si>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</si>
  <si>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</si>
  <si>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</si>
  <si>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</si>
  <si>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</si>
  <si>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</si>
  <si>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</si>
  <si>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</si>
  <si>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</si>
  <si>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</si>
  <si>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</si>
  <si>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</si>
  <si>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</si>
  <si>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</si>
  <si>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</si>
  <si>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</si>
  <si>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</si>
  <si>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</si>
  <si>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</si>
  <si>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</si>
  <si>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</si>
  <si>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</si>
  <si>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</si>
  <si>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</si>
  <si>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</si>
  <si>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</si>
  <si>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</si>
  <si>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</si>
  <si>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</si>
  <si>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</si>
  <si>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</si>
  <si>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</si>
  <si>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</si>
  <si>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</si>
  <si>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</si>
  <si>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</si>
  <si>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</si>
  <si>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</si>
  <si>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</si>
  <si>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</si>
  <si>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</si>
  <si>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</si>
  <si>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</si>
  <si>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</si>
  <si>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</si>
  <si>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</si>
  <si>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</si>
  <si>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</si>
  <si>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</si>
  <si>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</si>
  <si>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</si>
  <si>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</si>
  <si>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</si>
  <si>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</si>
  <si>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</si>
  <si>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</si>
  <si>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</si>
  <si>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</si>
  <si>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</si>
  <si>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</si>
  <si>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</si>
  <si>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</si>
  <si>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</si>
  <si>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</si>
  <si>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</si>
  <si>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</si>
  <si>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</si>
  <si>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</si>
  <si>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</si>
  <si>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</si>
  <si>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</si>
  <si>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</si>
  <si>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</si>
  <si>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</si>
  <si>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</si>
  <si>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</si>
  <si>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</si>
  <si>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</si>
  <si>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</si>
  <si>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</si>
  <si>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</si>
  <si>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</si>
  <si>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</si>
  <si>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</si>
  <si>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</si>
  <si>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</si>
  <si>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</si>
  <si>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</si>
  <si>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</si>
  <si>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</si>
  <si>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</si>
  <si>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</si>
  <si>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</si>
  <si>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</si>
  <si>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</si>
  <si>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</si>
  <si>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</si>
  <si>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</si>
  <si>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</si>
  <si>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</si>
  <si>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</si>
  <si>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</si>
  <si>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</si>
  <si>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</si>
  <si>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</si>
  <si>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</si>
  <si>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</si>
  <si>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</si>
  <si>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</si>
  <si>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</si>
  <si>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</si>
  <si>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</si>
  <si>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</si>
  <si>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</si>
  <si>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</si>
  <si>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</si>
  <si>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</si>
  <si>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</si>
  <si>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</si>
  <si>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</si>
  <si>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</si>
  <si>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</si>
  <si>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</si>
  <si>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</si>
  <si>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</si>
  <si>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</si>
  <si>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</si>
  <si>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</si>
  <si>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</si>
  <si>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</si>
  <si>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</si>
  <si>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</si>
  <si>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</si>
  <si>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</si>
  <si>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</si>
  <si>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</si>
  <si>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</si>
  <si>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</si>
  <si>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</si>
  <si>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</si>
  <si>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</si>
  <si>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</si>
  <si>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</si>
  <si>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</si>
  <si>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</si>
  <si>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</si>
  <si>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</si>
  <si>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</si>
  <si>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</si>
  <si>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</si>
  <si>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</si>
  <si>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</si>
  <si>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</si>
  <si>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</si>
  <si>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</si>
  <si>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</si>
  <si>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</si>
  <si>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</si>
  <si>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</si>
  <si>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</si>
  <si>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</si>
  <si>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</si>
  <si>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</si>
  <si>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</si>
  <si>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</si>
  <si>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</si>
  <si>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</si>
  <si>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</si>
  <si>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</si>
  <si>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</si>
  <si>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</si>
  <si>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</si>
  <si>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</si>
  <si>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</si>
  <si>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</si>
  <si>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</si>
  <si>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</si>
  <si>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</si>
  <si>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</si>
  <si>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</si>
  <si>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</si>
  <si>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</si>
  <si>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</si>
  <si>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</si>
  <si>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</si>
  <si>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</si>
  <si>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</si>
  <si>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</si>
  <si>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</si>
  <si>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</si>
  <si>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</si>
  <si>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</si>
  <si>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</si>
  <si>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</si>
  <si>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</si>
  <si>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</si>
  <si>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</si>
  <si>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</si>
  <si>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</si>
  <si>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</si>
  <si>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</si>
  <si>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</si>
  <si>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</si>
  <si>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</si>
  <si>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</si>
  <si>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</si>
  <si>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</si>
  <si>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</si>
  <si>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</si>
  <si>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</si>
  <si>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</si>
  <si>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</si>
  <si>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</si>
  <si>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</si>
  <si>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</si>
  <si>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</si>
  <si>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</si>
  <si>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</si>
  <si>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</si>
  <si>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</si>
  <si>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</si>
  <si>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</si>
  <si>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</si>
  <si>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</si>
  <si>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</si>
  <si>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</si>
  <si>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</si>
  <si>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</si>
  <si>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</si>
  <si>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</si>
  <si>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</si>
  <si>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</si>
  <si>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</si>
  <si>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</si>
  <si>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</si>
  <si>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</si>
  <si>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</si>
  <si>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</si>
  <si>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</si>
  <si>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</si>
  <si>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</si>
  <si>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</si>
  <si>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</si>
  <si>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</si>
  <si>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</si>
  <si>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</si>
  <si>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</si>
  <si>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</si>
  <si>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</si>
  <si>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</si>
  <si>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</si>
  <si>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</si>
  <si>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</si>
  <si>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</si>
  <si>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</si>
  <si>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</si>
  <si>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</si>
  <si>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</si>
  <si>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</si>
  <si>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</si>
  <si>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</si>
  <si>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</si>
  <si>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</si>
  <si>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</si>
  <si>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</si>
  <si>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</si>
  <si>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</si>
  <si>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</si>
  <si>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</si>
  <si>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</si>
  <si>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</si>
  <si>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</si>
  <si>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</si>
  <si>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</si>
  <si>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</si>
  <si>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</si>
  <si>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</si>
  <si>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</si>
  <si>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</si>
  <si>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</si>
  <si>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</si>
  <si>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</si>
  <si>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</si>
  <si>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</si>
  <si>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</si>
  <si>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</si>
  <si>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</si>
  <si>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</si>
  <si>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</si>
  <si>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</si>
  <si>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</si>
  <si>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</si>
  <si>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</si>
  <si>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</si>
  <si>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2021-76-20000148.0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</si>
  <si>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</si>
  <si>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76007122020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</si>
  <si>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</si>
  <si>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76003792020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</si>
  <si>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</si>
  <si>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NIDIA INES PEREA SALAZAR</t>
  </si>
  <si>
    <t>cdisuenosyfantasias@gmail.com</t>
  </si>
  <si>
    <t>76.26.16.404</t>
  </si>
  <si>
    <t>76.26.16.939</t>
  </si>
  <si>
    <t>76.26.08.0159</t>
  </si>
  <si>
    <t>76.26.09.904</t>
  </si>
  <si>
    <t>76.26.11.192</t>
  </si>
  <si>
    <t>76.26.12.126</t>
  </si>
  <si>
    <t>76.26.13.356</t>
  </si>
  <si>
    <t>76.26.14.388</t>
  </si>
  <si>
    <t>76.26.14,368</t>
  </si>
  <si>
    <t>76.26.15.296</t>
  </si>
  <si>
    <t>76.26.16.263</t>
  </si>
  <si>
    <t>76.26.16.385</t>
  </si>
  <si>
    <t>76.26.16.1199</t>
  </si>
  <si>
    <t>76.26.17.1074</t>
  </si>
  <si>
    <t>76.26.18.383</t>
  </si>
  <si>
    <t>76.26.18.475</t>
  </si>
  <si>
    <t>76.26.18.842</t>
  </si>
  <si>
    <t>76.26.19.0196</t>
  </si>
  <si>
    <t>76.26.20.448</t>
  </si>
  <si>
    <t>Brindar atención a la primera infancia niños -@s menores de cinco (5) años y apoyar a las familias con vulnerabilidad económica, social, cultural, nutricional y psicoafectiva a través de las modalidades hogares comunitarios de bienestar 0 - 7 y en la modalidad Fami apoyar a las familias en desarrollo con mujeres gestantes, madres lactantes y niños y niñas menores de dos años que se encuentren con vulnerabilidad psicoafectiva, nutricional, económica y social, prioritariamente en situación de desplazamiento.</t>
  </si>
  <si>
    <t>Brindar atención a la primera infancia niñ@s menores de 5 años, a través de la modalidad de hogares comunitarios de bienestar 0-5 y fami.</t>
  </si>
  <si>
    <t>Brindar atención a la primera infancia a través de hogares comunitarios en: familiares, grupales y en modalidad fami</t>
  </si>
  <si>
    <t>brindar atención a la primera infancia a través de hogares comunitarios fami</t>
  </si>
  <si>
    <t>Atender a la primera infancia en el marco de la estrategia de cero a siempre en la modalidad de hogares comunitarios de bienestar</t>
  </si>
  <si>
    <t>ATENDER A LA PRIMERA INFANCIA EN EL MARCO DE  LA ESTRATEGIA DE CERO A SIEMPRE EN LA MODALIDAD DE HOGARES COMUNITARIOS DE BIENESTAR</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</si>
  <si>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</si>
  <si>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la modalidad fami.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</si>
  <si>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</si>
  <si>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niñ@s menores de 5 años o hasta su ingreso al grado de transición con el fin de promover el desarrollo integral de la primera infancia con calidad de conformidad con los lineamientos el manual operativo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</si>
  <si>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</si>
  <si>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</si>
  <si>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niñas y niños y mujeres gestantes en el marco de la política de estado para el desarrollo integral de la primera infancia “de cero a siempre” de conformidad con las directrices, lineamientos y parámetros establecidos por el icbf para los servicios: hogares comunitarios de bienestar Familiar y fami.</t>
  </si>
  <si>
    <t>Prestar los servicios: hcb fami-familiar tradicional, hcb tradicional – comunitario (t): hogares comunitarios de bienestar familiar, agrupados, fami. De conformidad con las directrices, lineamientos y parámetros establecidos por el icbf, en armonía con la política de estado para el desarrollo integral de la primera infancia de cero a siempre.</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</si>
  <si>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</si>
  <si>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</si>
  <si>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</si>
  <si>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</si>
  <si>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CALLE 15 CARRERA 11 ESQUINA</t>
  </si>
  <si>
    <t>3206983606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</si>
</sst>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1033</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800080321</v>
      </c>
      <c r="C20" s="5"/>
      <c r="D20" s="73"/>
      <c r="E20" s="5"/>
      <c r="F20" s="5"/>
      <c r="G20" s="5"/>
      <c r="H20" s="186"/>
      <c r="I20" s="149" t="s">
        <v>1155</v>
      </c>
      <c r="J20" s="150" t="s">
        <v>1049</v>
      </c>
      <c r="K20" s="151">
        <v>1952366052</v>
      </c>
      <c r="L20" s="152"/>
      <c r="M20" s="152">
        <v>44561</v>
      </c>
      <c r="N20" s="135">
        <f>+(M20-L20)/30</f>
        <v>1485.3666666666666</v>
      </c>
      <c r="O20" s="138"/>
      <c r="U20" s="134"/>
      <c r="V20" s="105">
        <f ca="1">NOW()</f>
        <v>44193.480377546293</v>
      </c>
      <c r="W20" s="105">
        <f ca="1">NOW()</f>
        <v>44193.480377546293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HOGARES DE BIENESTAR PROTECCIÓN AL MENOR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2686</v>
      </c>
      <c r="E48" s="145">
        <v>39448</v>
      </c>
      <c r="F48" s="145">
        <v>39813</v>
      </c>
      <c r="G48" s="160">
        <f>IF(AND(E48&lt;&gt;"",F48&lt;&gt;""),((F48-E48)/30),"")</f>
        <v>12.166666666666666</v>
      </c>
      <c r="H48" s="114" t="s">
        <v>2703</v>
      </c>
      <c r="I48" s="113" t="s">
        <v>1155</v>
      </c>
      <c r="J48" s="113" t="s">
        <v>1049</v>
      </c>
      <c r="K48" s="116">
        <v>171778373</v>
      </c>
      <c r="L48" s="115" t="s">
        <v>1148</v>
      </c>
      <c r="M48" s="117">
        <v>1</v>
      </c>
      <c r="N48" s="115" t="s">
        <v>27</v>
      </c>
      <c r="O48" s="115" t="s">
        <v>2719</v>
      </c>
      <c r="P48" s="78"/>
    </row>
    <row r="49" spans="1:16" s="6" customFormat="1" ht="24.75" customHeight="1" x14ac:dyDescent="0.25">
      <c r="A49" s="143">
        <v>2</v>
      </c>
      <c r="B49" s="111" t="s">
        <v>2665</v>
      </c>
      <c r="C49" s="112" t="s">
        <v>31</v>
      </c>
      <c r="D49" s="110" t="s">
        <v>2687</v>
      </c>
      <c r="E49" s="145">
        <v>39823</v>
      </c>
      <c r="F49" s="145">
        <v>40178</v>
      </c>
      <c r="G49" s="160">
        <f t="shared" ref="G49:G50" si="2">IF(AND(E49&lt;&gt;"",F49&lt;&gt;""),((F49-E49)/30),"")</f>
        <v>11.833333333333334</v>
      </c>
      <c r="H49" s="114" t="s">
        <v>2704</v>
      </c>
      <c r="I49" s="113" t="s">
        <v>1155</v>
      </c>
      <c r="J49" s="113" t="s">
        <v>1049</v>
      </c>
      <c r="K49" s="116">
        <v>138925387</v>
      </c>
      <c r="L49" s="115" t="s">
        <v>1148</v>
      </c>
      <c r="M49" s="117">
        <v>1</v>
      </c>
      <c r="N49" s="115" t="s">
        <v>27</v>
      </c>
      <c r="O49" s="115" t="s">
        <v>2719</v>
      </c>
      <c r="P49" s="78"/>
    </row>
    <row r="50" spans="1:16" s="6" customFormat="1" ht="24.75" customHeight="1" x14ac:dyDescent="0.25">
      <c r="A50" s="143">
        <v>3</v>
      </c>
      <c r="B50" s="111" t="s">
        <v>2665</v>
      </c>
      <c r="C50" s="112" t="s">
        <v>31</v>
      </c>
      <c r="D50" s="110" t="s">
        <v>2688</v>
      </c>
      <c r="E50" s="145">
        <v>40546</v>
      </c>
      <c r="F50" s="145">
        <v>40908</v>
      </c>
      <c r="G50" s="160">
        <f t="shared" si="2"/>
        <v>12.066666666666666</v>
      </c>
      <c r="H50" s="119" t="s">
        <v>2703</v>
      </c>
      <c r="I50" s="113" t="s">
        <v>1155</v>
      </c>
      <c r="J50" s="113" t="s">
        <v>1049</v>
      </c>
      <c r="K50" s="116">
        <v>189337646</v>
      </c>
      <c r="L50" s="115" t="s">
        <v>1148</v>
      </c>
      <c r="M50" s="117">
        <v>1</v>
      </c>
      <c r="N50" s="115" t="s">
        <v>27</v>
      </c>
      <c r="O50" s="115" t="s">
        <v>2719</v>
      </c>
      <c r="P50" s="78"/>
    </row>
    <row r="51" spans="1:16" s="6" customFormat="1" ht="24.75" customHeight="1" outlineLevel="1" x14ac:dyDescent="0.25">
      <c r="A51" s="143">
        <v>4</v>
      </c>
      <c r="B51" s="111" t="s">
        <v>2665</v>
      </c>
      <c r="C51" s="112" t="s">
        <v>31</v>
      </c>
      <c r="D51" s="110" t="s">
        <v>2689</v>
      </c>
      <c r="E51" s="145">
        <v>40918</v>
      </c>
      <c r="F51" s="145">
        <v>41274</v>
      </c>
      <c r="G51" s="160">
        <f t="shared" ref="G51:G107" si="3">IF(AND(E51&lt;&gt;"",F51&lt;&gt;""),((F51-E51)/30),"")</f>
        <v>11.866666666666667</v>
      </c>
      <c r="H51" s="114" t="s">
        <v>2705</v>
      </c>
      <c r="I51" s="113" t="s">
        <v>1155</v>
      </c>
      <c r="J51" s="113" t="s">
        <v>1049</v>
      </c>
      <c r="K51" s="116">
        <v>227869903</v>
      </c>
      <c r="L51" s="115" t="s">
        <v>1148</v>
      </c>
      <c r="M51" s="117">
        <v>1</v>
      </c>
      <c r="N51" s="115" t="s">
        <v>27</v>
      </c>
      <c r="O51" s="115" t="s">
        <v>2719</v>
      </c>
      <c r="P51" s="78"/>
    </row>
    <row r="52" spans="1:16" s="7" customFormat="1" ht="24.75" customHeight="1" outlineLevel="1" x14ac:dyDescent="0.25">
      <c r="A52" s="144">
        <v>5</v>
      </c>
      <c r="B52" s="111" t="s">
        <v>2665</v>
      </c>
      <c r="C52" s="112" t="s">
        <v>31</v>
      </c>
      <c r="D52" s="110" t="s">
        <v>2690</v>
      </c>
      <c r="E52" s="145">
        <v>41290</v>
      </c>
      <c r="F52" s="145">
        <v>41639</v>
      </c>
      <c r="G52" s="160">
        <f t="shared" si="3"/>
        <v>11.633333333333333</v>
      </c>
      <c r="H52" s="119" t="s">
        <v>2706</v>
      </c>
      <c r="I52" s="113" t="s">
        <v>1155</v>
      </c>
      <c r="J52" s="113" t="s">
        <v>1049</v>
      </c>
      <c r="K52" s="116">
        <v>277448693</v>
      </c>
      <c r="L52" s="115" t="s">
        <v>1148</v>
      </c>
      <c r="M52" s="117">
        <v>1</v>
      </c>
      <c r="N52" s="115" t="s">
        <v>27</v>
      </c>
      <c r="O52" s="115" t="s">
        <v>2719</v>
      </c>
      <c r="P52" s="79"/>
    </row>
    <row r="53" spans="1:16" s="7" customFormat="1" ht="24.75" customHeight="1" outlineLevel="1" x14ac:dyDescent="0.25">
      <c r="A53" s="144">
        <v>6</v>
      </c>
      <c r="B53" s="111" t="s">
        <v>2665</v>
      </c>
      <c r="C53" s="112" t="s">
        <v>31</v>
      </c>
      <c r="D53" s="110" t="s">
        <v>2691</v>
      </c>
      <c r="E53" s="145">
        <v>41660</v>
      </c>
      <c r="F53" s="145">
        <v>41912</v>
      </c>
      <c r="G53" s="160">
        <f t="shared" si="3"/>
        <v>8.4</v>
      </c>
      <c r="H53" s="119" t="s">
        <v>2707</v>
      </c>
      <c r="I53" s="113" t="s">
        <v>1155</v>
      </c>
      <c r="J53" s="113" t="s">
        <v>1049</v>
      </c>
      <c r="K53" s="116">
        <v>274340305</v>
      </c>
      <c r="L53" s="115" t="s">
        <v>1148</v>
      </c>
      <c r="M53" s="117">
        <v>1</v>
      </c>
      <c r="N53" s="115" t="s">
        <v>27</v>
      </c>
      <c r="O53" s="115" t="s">
        <v>2719</v>
      </c>
      <c r="P53" s="79"/>
    </row>
    <row r="54" spans="1:16" s="7" customFormat="1" ht="24.75" customHeight="1" outlineLevel="1" x14ac:dyDescent="0.25">
      <c r="A54" s="144">
        <v>7</v>
      </c>
      <c r="B54" s="111" t="s">
        <v>2665</v>
      </c>
      <c r="C54" s="112" t="s">
        <v>31</v>
      </c>
      <c r="D54" s="110" t="s">
        <v>2692</v>
      </c>
      <c r="E54" s="145">
        <v>41663</v>
      </c>
      <c r="F54" s="145">
        <v>41912</v>
      </c>
      <c r="G54" s="160">
        <f t="shared" si="3"/>
        <v>8.3000000000000007</v>
      </c>
      <c r="H54" s="114" t="s">
        <v>2708</v>
      </c>
      <c r="I54" s="113" t="s">
        <v>1155</v>
      </c>
      <c r="J54" s="113" t="s">
        <v>1049</v>
      </c>
      <c r="K54" s="118">
        <v>274340305</v>
      </c>
      <c r="L54" s="115" t="s">
        <v>1148</v>
      </c>
      <c r="M54" s="117">
        <v>1</v>
      </c>
      <c r="N54" s="115" t="s">
        <v>27</v>
      </c>
      <c r="O54" s="115" t="s">
        <v>2720</v>
      </c>
      <c r="P54" s="79"/>
    </row>
    <row r="55" spans="1:16" s="7" customFormat="1" ht="24.75" customHeight="1" outlineLevel="1" x14ac:dyDescent="0.25">
      <c r="A55" s="144">
        <v>8</v>
      </c>
      <c r="B55" s="111" t="s">
        <v>2665</v>
      </c>
      <c r="C55" s="112" t="s">
        <v>31</v>
      </c>
      <c r="D55" s="110" t="s">
        <v>2693</v>
      </c>
      <c r="E55" s="145">
        <v>42037</v>
      </c>
      <c r="F55" s="145">
        <v>42369</v>
      </c>
      <c r="G55" s="160">
        <f t="shared" si="3"/>
        <v>11.066666666666666</v>
      </c>
      <c r="H55" s="114" t="s">
        <v>2709</v>
      </c>
      <c r="I55" s="113" t="s">
        <v>1155</v>
      </c>
      <c r="J55" s="113" t="s">
        <v>1049</v>
      </c>
      <c r="K55" s="118">
        <v>196991027</v>
      </c>
      <c r="L55" s="115" t="s">
        <v>1148</v>
      </c>
      <c r="M55" s="117">
        <v>1</v>
      </c>
      <c r="N55" s="115" t="s">
        <v>27</v>
      </c>
      <c r="O55" s="115" t="s">
        <v>2719</v>
      </c>
      <c r="P55" s="79"/>
    </row>
    <row r="56" spans="1:16" s="7" customFormat="1" ht="24.75" customHeight="1" outlineLevel="1" x14ac:dyDescent="0.25">
      <c r="A56" s="144">
        <v>9</v>
      </c>
      <c r="B56" s="111" t="s">
        <v>2665</v>
      </c>
      <c r="C56" s="112" t="s">
        <v>31</v>
      </c>
      <c r="D56" s="110" t="s">
        <v>2694</v>
      </c>
      <c r="E56" s="145">
        <v>42398</v>
      </c>
      <c r="F56" s="145">
        <v>42674</v>
      </c>
      <c r="G56" s="160">
        <f t="shared" si="3"/>
        <v>9.1999999999999993</v>
      </c>
      <c r="H56" s="114" t="s">
        <v>2710</v>
      </c>
      <c r="I56" s="113" t="s">
        <v>1155</v>
      </c>
      <c r="J56" s="113" t="s">
        <v>1049</v>
      </c>
      <c r="K56" s="118">
        <v>184485600</v>
      </c>
      <c r="L56" s="115" t="s">
        <v>1148</v>
      </c>
      <c r="M56" s="117">
        <v>1</v>
      </c>
      <c r="N56" s="115" t="s">
        <v>27</v>
      </c>
      <c r="O56" s="115" t="s">
        <v>2719</v>
      </c>
      <c r="P56" s="79"/>
    </row>
    <row r="57" spans="1:16" s="7" customFormat="1" ht="24.75" customHeight="1" outlineLevel="1" x14ac:dyDescent="0.25">
      <c r="A57" s="144">
        <v>10</v>
      </c>
      <c r="B57" s="64" t="s">
        <v>2665</v>
      </c>
      <c r="C57" s="65" t="s">
        <v>31</v>
      </c>
      <c r="D57" s="63" t="s">
        <v>2695</v>
      </c>
      <c r="E57" s="145">
        <v>42399</v>
      </c>
      <c r="F57" s="145">
        <v>42719</v>
      </c>
      <c r="G57" s="160">
        <f t="shared" si="3"/>
        <v>10.666666666666666</v>
      </c>
      <c r="H57" s="64" t="s">
        <v>2711</v>
      </c>
      <c r="I57" s="63" t="s">
        <v>1155</v>
      </c>
      <c r="J57" s="63" t="s">
        <v>1049</v>
      </c>
      <c r="K57" s="66">
        <v>345311460</v>
      </c>
      <c r="L57" s="65" t="s">
        <v>1148</v>
      </c>
      <c r="M57" s="67">
        <v>1</v>
      </c>
      <c r="N57" s="65" t="s">
        <v>27</v>
      </c>
      <c r="O57" s="65" t="s">
        <v>2720</v>
      </c>
      <c r="P57" s="79"/>
    </row>
    <row r="58" spans="1:16" s="7" customFormat="1" ht="24.75" customHeight="1" outlineLevel="1" x14ac:dyDescent="0.25">
      <c r="A58" s="144">
        <v>11</v>
      </c>
      <c r="B58" s="64" t="s">
        <v>2665</v>
      </c>
      <c r="C58" s="65" t="s">
        <v>31</v>
      </c>
      <c r="D58" s="63" t="s">
        <v>2684</v>
      </c>
      <c r="E58" s="145">
        <v>42399</v>
      </c>
      <c r="F58" s="145">
        <v>42719</v>
      </c>
      <c r="G58" s="160">
        <f t="shared" si="3"/>
        <v>10.666666666666666</v>
      </c>
      <c r="H58" s="64" t="s">
        <v>2711</v>
      </c>
      <c r="I58" s="63" t="s">
        <v>1155</v>
      </c>
      <c r="J58" s="63" t="s">
        <v>1049</v>
      </c>
      <c r="K58" s="66">
        <v>150401396</v>
      </c>
      <c r="L58" s="65" t="s">
        <v>1148</v>
      </c>
      <c r="M58" s="67">
        <v>1</v>
      </c>
      <c r="N58" s="65" t="s">
        <v>27</v>
      </c>
      <c r="O58" s="65" t="s">
        <v>2719</v>
      </c>
      <c r="P58" s="79"/>
    </row>
    <row r="59" spans="1:16" s="7" customFormat="1" ht="24.75" customHeight="1" outlineLevel="1" x14ac:dyDescent="0.25">
      <c r="A59" s="144">
        <v>12</v>
      </c>
      <c r="B59" s="64" t="s">
        <v>2665</v>
      </c>
      <c r="C59" s="65" t="s">
        <v>31</v>
      </c>
      <c r="D59" s="63" t="s">
        <v>2696</v>
      </c>
      <c r="E59" s="145">
        <v>42720</v>
      </c>
      <c r="F59" s="145">
        <v>43084</v>
      </c>
      <c r="G59" s="160">
        <f t="shared" si="3"/>
        <v>12.133333333333333</v>
      </c>
      <c r="H59" s="64" t="s">
        <v>2712</v>
      </c>
      <c r="I59" s="63" t="s">
        <v>1155</v>
      </c>
      <c r="J59" s="63" t="s">
        <v>1049</v>
      </c>
      <c r="K59" s="66">
        <v>393862378</v>
      </c>
      <c r="L59" s="65" t="s">
        <v>1148</v>
      </c>
      <c r="M59" s="67">
        <v>1</v>
      </c>
      <c r="N59" s="65" t="s">
        <v>27</v>
      </c>
      <c r="O59" s="65" t="s">
        <v>2720</v>
      </c>
      <c r="P59" s="79"/>
    </row>
    <row r="60" spans="1:16" s="7" customFormat="1" ht="24.75" customHeight="1" outlineLevel="1" x14ac:dyDescent="0.25">
      <c r="A60" s="144">
        <v>13</v>
      </c>
      <c r="B60" s="64" t="s">
        <v>2665</v>
      </c>
      <c r="C60" s="65" t="s">
        <v>31</v>
      </c>
      <c r="D60" s="63" t="s">
        <v>2685</v>
      </c>
      <c r="E60" s="145">
        <v>42736</v>
      </c>
      <c r="F60" s="145">
        <v>43312</v>
      </c>
      <c r="G60" s="160">
        <f t="shared" si="3"/>
        <v>19.2</v>
      </c>
      <c r="H60" s="64" t="s">
        <v>2713</v>
      </c>
      <c r="I60" s="63" t="s">
        <v>1155</v>
      </c>
      <c r="J60" s="63" t="s">
        <v>1049</v>
      </c>
      <c r="K60" s="66">
        <v>451577346</v>
      </c>
      <c r="L60" s="65" t="s">
        <v>1148</v>
      </c>
      <c r="M60" s="67">
        <v>1</v>
      </c>
      <c r="N60" s="65" t="s">
        <v>27</v>
      </c>
      <c r="O60" s="65" t="s">
        <v>2720</v>
      </c>
      <c r="P60" s="79"/>
    </row>
    <row r="61" spans="1:16" s="7" customFormat="1" ht="24.75" customHeight="1" outlineLevel="1" x14ac:dyDescent="0.25">
      <c r="A61" s="144">
        <v>14</v>
      </c>
      <c r="B61" s="64" t="s">
        <v>2665</v>
      </c>
      <c r="C61" s="65" t="s">
        <v>31</v>
      </c>
      <c r="D61" s="63" t="s">
        <v>2697</v>
      </c>
      <c r="E61" s="145">
        <v>43085</v>
      </c>
      <c r="F61" s="145">
        <v>43312</v>
      </c>
      <c r="G61" s="160">
        <f t="shared" si="3"/>
        <v>7.5666666666666664</v>
      </c>
      <c r="H61" s="64" t="s">
        <v>2714</v>
      </c>
      <c r="I61" s="63" t="s">
        <v>1155</v>
      </c>
      <c r="J61" s="63" t="s">
        <v>1049</v>
      </c>
      <c r="K61" s="66">
        <v>345553195</v>
      </c>
      <c r="L61" s="65" t="s">
        <v>1148</v>
      </c>
      <c r="M61" s="67">
        <v>1</v>
      </c>
      <c r="N61" s="65" t="s">
        <v>27</v>
      </c>
      <c r="O61" s="65" t="s">
        <v>2720</v>
      </c>
      <c r="P61" s="79"/>
    </row>
    <row r="62" spans="1:16" s="7" customFormat="1" ht="24.75" customHeight="1" outlineLevel="1" x14ac:dyDescent="0.25">
      <c r="A62" s="144">
        <v>15</v>
      </c>
      <c r="B62" s="64" t="s">
        <v>2665</v>
      </c>
      <c r="C62" s="65" t="s">
        <v>31</v>
      </c>
      <c r="D62" s="63" t="s">
        <v>2698</v>
      </c>
      <c r="E62" s="145">
        <v>43313</v>
      </c>
      <c r="F62" s="145">
        <v>43449</v>
      </c>
      <c r="G62" s="160">
        <f t="shared" si="3"/>
        <v>4.5333333333333332</v>
      </c>
      <c r="H62" s="64" t="s">
        <v>2715</v>
      </c>
      <c r="I62" s="63" t="s">
        <v>1155</v>
      </c>
      <c r="J62" s="63" t="s">
        <v>1049</v>
      </c>
      <c r="K62" s="66">
        <v>114591284</v>
      </c>
      <c r="L62" s="65" t="s">
        <v>1148</v>
      </c>
      <c r="M62" s="67">
        <v>1</v>
      </c>
      <c r="N62" s="65" t="s">
        <v>27</v>
      </c>
      <c r="O62" s="65" t="s">
        <v>2719</v>
      </c>
      <c r="P62" s="79"/>
    </row>
    <row r="63" spans="1:16" s="7" customFormat="1" ht="24.75" customHeight="1" outlineLevel="1" x14ac:dyDescent="0.25">
      <c r="A63" s="144">
        <v>16</v>
      </c>
      <c r="B63" s="64" t="s">
        <v>2665</v>
      </c>
      <c r="C63" s="65" t="s">
        <v>31</v>
      </c>
      <c r="D63" s="63" t="s">
        <v>2699</v>
      </c>
      <c r="E63" s="145">
        <v>43405</v>
      </c>
      <c r="F63" s="145">
        <v>43434</v>
      </c>
      <c r="G63" s="160">
        <f t="shared" si="3"/>
        <v>0.96666666666666667</v>
      </c>
      <c r="H63" s="64" t="s">
        <v>2714</v>
      </c>
      <c r="I63" s="63" t="s">
        <v>1155</v>
      </c>
      <c r="J63" s="63" t="s">
        <v>1049</v>
      </c>
      <c r="K63" s="66">
        <v>42738020</v>
      </c>
      <c r="L63" s="65" t="s">
        <v>1148</v>
      </c>
      <c r="M63" s="67">
        <v>1</v>
      </c>
      <c r="N63" s="65" t="s">
        <v>27</v>
      </c>
      <c r="O63" s="65" t="s">
        <v>2719</v>
      </c>
      <c r="P63" s="79"/>
    </row>
    <row r="64" spans="1:16" s="7" customFormat="1" ht="24.75" customHeight="1" outlineLevel="1" x14ac:dyDescent="0.25">
      <c r="A64" s="144">
        <v>17</v>
      </c>
      <c r="B64" s="64" t="s">
        <v>2665</v>
      </c>
      <c r="C64" s="65" t="s">
        <v>31</v>
      </c>
      <c r="D64" s="63" t="s">
        <v>2700</v>
      </c>
      <c r="E64" s="145">
        <v>43449</v>
      </c>
      <c r="F64" s="145">
        <v>43921</v>
      </c>
      <c r="G64" s="160">
        <f t="shared" si="3"/>
        <v>15.733333333333333</v>
      </c>
      <c r="H64" s="64" t="s">
        <v>2716</v>
      </c>
      <c r="I64" s="63" t="s">
        <v>1155</v>
      </c>
      <c r="J64" s="63" t="s">
        <v>1049</v>
      </c>
      <c r="K64" s="66">
        <v>362579406</v>
      </c>
      <c r="L64" s="65" t="s">
        <v>1148</v>
      </c>
      <c r="M64" s="67">
        <v>1</v>
      </c>
      <c r="N64" s="65" t="s">
        <v>27</v>
      </c>
      <c r="O64" s="65" t="s">
        <v>2719</v>
      </c>
      <c r="P64" s="79"/>
    </row>
    <row r="65" spans="1:16" s="7" customFormat="1" ht="24.75" customHeight="1" outlineLevel="1" x14ac:dyDescent="0.25">
      <c r="A65" s="144">
        <v>18</v>
      </c>
      <c r="B65" s="64" t="s">
        <v>2665</v>
      </c>
      <c r="C65" s="65" t="s">
        <v>31</v>
      </c>
      <c r="D65" s="63" t="s">
        <v>2701</v>
      </c>
      <c r="E65" s="145">
        <v>43482</v>
      </c>
      <c r="F65" s="145">
        <v>43812</v>
      </c>
      <c r="G65" s="160">
        <f t="shared" si="3"/>
        <v>11</v>
      </c>
      <c r="H65" s="64" t="s">
        <v>2717</v>
      </c>
      <c r="I65" s="63" t="s">
        <v>1155</v>
      </c>
      <c r="J65" s="63" t="s">
        <v>1049</v>
      </c>
      <c r="K65" s="66">
        <v>392334536</v>
      </c>
      <c r="L65" s="65" t="s">
        <v>1148</v>
      </c>
      <c r="M65" s="67">
        <v>1</v>
      </c>
      <c r="N65" s="65" t="s">
        <v>27</v>
      </c>
      <c r="O65" s="65" t="s">
        <v>2719</v>
      </c>
      <c r="P65" s="79"/>
    </row>
    <row r="66" spans="1:16" s="7" customFormat="1" ht="24.75" customHeight="1" outlineLevel="1" x14ac:dyDescent="0.25">
      <c r="A66" s="144">
        <v>19</v>
      </c>
      <c r="B66" s="64" t="s">
        <v>2665</v>
      </c>
      <c r="C66" s="65" t="s">
        <v>31</v>
      </c>
      <c r="D66" s="121" t="s">
        <v>2702</v>
      </c>
      <c r="E66" s="145">
        <v>43922</v>
      </c>
      <c r="F66" s="145">
        <v>44165</v>
      </c>
      <c r="G66" s="160">
        <f t="shared" si="3"/>
        <v>8.1</v>
      </c>
      <c r="H66" s="122" t="s">
        <v>2718</v>
      </c>
      <c r="I66" s="63" t="s">
        <v>1155</v>
      </c>
      <c r="J66" s="63" t="s">
        <v>1049</v>
      </c>
      <c r="K66" s="123">
        <v>231355033</v>
      </c>
      <c r="L66" s="65" t="s">
        <v>1148</v>
      </c>
      <c r="M66" s="67">
        <v>1</v>
      </c>
      <c r="N66" s="65" t="s">
        <v>2634</v>
      </c>
      <c r="O66" s="65" t="s">
        <v>2719</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44167</v>
      </c>
      <c r="F114" s="145">
        <v>44773</v>
      </c>
      <c r="G114" s="160">
        <f>IF(AND(E114&lt;&gt;"",F114&lt;&gt;""),((F114-E114)/30),"")</f>
        <v>20.2</v>
      </c>
      <c r="H114" s="122" t="s">
        <v>2679</v>
      </c>
      <c r="I114" s="121" t="s">
        <v>1155</v>
      </c>
      <c r="J114" s="121" t="s">
        <v>1049</v>
      </c>
      <c r="K114" s="123">
        <v>546048061</v>
      </c>
      <c r="L114" s="100">
        <f>+IF(AND(K114&gt;0,O114="Ejecución"),(K114/877802)*Tabla28[[#This Row],[% participación]],IF(AND(K114&gt;0,O114&lt;&gt;"Ejecución"),"-",""))</f>
        <v>622.0629037072141</v>
      </c>
      <c r="M114" s="124" t="s">
        <v>1148</v>
      </c>
      <c r="N114" s="173">
        <v>1</v>
      </c>
      <c r="O114" s="162" t="s">
        <v>1150</v>
      </c>
      <c r="P114" s="78"/>
    </row>
    <row r="115" spans="1:16" s="6" customFormat="1" ht="24.75" customHeight="1" x14ac:dyDescent="0.25">
      <c r="A115" s="143">
        <v>2</v>
      </c>
      <c r="B115" s="161" t="s">
        <v>2665</v>
      </c>
      <c r="C115" s="163" t="s">
        <v>31</v>
      </c>
      <c r="D115" s="63" t="s">
        <v>2680</v>
      </c>
      <c r="E115" s="145">
        <v>43882</v>
      </c>
      <c r="F115" s="145">
        <v>44196</v>
      </c>
      <c r="G115" s="160">
        <f t="shared" ref="G115:G116" si="4">IF(AND(E115&lt;&gt;"",F115&lt;&gt;""),((F115-E115)/30),"")</f>
        <v>10.466666666666667</v>
      </c>
      <c r="H115" s="64" t="s">
        <v>2681</v>
      </c>
      <c r="I115" s="63" t="s">
        <v>1155</v>
      </c>
      <c r="J115" s="63" t="s">
        <v>1049</v>
      </c>
      <c r="K115" s="68">
        <v>445449479</v>
      </c>
      <c r="L115" s="100">
        <f>+IF(AND(K115&gt;0,O115="Ejecución"),(K115/877802)*Tabla28[[#This Row],[% participación]],IF(AND(K115&gt;0,O115&lt;&gt;"Ejecución"),"-",""))</f>
        <v>507.46008667102603</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58570981.559999995</v>
      </c>
      <c r="F185" s="92"/>
      <c r="G185" s="93"/>
      <c r="H185" s="88"/>
      <c r="I185" s="90" t="s">
        <v>2627</v>
      </c>
      <c r="J185" s="166">
        <f>+SUM(M179:M183)</f>
        <v>0.02</v>
      </c>
      <c r="K185" s="202" t="s">
        <v>2628</v>
      </c>
      <c r="L185" s="202"/>
      <c r="M185" s="94">
        <f>+J185*(SUM(K20:K35))</f>
        <v>39047321.039999999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32827</v>
      </c>
      <c r="D193" s="5"/>
      <c r="E193" s="126">
        <v>4933</v>
      </c>
      <c r="F193" s="5"/>
      <c r="G193" s="5"/>
      <c r="H193" s="147" t="s">
        <v>2682</v>
      </c>
      <c r="J193" s="5"/>
      <c r="K193" s="127">
        <v>39448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2721</v>
      </c>
      <c r="L211" s="21"/>
      <c r="M211" s="21"/>
      <c r="N211" s="21"/>
      <c r="O211" s="8"/>
    </row>
    <row r="212" spans="1:15" x14ac:dyDescent="0.25">
      <c r="A212" s="9"/>
      <c r="B212" s="27" t="s">
        <v>2619</v>
      </c>
      <c r="C212" s="147" t="s">
        <v>2682</v>
      </c>
      <c r="D212" s="21"/>
      <c r="G212" s="27" t="s">
        <v>2621</v>
      </c>
      <c r="H212" s="148" t="s">
        <v>2722</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2020-12-28T16:32:52Z</cp:lastPrinted>
  <dcterms:created xsi:type="dcterms:W3CDTF">2020-10-14T21:57:42Z</dcterms:created>
  <dcterms:modified xsi:type="dcterms:W3CDTF">2020-12-28T16:57:06Z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