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SE\Desktop\BETTO\BETTO CRECIENDO CON AMO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<sst xmlns="http://schemas.openxmlformats.org/spreadsheetml/2006/main" count="3082" uniqueCount="2696">
  <si>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</si>
  <si>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</si>
  <si>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</si>
  <si>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</si>
  <si>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</si>
  <si>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</si>
  <si>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</si>
  <si>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</si>
  <si>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</si>
  <si>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</si>
  <si>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</si>
  <si>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</si>
  <si>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</si>
  <si>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</si>
  <si>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</si>
  <si>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</si>
  <si>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</si>
  <si>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</si>
  <si>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</si>
  <si>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</si>
  <si>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</si>
  <si>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</si>
  <si>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</si>
  <si>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</si>
  <si>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</si>
  <si>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</si>
  <si>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</si>
  <si>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</si>
  <si>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</si>
  <si>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</si>
  <si>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</si>
  <si>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</si>
  <si>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</si>
  <si>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</si>
  <si>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</si>
  <si>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</si>
  <si>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</si>
  <si>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</si>
  <si>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</si>
  <si>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</si>
  <si>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</si>
  <si>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</si>
  <si>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</si>
  <si>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</si>
  <si>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</si>
  <si>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</si>
  <si>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</si>
  <si>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</si>
  <si>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</si>
  <si>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</si>
  <si>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</si>
  <si>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</si>
  <si>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</si>
  <si>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</si>
  <si>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</si>
  <si>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</si>
  <si>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</si>
  <si>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</si>
  <si>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</si>
  <si>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</si>
  <si>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</si>
  <si>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</si>
  <si>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</si>
  <si>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</si>
  <si>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</si>
  <si>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</si>
  <si>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</si>
  <si>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</si>
  <si>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</si>
  <si>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</si>
  <si>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</si>
  <si>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</si>
  <si>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</si>
  <si>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</si>
  <si>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</si>
  <si>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</si>
  <si>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</si>
  <si>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</si>
  <si>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</si>
  <si>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</si>
  <si>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</si>
  <si>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</si>
  <si>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</si>
  <si>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</si>
  <si>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</si>
  <si>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</si>
  <si>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</si>
  <si>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</si>
  <si>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</si>
  <si>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</si>
  <si>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</si>
  <si>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</si>
  <si>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</si>
  <si>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</si>
  <si>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</si>
  <si>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</si>
  <si>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</si>
  <si>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</si>
  <si>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</si>
  <si>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</si>
  <si>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</si>
  <si>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</si>
  <si>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</si>
  <si>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</si>
  <si>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</si>
  <si>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</si>
  <si>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</si>
  <si>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</si>
  <si>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</si>
  <si>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</si>
  <si>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</si>
  <si>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</si>
  <si>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</si>
  <si>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</si>
  <si>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</si>
  <si>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</si>
  <si>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</si>
  <si>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</si>
  <si>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</si>
  <si>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</si>
  <si>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</si>
  <si>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</si>
  <si>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</si>
  <si>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</si>
  <si>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</si>
  <si>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</si>
  <si>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</si>
  <si>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</si>
  <si>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</si>
  <si>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</si>
  <si>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</si>
  <si>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</si>
  <si>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</si>
  <si>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</si>
  <si>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</si>
  <si>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</si>
  <si>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</si>
  <si>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</si>
  <si>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</si>
  <si>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</si>
  <si>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</si>
  <si>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</si>
  <si>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</si>
  <si>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</si>
  <si>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</si>
  <si>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</si>
  <si>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</si>
  <si>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</si>
  <si>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</si>
  <si>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</si>
  <si>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</si>
  <si>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</si>
  <si>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</si>
  <si>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</si>
  <si>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</si>
  <si>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</si>
  <si>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</si>
  <si>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</si>
  <si>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</si>
  <si>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</si>
  <si>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</si>
  <si>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</si>
  <si>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</si>
  <si>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</si>
  <si>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</si>
  <si>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</si>
  <si>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</si>
  <si>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</si>
  <si>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</si>
  <si>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</si>
  <si>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</si>
  <si>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</si>
  <si>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</si>
  <si>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</si>
  <si>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</si>
  <si>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</si>
  <si>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</si>
  <si>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</si>
  <si>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</si>
  <si>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</si>
  <si>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</si>
  <si>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</si>
  <si>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</si>
  <si>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</si>
  <si>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</si>
  <si>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</si>
  <si>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</si>
  <si>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</si>
  <si>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</si>
  <si>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</si>
  <si>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</si>
  <si>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</si>
  <si>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</si>
  <si>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</si>
  <si>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</si>
  <si>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</si>
  <si>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</si>
  <si>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</si>
  <si>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</si>
  <si>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</si>
  <si>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</si>
  <si>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</si>
  <si>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</si>
  <si>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</si>
  <si>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</si>
  <si>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</si>
  <si>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</si>
  <si>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</si>
  <si>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</si>
  <si>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</si>
  <si>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</si>
  <si>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</si>
  <si>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</si>
  <si>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</si>
  <si>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</si>
  <si>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</si>
  <si>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</si>
  <si>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</si>
  <si>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</si>
  <si>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</si>
  <si>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</si>
  <si>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</si>
  <si>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</si>
  <si>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</si>
  <si>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</si>
  <si>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</si>
  <si>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</si>
  <si>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</si>
  <si>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</si>
  <si>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</si>
  <si>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</si>
  <si>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</si>
  <si>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</si>
  <si>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</si>
  <si>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</si>
  <si>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</si>
  <si>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</si>
  <si>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</si>
  <si>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</si>
  <si>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</si>
  <si>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</si>
  <si>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</si>
  <si>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</si>
  <si>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</si>
  <si>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</si>
  <si>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</si>
  <si>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</si>
  <si>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</si>
  <si>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</si>
  <si>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</si>
  <si>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</si>
  <si>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</si>
  <si>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</si>
  <si>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</si>
  <si>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</si>
  <si>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</si>
  <si>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</si>
  <si>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</si>
  <si>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</si>
  <si>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</si>
  <si>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</si>
  <si>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</si>
  <si>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</si>
  <si>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</si>
  <si>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</si>
  <si>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</si>
  <si>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</si>
  <si>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</si>
  <si>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</si>
  <si>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</si>
  <si>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</si>
  <si>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</si>
  <si>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</si>
  <si>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</si>
  <si>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</si>
  <si>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</si>
  <si>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</si>
  <si>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</si>
  <si>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</si>
  <si>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</si>
  <si>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</si>
  <si>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</si>
  <si>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</si>
  <si>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</si>
  <si>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</si>
  <si>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</si>
  <si>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</si>
  <si>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</si>
  <si>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</si>
  <si>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</si>
  <si>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</si>
  <si>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</si>
  <si>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</si>
  <si>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</si>
  <si>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</si>
  <si>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</si>
  <si>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</si>
  <si>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</si>
  <si>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</si>
  <si>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</si>
  <si>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</si>
  <si>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</si>
  <si>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</si>
  <si>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</si>
  <si>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</si>
  <si>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</si>
  <si>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</si>
  <si>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</si>
  <si>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</si>
  <si>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</si>
  <si>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</si>
  <si>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</si>
  <si>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</si>
  <si>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</si>
  <si>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</si>
  <si>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</si>
  <si>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</si>
  <si>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</si>
  <si>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</si>
  <si>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</si>
  <si>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</si>
  <si>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</si>
  <si>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</si>
  <si>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</si>
  <si>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</si>
  <si>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</si>
  <si>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</si>
  <si>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</si>
  <si>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</si>
  <si>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</si>
  <si>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</si>
  <si>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</si>
  <si>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</si>
  <si>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</si>
  <si>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</si>
  <si>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</si>
  <si>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</si>
  <si>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</si>
  <si>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</si>
  <si>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</si>
  <si>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</si>
  <si>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</si>
  <si>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</si>
  <si>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</si>
  <si>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</si>
  <si>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</si>
  <si>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</si>
  <si>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</si>
  <si>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</si>
  <si>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</si>
  <si>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</si>
  <si>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</si>
  <si>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</si>
  <si>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</si>
  <si>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</si>
  <si>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</si>
  <si>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</si>
  <si>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</si>
  <si>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</si>
  <si>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</si>
  <si>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</si>
  <si>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</si>
  <si>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</si>
  <si>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</si>
  <si>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</si>
  <si>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</si>
  <si>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</si>
  <si>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</si>
  <si>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</si>
  <si>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</si>
  <si>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</si>
  <si>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</si>
  <si>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</si>
  <si>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</si>
  <si>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</si>
  <si>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</si>
  <si>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</si>
  <si>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</si>
  <si>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</si>
  <si>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</si>
  <si>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</si>
  <si>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</si>
  <si>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</si>
  <si>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</si>
  <si>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</si>
  <si>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</si>
  <si>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</si>
  <si>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</si>
  <si>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</si>
  <si>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</si>
  <si>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</si>
  <si>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</si>
  <si>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</si>
  <si>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</si>
  <si>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</si>
  <si>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</si>
  <si>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</si>
  <si>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</si>
  <si>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</si>
  <si>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</si>
  <si>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</si>
  <si>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</si>
  <si>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</si>
  <si>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</si>
  <si>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</si>
  <si>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</si>
  <si>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</si>
  <si>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</si>
  <si>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</si>
  <si>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</si>
  <si>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</si>
  <si>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</si>
  <si>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</si>
  <si>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</si>
  <si>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</si>
  <si>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</si>
  <si>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</si>
  <si>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</si>
  <si>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</si>
  <si>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</si>
  <si>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</si>
  <si>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</si>
  <si>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</si>
  <si>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</si>
  <si>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</si>
  <si>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</si>
  <si>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</si>
  <si>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</si>
  <si>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</si>
  <si>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</si>
  <si>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</si>
  <si>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</si>
  <si>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</si>
  <si>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</si>
  <si>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</si>
  <si>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</si>
  <si>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</si>
  <si>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</si>
  <si>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</si>
  <si>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</si>
  <si>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</si>
  <si>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</si>
  <si>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</si>
  <si>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</si>
  <si>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</si>
  <si>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</si>
  <si>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</si>
  <si>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</si>
  <si>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</si>
  <si>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</si>
  <si>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</si>
  <si>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</si>
  <si>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</si>
  <si>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</si>
  <si>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</si>
  <si>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</si>
  <si>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</si>
  <si>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</si>
  <si>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</si>
  <si>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</si>
  <si>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</si>
  <si>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</si>
  <si>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</si>
  <si>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</si>
  <si>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</si>
  <si>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</si>
  <si>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</si>
  <si>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</si>
  <si>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</si>
  <si>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</si>
  <si>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</si>
  <si>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</si>
  <si>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</si>
  <si>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</si>
  <si>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</si>
  <si>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</si>
  <si>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</si>
  <si>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</si>
  <si>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</si>
  <si>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</si>
  <si>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</si>
  <si>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</si>
  <si>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</si>
  <si>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</si>
  <si>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</si>
  <si>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</si>
  <si>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</si>
  <si>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</si>
  <si>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</si>
  <si>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</si>
  <si>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</si>
  <si>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</si>
  <si>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</si>
  <si>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</si>
  <si>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</si>
  <si>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</si>
  <si>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</si>
  <si>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</si>
  <si>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</si>
  <si>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</si>
  <si>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</si>
  <si>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</si>
  <si>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</si>
  <si>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</si>
  <si>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</si>
  <si>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</si>
  <si>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</si>
  <si>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</si>
  <si>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</si>
  <si>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</si>
  <si>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</si>
  <si>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</si>
  <si>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</si>
  <si>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</si>
  <si>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</si>
  <si>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</si>
  <si>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</si>
  <si>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</si>
  <si>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</si>
  <si>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</si>
  <si>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</si>
  <si>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</si>
  <si>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</si>
  <si>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</si>
  <si>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</si>
  <si>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</si>
  <si>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</si>
  <si>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</si>
  <si>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</si>
  <si>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</si>
  <si>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</si>
  <si>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</si>
  <si>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</si>
  <si>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</si>
  <si>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</si>
  <si>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</si>
  <si>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</si>
  <si>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</si>
  <si>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</si>
  <si>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</si>
  <si>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</si>
  <si>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</si>
  <si>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</si>
  <si>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</si>
  <si>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</si>
  <si>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</si>
  <si>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</si>
  <si>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</si>
  <si>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</si>
  <si>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</si>
  <si>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</si>
  <si>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</si>
  <si>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</si>
  <si>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</si>
  <si>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</si>
  <si>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</si>
  <si>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</si>
  <si>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</si>
  <si>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</si>
  <si>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</si>
  <si>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</si>
  <si>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</si>
  <si>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</si>
  <si>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</si>
  <si>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</si>
  <si>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</si>
  <si>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</si>
  <si>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</si>
  <si>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</si>
  <si>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</si>
  <si>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</si>
  <si>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</si>
  <si>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</si>
  <si>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</si>
  <si>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</si>
  <si>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</si>
  <si>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</si>
  <si>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</si>
  <si>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</si>
  <si>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</si>
  <si>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</si>
  <si>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</si>
  <si>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</si>
  <si>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</si>
  <si>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</si>
  <si>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</si>
  <si>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</si>
  <si>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</si>
  <si>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</si>
  <si>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</si>
  <si>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</si>
  <si>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</si>
  <si>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</si>
  <si>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</si>
  <si>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</si>
  <si>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</si>
  <si>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</si>
  <si>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</si>
  <si>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</si>
  <si>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</si>
  <si>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</si>
  <si>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</si>
  <si>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</si>
  <si>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</si>
  <si>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</si>
  <si>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</si>
  <si>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</si>
  <si>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</si>
  <si>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</si>
  <si>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</si>
  <si>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</si>
  <si>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</si>
  <si>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</si>
  <si>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</si>
  <si>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</si>
  <si>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</si>
  <si>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</si>
  <si>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</si>
  <si>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</si>
  <si>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</si>
  <si>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</si>
  <si>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</si>
  <si>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</si>
  <si>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</si>
  <si>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</si>
  <si>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</si>
  <si>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</si>
  <si>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</si>
  <si>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</si>
  <si>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</si>
  <si>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</si>
  <si>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</si>
  <si>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</si>
  <si>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</si>
  <si>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</si>
  <si>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</si>
  <si>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</si>
  <si>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</si>
  <si>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</si>
  <si>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</si>
  <si>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</si>
  <si>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</si>
  <si>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</si>
  <si>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</si>
  <si>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</si>
  <si>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</si>
  <si>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</si>
  <si>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</si>
  <si>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</si>
  <si>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</si>
  <si>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</si>
  <si>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</si>
  <si>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</si>
  <si>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</si>
  <si>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</si>
  <si>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</si>
  <si>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</si>
  <si>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</si>
  <si>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</si>
  <si>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</si>
  <si>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</si>
  <si>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</si>
  <si>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</si>
  <si>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</si>
  <si>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</si>
  <si>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</si>
  <si>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</si>
  <si>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</si>
  <si>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</si>
  <si>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</si>
  <si>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</si>
  <si>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</si>
  <si>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</si>
  <si>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</si>
  <si>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</si>
  <si>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</si>
  <si>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</si>
  <si>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</si>
  <si>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</si>
  <si>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</si>
  <si>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</si>
  <si>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</si>
  <si>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</si>
  <si>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</si>
  <si>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</si>
  <si>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</si>
  <si>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</si>
  <si>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</si>
  <si>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</si>
  <si>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</si>
  <si>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</si>
  <si>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</si>
  <si>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</si>
  <si>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</si>
  <si>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</si>
  <si>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</si>
  <si>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</si>
  <si>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</si>
  <si>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</si>
  <si>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</si>
  <si>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</si>
  <si>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</si>
  <si>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</si>
  <si>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</si>
  <si>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</si>
  <si>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</si>
  <si>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</si>
  <si>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</si>
  <si>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</si>
  <si>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</si>
  <si>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</si>
  <si>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</si>
  <si>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</si>
  <si>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</si>
  <si>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</si>
  <si>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</si>
  <si>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</si>
  <si>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</si>
  <si>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</si>
  <si>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</si>
  <si>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</si>
  <si>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</si>
  <si>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</si>
  <si>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</si>
  <si>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</si>
  <si>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</si>
  <si>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</si>
  <si>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</si>
  <si>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</si>
  <si>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</si>
  <si>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</si>
  <si>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</si>
  <si>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</si>
  <si>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</si>
  <si>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</si>
  <si>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</si>
  <si>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</si>
  <si>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</si>
  <si>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</si>
  <si>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</si>
  <si>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</si>
  <si>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</si>
  <si>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</si>
  <si>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</si>
  <si>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</si>
  <si>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</si>
  <si>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</si>
  <si>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</si>
  <si>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</si>
  <si>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</si>
  <si>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</si>
  <si>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</si>
  <si>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</si>
  <si>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</si>
  <si>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</si>
  <si>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</si>
  <si>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</si>
  <si>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</si>
  <si>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</si>
  <si>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</si>
  <si>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</si>
  <si>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</si>
  <si>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</si>
  <si>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</si>
  <si>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</si>
  <si>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</si>
  <si>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</si>
  <si>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</si>
  <si>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</si>
  <si>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</si>
  <si>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</si>
  <si>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</si>
  <si>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</si>
  <si>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</si>
  <si>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</si>
  <si>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</si>
  <si>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</si>
  <si>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</si>
  <si>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</si>
  <si>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</si>
  <si>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</si>
  <si>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</si>
  <si>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</si>
  <si>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</si>
  <si>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</si>
  <si>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</si>
  <si>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</si>
  <si>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</si>
  <si>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</si>
  <si>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</si>
  <si>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</si>
  <si>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</si>
  <si>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</si>
  <si>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</si>
  <si>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</si>
  <si>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</si>
  <si>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</si>
  <si>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</si>
  <si>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</si>
  <si>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</si>
  <si>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</si>
  <si>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</si>
  <si>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</si>
  <si>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</si>
  <si>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</si>
  <si>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</si>
  <si>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</si>
  <si>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</si>
  <si>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</si>
  <si>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</si>
  <si>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</si>
  <si>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</si>
  <si>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</si>
  <si>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</si>
  <si>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</si>
  <si>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</si>
  <si>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</si>
  <si>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</si>
  <si>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</si>
  <si>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</si>
  <si>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</si>
  <si>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</si>
  <si>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</si>
  <si>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</si>
  <si>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</si>
  <si>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</si>
  <si>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</si>
  <si>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</si>
  <si>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</si>
  <si>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</si>
  <si>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</si>
  <si>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</si>
  <si>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</si>
  <si>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</si>
  <si>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</si>
  <si>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</si>
  <si>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</si>
  <si>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</si>
  <si>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</si>
  <si>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</si>
  <si>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</si>
  <si>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</si>
  <si>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</si>
  <si>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</si>
  <si>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</si>
  <si>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</si>
  <si>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</si>
  <si>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</si>
  <si>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</si>
  <si>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</si>
  <si>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</si>
  <si>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</si>
  <si>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</si>
  <si>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</si>
  <si>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</si>
  <si>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</si>
  <si>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</si>
  <si>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</si>
  <si>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</si>
  <si>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</si>
  <si>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</si>
  <si>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</si>
  <si>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</si>
  <si>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</si>
  <si>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</si>
  <si>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</si>
  <si>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</si>
  <si>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</si>
  <si>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</si>
  <si>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</si>
  <si>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</si>
  <si>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</si>
  <si>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</si>
  <si>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</si>
  <si>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</si>
  <si>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</si>
  <si>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</si>
  <si>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</si>
  <si>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</si>
  <si>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</si>
  <si>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</si>
  <si>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</si>
  <si>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</si>
  <si>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</si>
  <si>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</si>
  <si>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</si>
  <si>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</si>
  <si>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</si>
  <si>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</si>
  <si>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</si>
  <si>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</si>
  <si>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</si>
  <si>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</si>
  <si>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</si>
  <si>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</si>
  <si>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</si>
  <si>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</si>
  <si>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</si>
  <si>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</si>
  <si>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</si>
  <si>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</si>
  <si>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</si>
  <si>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</si>
  <si>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</si>
  <si>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</si>
  <si>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</si>
  <si>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</si>
  <si>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</si>
  <si>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</si>
  <si>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</si>
  <si>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</si>
  <si>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</si>
  <si>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</si>
  <si>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</si>
  <si>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</si>
  <si>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</si>
  <si>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</si>
  <si>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</si>
  <si>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</si>
  <si>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</si>
  <si>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</si>
  <si>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</si>
  <si>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</si>
  <si>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</si>
  <si>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</si>
  <si>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</si>
  <si>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</si>
  <si>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</si>
  <si>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</si>
  <si>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</si>
  <si>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</si>
  <si>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</si>
  <si>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</si>
  <si>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</si>
  <si>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</si>
  <si>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</si>
  <si>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</si>
  <si>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</si>
  <si>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</si>
  <si>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</si>
  <si>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</si>
  <si>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</si>
  <si>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</si>
  <si>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</si>
  <si>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</si>
  <si>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</si>
  <si>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</si>
  <si>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</si>
  <si>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</si>
  <si>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</si>
  <si>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</si>
  <si>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</si>
  <si>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</si>
  <si>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</si>
  <si>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</si>
  <si>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</si>
  <si>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</si>
  <si>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</si>
  <si>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</si>
  <si>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</si>
  <si>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</si>
  <si>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</si>
  <si>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</si>
  <si>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</si>
  <si>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</si>
  <si>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</si>
  <si>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</si>
  <si>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</si>
  <si>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</si>
  <si>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</si>
  <si>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</si>
  <si>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</si>
  <si>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</si>
  <si>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</si>
  <si>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</si>
  <si>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</si>
  <si>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</si>
  <si>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</si>
  <si>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</si>
  <si>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</si>
  <si>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</si>
  <si>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</si>
  <si>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</si>
  <si>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</si>
  <si>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</si>
  <si>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</si>
  <si>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</si>
  <si>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</si>
  <si>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</si>
  <si>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</si>
  <si>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</si>
  <si>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</si>
  <si>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</si>
  <si>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</si>
  <si>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</si>
  <si>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</si>
  <si>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</si>
  <si>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</si>
  <si>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</si>
  <si>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</si>
  <si>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</si>
  <si>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</si>
  <si>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</si>
  <si>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</si>
  <si>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</si>
  <si>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</si>
  <si>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</si>
  <si>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</si>
  <si>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</si>
  <si>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</si>
  <si>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</si>
  <si>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</si>
  <si>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</si>
  <si>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</si>
  <si>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</si>
  <si>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</si>
  <si>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</si>
  <si>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</si>
  <si>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</si>
  <si>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</si>
  <si>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</si>
  <si>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</si>
  <si>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</si>
  <si>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</si>
  <si>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</si>
  <si>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</si>
  <si>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</si>
  <si>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</si>
  <si>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</si>
  <si>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</si>
  <si>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</si>
  <si>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</si>
  <si>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</si>
  <si>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</si>
  <si>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</si>
  <si>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</si>
  <si>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</si>
  <si>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</si>
  <si>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</si>
  <si>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</si>
  <si>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</si>
  <si>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</si>
  <si>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</si>
  <si>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</si>
  <si>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</si>
  <si>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</si>
  <si>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</si>
  <si>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</si>
  <si>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</si>
  <si>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</si>
  <si>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</si>
  <si>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</si>
  <si>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</si>
  <si>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</si>
  <si>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</si>
  <si>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</si>
  <si>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</si>
  <si>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</si>
  <si>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</si>
  <si>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</si>
  <si>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</si>
  <si>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</si>
  <si>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</si>
  <si>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</si>
  <si>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</si>
  <si>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</si>
  <si>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</si>
  <si>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</si>
  <si>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</si>
  <si>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</si>
  <si>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</si>
  <si>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</si>
  <si>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</si>
  <si>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</si>
  <si>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</si>
  <si>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</si>
  <si>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</si>
  <si>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</si>
  <si>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</si>
  <si>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</si>
  <si>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</si>
  <si>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</si>
  <si>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</si>
  <si>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</si>
  <si>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</si>
  <si>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</si>
  <si>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</si>
  <si>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</si>
  <si>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</si>
  <si>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</si>
  <si>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</si>
  <si>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</si>
  <si>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</si>
  <si>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</si>
  <si>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</si>
  <si>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</si>
  <si>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</si>
  <si>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</si>
  <si>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</si>
  <si>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</si>
  <si>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</si>
  <si>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</si>
  <si>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</si>
  <si>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</si>
  <si>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</si>
  <si>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</si>
  <si>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</si>
  <si>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</si>
  <si>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</si>
  <si>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</si>
  <si>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</si>
  <si>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</si>
  <si>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</si>
  <si>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</si>
  <si>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</si>
  <si>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</si>
  <si>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</si>
  <si>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</si>
  <si>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</si>
  <si>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</si>
  <si>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</si>
  <si>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</si>
  <si>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</si>
  <si>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</si>
  <si>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</si>
  <si>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</si>
  <si>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</si>
  <si>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</si>
  <si>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</si>
  <si>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</si>
  <si>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</si>
  <si>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</si>
  <si>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</si>
  <si>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</si>
  <si>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</si>
  <si>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</si>
  <si>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</si>
  <si>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</si>
  <si>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</si>
  <si>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</si>
  <si>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</si>
  <si>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</si>
  <si>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</si>
  <si>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</si>
  <si>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</si>
  <si>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</si>
  <si>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</si>
  <si>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</si>
  <si>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</si>
  <si>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</si>
  <si>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</si>
  <si>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</si>
  <si>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</si>
  <si>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</si>
  <si>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</si>
  <si>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</si>
  <si>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</si>
  <si>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</si>
  <si>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</si>
  <si>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</si>
  <si>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</si>
  <si>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</si>
  <si>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</si>
  <si>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</si>
  <si>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</si>
  <si>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</si>
  <si>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</si>
  <si>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</si>
  <si>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</si>
  <si>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</si>
  <si>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</si>
  <si>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</si>
  <si>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</si>
  <si>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</si>
  <si>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</si>
  <si>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</si>
  <si>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</si>
  <si>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</si>
  <si>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</si>
  <si>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</si>
  <si>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</si>
  <si>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</si>
  <si>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</si>
  <si>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</si>
  <si>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</si>
  <si>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</si>
  <si>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</si>
  <si>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</si>
  <si>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</si>
  <si>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</si>
  <si>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</si>
  <si>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</si>
  <si>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</si>
  <si>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</si>
  <si>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</si>
  <si>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</si>
  <si>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</si>
  <si>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</si>
  <si>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</si>
  <si>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</si>
  <si>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</si>
  <si>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</si>
  <si>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</si>
  <si>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</si>
  <si>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</si>
  <si>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</si>
  <si>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</si>
  <si>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</si>
  <si>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</si>
  <si>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</si>
  <si>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</si>
  <si>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</si>
  <si>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</si>
  <si>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</si>
  <si>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</si>
  <si>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</si>
  <si>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</si>
  <si>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</si>
  <si>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</si>
  <si>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</si>
  <si>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</si>
  <si>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</si>
  <si>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</si>
  <si>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</si>
  <si>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</si>
  <si>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</si>
  <si>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</si>
  <si>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</si>
  <si>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</si>
  <si>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</si>
  <si>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</si>
  <si>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</si>
  <si>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</si>
  <si>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</si>
  <si>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</si>
  <si>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</si>
  <si>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</si>
  <si>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</si>
  <si>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</si>
  <si>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</si>
  <si>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</si>
  <si>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</si>
  <si>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</si>
  <si>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</si>
  <si>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</si>
  <si>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</si>
  <si>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</si>
  <si>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</si>
  <si>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</si>
  <si>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</si>
  <si>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</si>
  <si>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</si>
  <si>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</si>
  <si>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</si>
  <si>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</si>
  <si>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</si>
  <si>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</si>
  <si>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</si>
  <si>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</si>
  <si>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</si>
  <si>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</si>
  <si>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</si>
  <si>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</si>
  <si>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</si>
  <si>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</si>
  <si>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</si>
  <si>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</si>
  <si>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</si>
  <si>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</si>
  <si>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</si>
  <si>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</si>
  <si>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</si>
  <si>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</si>
  <si>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</si>
  <si>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</si>
  <si>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</si>
  <si>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</si>
  <si>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</si>
  <si>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</si>
  <si>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</si>
  <si>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</si>
  <si>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</si>
  <si>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</si>
  <si>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</si>
  <si>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</si>
  <si>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</si>
  <si>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</si>
  <si>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</si>
  <si>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</si>
  <si>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</si>
  <si>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</si>
  <si>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</si>
  <si>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</si>
  <si>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</si>
  <si>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</si>
  <si>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</si>
  <si>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</si>
  <si>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</si>
  <si>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</si>
  <si>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</si>
  <si>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</si>
  <si>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</si>
  <si>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</si>
  <si>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</si>
  <si>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</si>
  <si>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</si>
  <si>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</si>
  <si>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</si>
  <si>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</si>
  <si>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</si>
  <si>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</si>
  <si>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</si>
  <si>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</si>
  <si>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</si>
  <si>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</si>
  <si>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</si>
  <si>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</si>
  <si>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</si>
  <si>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</si>
  <si>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</si>
  <si>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</si>
  <si>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</si>
  <si>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</si>
  <si>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</si>
  <si>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</si>
  <si>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</si>
  <si>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</si>
  <si>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</si>
  <si>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</si>
  <si>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</si>
  <si>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</si>
  <si>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</si>
  <si>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</si>
  <si>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</si>
  <si>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</si>
  <si>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</si>
  <si>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</si>
  <si>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</si>
  <si>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</si>
  <si>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</si>
  <si>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</si>
  <si>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</si>
  <si>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</si>
  <si>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</si>
  <si>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</si>
  <si>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</si>
  <si>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</si>
  <si>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</si>
  <si>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</si>
  <si>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</si>
  <si>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</si>
  <si>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</si>
  <si>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</si>
  <si>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</si>
  <si>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</si>
  <si>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</si>
  <si>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</si>
  <si>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</si>
  <si>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</si>
  <si>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</si>
  <si>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</si>
  <si>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</si>
  <si>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</si>
  <si>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</si>
  <si>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</si>
  <si>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</si>
  <si>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</si>
  <si>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</si>
  <si>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</si>
  <si>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</si>
  <si>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</si>
  <si>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</si>
  <si>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</si>
  <si>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</si>
  <si>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</si>
  <si>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</si>
  <si>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</si>
  <si>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</si>
  <si>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</si>
  <si>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</si>
  <si>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</si>
  <si>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</si>
  <si>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</si>
  <si>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</si>
  <si>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</si>
  <si>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</si>
  <si>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</si>
  <si>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</si>
  <si>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</si>
  <si>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</si>
  <si>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</si>
  <si>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</si>
  <si>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</si>
  <si>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</si>
  <si>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</si>
  <si>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</si>
  <si>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</si>
  <si>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</si>
  <si>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</si>
  <si>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</si>
  <si>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</si>
  <si>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</si>
  <si>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</si>
  <si>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</si>
  <si>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</si>
  <si>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</si>
  <si>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</si>
  <si>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</si>
  <si>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</si>
  <si>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</si>
  <si>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</si>
  <si>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</si>
  <si>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</si>
  <si>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</si>
  <si>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</si>
  <si>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</si>
  <si>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</si>
  <si>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</si>
  <si>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</si>
  <si>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</si>
  <si>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</si>
  <si>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</si>
  <si>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</si>
  <si>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</si>
  <si>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</si>
  <si>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</si>
  <si>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</si>
  <si>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</si>
  <si>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</si>
  <si>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</si>
  <si>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</si>
  <si>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</si>
  <si>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</si>
  <si>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</si>
  <si>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</si>
  <si>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</si>
  <si>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</si>
  <si>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</si>
  <si>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</si>
  <si>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</si>
  <si>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</si>
  <si>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</si>
  <si>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</si>
  <si>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</si>
  <si>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</si>
  <si>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</si>
  <si>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</si>
  <si>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</si>
  <si>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</si>
  <si>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</si>
  <si>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</si>
  <si>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</si>
  <si>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</si>
  <si>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</si>
  <si>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</si>
  <si>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</si>
  <si>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</si>
  <si>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</si>
  <si>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</si>
  <si>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</si>
  <si>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</si>
  <si>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</si>
  <si>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</si>
  <si>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</si>
  <si>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</si>
  <si>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</si>
  <si>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</si>
  <si>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</si>
  <si>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</si>
  <si>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</si>
  <si>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</si>
  <si>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</si>
  <si>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</si>
  <si>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</si>
  <si>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</si>
  <si>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</si>
  <si>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</si>
  <si>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</si>
  <si>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</si>
  <si>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</si>
  <si>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</si>
  <si>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</si>
  <si>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</si>
  <si>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</si>
  <si>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</si>
  <si>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</si>
  <si>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</si>
  <si>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</si>
  <si>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</si>
  <si>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</si>
  <si>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</si>
  <si>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</si>
  <si>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</si>
  <si>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</si>
  <si>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</si>
  <si>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</si>
  <si>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</si>
  <si>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</si>
  <si>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</si>
  <si>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</si>
  <si>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</si>
  <si>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</si>
  <si>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</si>
  <si>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</si>
  <si>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</si>
  <si>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</si>
  <si>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</si>
  <si>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</si>
  <si>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</si>
  <si>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</si>
  <si>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</si>
  <si>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</si>
  <si>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</si>
  <si>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</si>
  <si>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</si>
  <si>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</si>
  <si>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</si>
  <si>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</si>
  <si>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</si>
  <si>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</si>
  <si>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</si>
  <si>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</si>
  <si>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</si>
  <si>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</si>
  <si>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</si>
  <si>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</si>
  <si>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</si>
  <si>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</si>
  <si>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</si>
  <si>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</si>
  <si>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</si>
  <si>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</si>
  <si>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</si>
  <si>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</si>
  <si>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</si>
  <si>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</si>
  <si>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</si>
  <si>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</si>
  <si>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</si>
  <si>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</si>
  <si>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</si>
  <si>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</si>
  <si>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</si>
  <si>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</si>
  <si>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</si>
  <si>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</si>
  <si>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</si>
  <si>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</si>
  <si>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</si>
  <si>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</si>
  <si>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</si>
  <si>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</si>
  <si>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</si>
  <si>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</si>
  <si>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</si>
  <si>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</si>
  <si>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</si>
  <si>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</si>
  <si>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</si>
  <si>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</si>
  <si>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</si>
  <si>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</si>
  <si>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</si>
  <si>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</si>
  <si>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</si>
  <si>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</si>
  <si>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</si>
  <si>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</si>
  <si>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</si>
  <si>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</si>
  <si>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</si>
  <si>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</si>
  <si>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</si>
  <si>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</si>
  <si>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</si>
  <si>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</si>
  <si>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</si>
  <si>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</si>
  <si>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</si>
  <si>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</si>
  <si>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</si>
  <si>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</si>
  <si>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</si>
  <si>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</si>
  <si>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</si>
  <si>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</si>
  <si>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</si>
  <si>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</si>
  <si>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</si>
  <si>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</si>
  <si>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</si>
  <si>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</si>
  <si>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</si>
  <si>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</si>
  <si>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</si>
  <si>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</si>
  <si>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</si>
  <si>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</si>
  <si>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</si>
  <si>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</si>
  <si>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</si>
  <si>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</si>
  <si>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</si>
  <si>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</si>
  <si>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</si>
  <si>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</si>
  <si>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</si>
  <si>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</si>
  <si>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</si>
  <si>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</si>
  <si>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</si>
  <si>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</si>
  <si>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</si>
  <si>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</si>
  <si>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</si>
  <si>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</si>
  <si>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</si>
  <si>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</si>
  <si>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</si>
  <si>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</si>
  <si>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</si>
  <si>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</si>
  <si>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</si>
  <si>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</si>
  <si>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</si>
  <si>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</si>
  <si>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</si>
  <si>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</si>
  <si>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</si>
  <si>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</si>
  <si>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</si>
  <si>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</si>
  <si>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</si>
  <si>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</si>
  <si>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</si>
  <si>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</si>
  <si>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</si>
  <si>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</si>
  <si>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</si>
  <si>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</si>
  <si>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</si>
  <si>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</si>
  <si>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</si>
  <si>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</si>
  <si>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</si>
  <si>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</si>
  <si>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</si>
  <si>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</si>
  <si>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</si>
  <si>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</si>
  <si>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</si>
  <si>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</si>
  <si>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</si>
  <si>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</si>
  <si>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</si>
  <si>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</si>
  <si>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</si>
  <si>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</si>
  <si>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</si>
  <si>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</si>
  <si>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</si>
  <si>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</si>
  <si>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</si>
  <si>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</si>
  <si>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</si>
  <si>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</si>
  <si>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</si>
  <si>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</si>
  <si>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</si>
  <si>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</si>
  <si>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</si>
  <si>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</si>
  <si>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</si>
  <si>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</si>
  <si>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</si>
  <si>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</si>
  <si>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</si>
  <si>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</si>
  <si>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</si>
  <si>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</si>
  <si>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</si>
  <si>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</si>
  <si>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</si>
  <si>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</si>
  <si>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</si>
  <si>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</si>
  <si>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</si>
  <si>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</si>
  <si>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</si>
  <si>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</si>
  <si>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</si>
  <si>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</si>
  <si>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</si>
  <si>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</si>
  <si>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</si>
  <si>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</si>
  <si>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</si>
  <si>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</si>
  <si>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</si>
  <si>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</si>
  <si>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</si>
  <si>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</si>
  <si>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</si>
  <si>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</si>
  <si>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</si>
  <si>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</si>
  <si>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</si>
  <si>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</si>
  <si>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</si>
  <si>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</si>
  <si>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</si>
  <si>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</si>
  <si>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</si>
  <si>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</si>
  <si>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</si>
  <si>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</si>
  <si>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</si>
  <si>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</si>
  <si>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</si>
  <si>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</si>
  <si>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</si>
  <si>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</si>
  <si>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</si>
  <si>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</si>
  <si>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</si>
  <si>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</si>
  <si>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</si>
  <si>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</si>
  <si>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</si>
  <si>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</si>
  <si>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</si>
  <si>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</si>
  <si>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</si>
  <si>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</si>
  <si>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</si>
  <si>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</si>
  <si>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</si>
  <si>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</si>
  <si>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</si>
  <si>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</si>
  <si>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</si>
  <si>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</si>
  <si>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</si>
  <si>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</si>
  <si>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</si>
  <si>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</si>
  <si>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</si>
  <si>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</si>
  <si>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</si>
  <si>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</si>
  <si>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</si>
  <si>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</si>
  <si>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</si>
  <si>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</si>
  <si>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</si>
  <si>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</si>
  <si>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</si>
  <si>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</si>
  <si>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</si>
  <si>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</si>
  <si>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</si>
  <si>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</si>
  <si>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</si>
  <si>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</si>
  <si>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</si>
  <si>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</si>
  <si>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</si>
  <si>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</si>
  <si>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</si>
  <si>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</si>
  <si>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</si>
  <si>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</si>
  <si>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</si>
  <si>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</si>
  <si>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</si>
  <si>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</si>
  <si>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</si>
  <si>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</si>
  <si>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</si>
  <si>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</si>
  <si>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</si>
  <si>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</si>
  <si>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</si>
  <si>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</si>
  <si>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</si>
  <si>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</si>
  <si>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</si>
  <si>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</si>
  <si>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</si>
  <si>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</si>
  <si>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</si>
  <si>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</si>
  <si>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</si>
  <si>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</si>
  <si>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</si>
  <si>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</si>
  <si>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</si>
  <si>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</si>
  <si>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</si>
  <si>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</si>
  <si>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</si>
  <si>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</si>
  <si>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</si>
  <si>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</si>
  <si>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</si>
  <si>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</si>
  <si>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</si>
  <si>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</si>
  <si>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</si>
  <si>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</si>
  <si>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</si>
  <si>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</si>
  <si>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</si>
  <si>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</si>
  <si>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</si>
  <si>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</si>
  <si>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</si>
  <si>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</si>
  <si>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</si>
  <si>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</si>
  <si>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</si>
  <si>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</si>
  <si>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</si>
  <si>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</si>
  <si>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</si>
  <si>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</si>
  <si>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</si>
  <si>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</si>
  <si>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</si>
  <si>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</si>
  <si>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</si>
  <si>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</si>
  <si>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</si>
  <si>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</si>
  <si>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</si>
  <si>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</si>
  <si>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</si>
  <si>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</si>
  <si>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</si>
  <si>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</si>
  <si>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</si>
  <si>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</si>
  <si>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</si>
  <si>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</si>
  <si>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</si>
  <si>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</si>
  <si>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</si>
  <si>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</si>
  <si>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</si>
  <si>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</si>
  <si>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</si>
  <si>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</si>
  <si>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</si>
  <si>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</si>
  <si>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</si>
  <si>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</si>
  <si>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</si>
  <si>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</si>
  <si>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</si>
  <si>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</si>
  <si>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</si>
  <si>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</si>
  <si>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</si>
  <si>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</si>
  <si>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</si>
  <si>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</si>
  <si>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</si>
  <si>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</si>
  <si>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</si>
  <si>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</si>
  <si>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</si>
  <si>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</si>
  <si>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</si>
  <si>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</si>
  <si>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</si>
  <si>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</si>
  <si>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</si>
  <si>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</si>
  <si>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</si>
  <si>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</si>
  <si>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</si>
  <si>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</si>
  <si>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</si>
  <si>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</si>
  <si>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</si>
  <si>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</si>
  <si>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</si>
  <si>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</si>
  <si>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</si>
  <si>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</si>
  <si>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</si>
  <si>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</si>
  <si>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</si>
  <si>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</si>
  <si>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</si>
  <si>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</si>
  <si>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</si>
  <si>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</si>
  <si>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</si>
  <si>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</si>
  <si>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</si>
  <si>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</si>
  <si>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</si>
  <si>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</si>
  <si>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</si>
  <si>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</si>
  <si>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</si>
  <si>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</si>
  <si>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</si>
  <si>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</si>
  <si>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</si>
  <si>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</si>
  <si>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</si>
  <si>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</si>
  <si>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</si>
  <si>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</si>
  <si>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</si>
  <si>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</si>
  <si>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</si>
  <si>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</si>
  <si>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</si>
  <si>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</si>
  <si>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</si>
  <si>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</si>
  <si>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</si>
  <si>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</si>
  <si>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</si>
  <si>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</si>
  <si>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</si>
  <si>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</si>
  <si>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</si>
  <si>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</si>
  <si>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</si>
  <si>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</si>
  <si>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</si>
  <si>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</si>
  <si>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</si>
  <si>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</si>
  <si>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</si>
  <si>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</si>
  <si>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</si>
  <si>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</si>
  <si>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</si>
  <si>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</si>
  <si>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</si>
  <si>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</si>
  <si>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</si>
  <si>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</si>
  <si>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</si>
  <si>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</si>
  <si>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</si>
  <si>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</si>
  <si>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</si>
  <si>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</si>
  <si>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</si>
  <si>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</si>
  <si>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</si>
  <si>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</si>
  <si>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</si>
  <si>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</si>
  <si>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</si>
  <si>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</si>
  <si>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</si>
  <si>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</si>
  <si>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</si>
  <si>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</si>
  <si>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</si>
  <si>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</si>
  <si>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</si>
  <si>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</si>
  <si>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</si>
  <si>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</si>
  <si>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</si>
  <si>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</si>
  <si>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</si>
  <si>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</si>
  <si>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</si>
  <si>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</si>
  <si>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</si>
  <si>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</si>
  <si>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</si>
  <si>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</si>
  <si>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</si>
  <si>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</si>
  <si>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</si>
  <si>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</si>
  <si>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</si>
  <si>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</si>
  <si>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</si>
  <si>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</si>
  <si>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</si>
  <si>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</si>
  <si>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</si>
  <si>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</si>
  <si>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</si>
  <si>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</si>
  <si>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</si>
  <si>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</si>
  <si>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</si>
  <si>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</si>
  <si>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</si>
  <si>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</si>
  <si>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</si>
  <si>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</si>
  <si>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</si>
  <si>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</si>
  <si>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</si>
  <si>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</si>
  <si>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</si>
  <si>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</si>
  <si>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</si>
  <si>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</si>
  <si>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</si>
  <si>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</si>
  <si>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</si>
  <si>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</si>
  <si>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</si>
  <si>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</si>
  <si>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</si>
  <si>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</si>
  <si>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</si>
  <si>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</si>
  <si>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</si>
  <si>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</si>
  <si>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</si>
  <si>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</si>
  <si>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</si>
  <si>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</si>
  <si>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</si>
  <si>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</si>
  <si>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</si>
  <si>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</si>
  <si>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</si>
  <si>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</si>
  <si>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</si>
  <si>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</si>
  <si>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</si>
  <si>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</si>
  <si>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</si>
  <si>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</si>
  <si>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</si>
  <si>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</si>
  <si>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</si>
  <si>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</si>
  <si>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</si>
  <si>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</si>
  <si>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</si>
  <si>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</si>
  <si>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</si>
  <si>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</si>
  <si>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</si>
  <si>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</si>
  <si>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</si>
  <si>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</si>
  <si>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</si>
  <si>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</si>
  <si>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</si>
  <si>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</si>
  <si>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</si>
  <si>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</si>
  <si>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</si>
  <si>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</si>
  <si>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</si>
  <si>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</si>
  <si>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</si>
  <si>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</si>
  <si>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</si>
  <si>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</si>
  <si>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</si>
  <si>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</si>
  <si>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</si>
  <si>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</si>
  <si>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</si>
  <si>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</si>
  <si>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</si>
  <si>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</si>
  <si>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</si>
  <si>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</si>
  <si>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</si>
  <si>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</si>
  <si>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</si>
  <si>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</si>
  <si>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</si>
  <si>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</si>
  <si>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</si>
  <si>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</si>
  <si>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</si>
  <si>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</si>
  <si>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</si>
  <si>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</si>
  <si>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</si>
  <si>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</si>
  <si>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</si>
  <si>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</si>
  <si>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</si>
  <si>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</si>
  <si>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</si>
  <si>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</si>
  <si>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</si>
  <si>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</si>
  <si>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</si>
  <si>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</si>
  <si>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</si>
  <si>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</si>
  <si>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</si>
  <si>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</si>
  <si>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</si>
  <si>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</si>
  <si>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</si>
  <si>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</si>
  <si>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</si>
  <si>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</si>
  <si>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</si>
  <si>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</si>
  <si>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</si>
  <si>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</si>
  <si>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</si>
  <si>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</si>
  <si>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</si>
  <si>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</si>
  <si>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</si>
  <si>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</si>
  <si>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</si>
  <si>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</si>
  <si>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</si>
  <si>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</si>
  <si>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</si>
  <si>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</si>
  <si>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</si>
  <si>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</si>
  <si>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</si>
  <si>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</si>
  <si>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</si>
  <si>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</si>
  <si>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</si>
  <si>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</si>
  <si>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</si>
  <si>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</si>
  <si>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</si>
  <si>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</si>
  <si>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</si>
  <si>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</si>
  <si>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</si>
  <si>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</si>
  <si>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</si>
  <si>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</si>
  <si>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</si>
  <si>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</si>
  <si>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</si>
  <si>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</si>
  <si>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</si>
  <si>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</si>
  <si>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</si>
  <si>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</si>
  <si>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</si>
  <si>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</si>
  <si>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</si>
  <si>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</si>
  <si>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</si>
  <si>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</si>
  <si>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</si>
  <si>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</si>
  <si>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</si>
  <si>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</si>
  <si>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</si>
  <si>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</si>
  <si>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</si>
  <si>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</si>
  <si>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</si>
  <si>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</si>
  <si>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</si>
  <si>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</si>
  <si>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</si>
  <si>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</si>
  <si>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</si>
  <si>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</si>
  <si>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</si>
  <si>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</si>
  <si>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</si>
  <si>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</si>
  <si>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</si>
  <si>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</si>
  <si>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</si>
  <si>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</si>
  <si>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</si>
  <si>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</si>
  <si>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</si>
  <si>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</si>
  <si>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</si>
  <si>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</si>
  <si>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</si>
  <si>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</si>
  <si>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</si>
  <si>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</si>
  <si>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</si>
  <si>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</si>
  <si>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</si>
  <si>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</si>
  <si>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</si>
  <si>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</si>
  <si>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</si>
  <si>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</si>
  <si>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</si>
  <si>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</si>
  <si>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</si>
  <si>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</si>
  <si>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</si>
  <si>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</si>
  <si>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</si>
  <si>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</si>
  <si>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</si>
  <si>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</si>
  <si>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</si>
  <si>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</si>
  <si>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</si>
  <si>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</si>
  <si>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</si>
  <si>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</si>
  <si>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</si>
  <si>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</si>
  <si>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</si>
  <si>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</si>
  <si>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</si>
  <si>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</si>
  <si>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</si>
  <si>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</si>
  <si>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</si>
  <si>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</si>
  <si>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</si>
  <si>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</si>
  <si>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</si>
  <si>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</si>
  <si>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</si>
  <si>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</si>
  <si>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</si>
  <si>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</si>
  <si>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</si>
  <si>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</si>
  <si>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</si>
  <si>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</si>
  <si>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</si>
  <si>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</si>
  <si>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</si>
  <si>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</si>
  <si>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</si>
  <si>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</si>
  <si>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</si>
  <si>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</si>
  <si>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</si>
  <si>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</si>
  <si>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</si>
  <si>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</si>
  <si>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</si>
  <si>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</si>
  <si>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</si>
  <si>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</si>
  <si>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</si>
  <si>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</si>
  <si>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</si>
  <si>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</si>
  <si>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</si>
  <si>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</si>
  <si>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</si>
  <si>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</si>
  <si>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</si>
  <si>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</si>
  <si>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</si>
  <si>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</si>
  <si>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</si>
  <si>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</si>
  <si>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</si>
  <si>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</si>
  <si>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</si>
  <si>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</si>
  <si>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</si>
  <si>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</si>
  <si>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</si>
  <si>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</si>
  <si>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</si>
  <si>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</si>
  <si>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</si>
  <si>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</si>
  <si>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</si>
  <si>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</si>
  <si>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</si>
  <si>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</si>
  <si>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</si>
  <si>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</si>
  <si>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</si>
  <si>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</si>
  <si>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</si>
  <si>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</si>
  <si>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</si>
  <si>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</si>
  <si>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</si>
  <si>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</si>
  <si>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</si>
  <si>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</si>
  <si>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</si>
  <si>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</si>
  <si>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</si>
  <si>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</si>
  <si>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</si>
  <si>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</si>
  <si>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</si>
  <si>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</si>
  <si>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</si>
  <si>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</si>
  <si>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</si>
  <si>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</si>
  <si>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</si>
  <si>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</si>
  <si>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</si>
  <si>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</si>
  <si>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</si>
  <si>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</si>
  <si>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</si>
  <si>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</si>
  <si>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</si>
  <si>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</si>
  <si>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</si>
  <si>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</si>
  <si>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</si>
  <si>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</si>
  <si>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</si>
  <si>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</si>
  <si>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</si>
  <si>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</si>
  <si>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</si>
  <si>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</si>
  <si>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</si>
  <si>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</si>
  <si>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</si>
  <si>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</si>
  <si>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</si>
  <si>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</si>
  <si>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</si>
  <si>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</si>
  <si>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</si>
  <si>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</si>
  <si>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</si>
  <si>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</si>
  <si>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</si>
  <si>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</si>
  <si>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</si>
  <si>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</si>
  <si>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</si>
  <si>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</si>
  <si>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</si>
  <si>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</si>
  <si>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</si>
  <si>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</si>
  <si>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</si>
  <si>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</si>
  <si>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</si>
  <si>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</si>
  <si>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</si>
  <si>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</si>
  <si>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</si>
  <si>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</si>
  <si>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</si>
  <si>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</si>
  <si>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</si>
  <si>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</si>
  <si>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</si>
  <si>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</si>
  <si>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</si>
  <si>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</si>
  <si>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</si>
  <si>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</si>
  <si>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</si>
  <si>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</si>
  <si>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</si>
  <si>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</si>
  <si>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</si>
  <si>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</si>
  <si>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</si>
  <si>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</si>
  <si>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</si>
  <si>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</si>
  <si>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</si>
  <si>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</si>
  <si>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</si>
  <si>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</si>
  <si>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</si>
  <si>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</si>
  <si>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</si>
  <si>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</si>
  <si>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</si>
  <si>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</si>
  <si>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</si>
  <si>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</si>
  <si>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</si>
  <si>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</si>
  <si>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</si>
  <si>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</si>
  <si>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</si>
  <si>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</si>
  <si>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</si>
  <si>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</si>
  <si>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</si>
  <si>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</si>
  <si>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</si>
  <si>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</si>
  <si>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</si>
  <si>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</si>
  <si>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</si>
  <si>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</si>
  <si>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</si>
  <si>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</si>
  <si>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</si>
  <si>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</si>
  <si>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</si>
  <si>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</si>
  <si>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</si>
  <si>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</si>
  <si>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</si>
  <si>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</si>
  <si>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</si>
  <si>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</si>
  <si>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</si>
  <si>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</si>
  <si>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</si>
  <si>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</si>
  <si>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</si>
  <si>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</si>
  <si>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</si>
  <si>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</si>
  <si>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</si>
  <si>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</si>
  <si>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</si>
  <si>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</si>
  <si>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</si>
  <si>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</si>
  <si>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</si>
  <si>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</si>
  <si>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</si>
  <si>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</si>
  <si>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</si>
  <si>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</si>
  <si>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</si>
  <si>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</si>
  <si>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</si>
  <si>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</si>
  <si>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</si>
  <si>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</si>
  <si>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</si>
  <si>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</si>
  <si>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</si>
  <si>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</si>
  <si>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</si>
  <si>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</si>
  <si>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</si>
  <si>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</si>
  <si>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</si>
  <si>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</si>
  <si>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</si>
  <si>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</si>
  <si>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</si>
  <si>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</si>
  <si>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</si>
  <si>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</si>
  <si>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</si>
  <si>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</si>
  <si>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</si>
  <si>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</si>
  <si>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</si>
  <si>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</si>
  <si>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</si>
  <si>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</si>
  <si>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</si>
  <si>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</si>
  <si>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</si>
  <si>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</si>
  <si>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</si>
  <si>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</si>
  <si>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</si>
  <si>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</si>
  <si>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</si>
  <si>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</si>
  <si>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</si>
  <si>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</si>
  <si>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</si>
  <si>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</si>
  <si>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</si>
  <si>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</si>
  <si>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</si>
  <si>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</si>
  <si>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</si>
  <si>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</si>
  <si>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</si>
  <si>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</si>
  <si>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</si>
  <si>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</si>
  <si>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</si>
  <si>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</si>
  <si>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</si>
  <si>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</si>
  <si>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</si>
  <si>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</si>
  <si>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</si>
  <si>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</si>
  <si>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</si>
  <si>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</si>
  <si>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</si>
  <si>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</si>
  <si>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</si>
  <si>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</si>
  <si>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</si>
  <si>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</si>
  <si>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</si>
  <si>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</si>
  <si>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</si>
  <si>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</si>
  <si>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</si>
  <si>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</si>
  <si>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</si>
  <si>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</si>
  <si>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</si>
  <si>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</si>
  <si>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</si>
  <si>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</si>
  <si>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</si>
  <si>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</si>
  <si>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</si>
  <si>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</si>
  <si>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</si>
  <si>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</si>
  <si>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</si>
  <si>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</si>
  <si>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</si>
  <si>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</si>
  <si>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</si>
  <si>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</si>
  <si>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</si>
  <si>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</si>
  <si>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</si>
  <si>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</si>
  <si>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</si>
  <si>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</si>
  <si>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</si>
  <si>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</si>
  <si>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</si>
  <si>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</si>
  <si>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</si>
  <si>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</si>
  <si>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</si>
  <si>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</si>
  <si>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</si>
  <si>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</si>
  <si>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</si>
  <si>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</si>
  <si>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</si>
  <si>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</si>
  <si>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</si>
  <si>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</si>
  <si>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</si>
  <si>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</si>
  <si>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</si>
  <si>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</si>
  <si>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</si>
  <si>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</si>
  <si>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</si>
  <si>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</si>
  <si>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</si>
  <si>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</si>
  <si>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</si>
  <si>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</si>
  <si>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</si>
  <si>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</si>
  <si>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</si>
  <si>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</si>
  <si>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</si>
  <si>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</si>
  <si>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</si>
  <si>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</si>
  <si>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</si>
  <si>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</si>
  <si>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</si>
  <si>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</si>
  <si>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</si>
  <si>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</si>
  <si>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</si>
  <si>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</si>
  <si>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</si>
  <si>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</si>
  <si>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</si>
  <si>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</si>
  <si>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</si>
  <si>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</si>
  <si>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</si>
  <si>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</si>
  <si>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</si>
  <si>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</si>
  <si>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</si>
  <si>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</si>
  <si>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</si>
  <si>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</si>
  <si>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</si>
  <si>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</si>
  <si>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</si>
  <si>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</si>
  <si>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</si>
  <si>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</si>
  <si>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</si>
  <si>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</si>
  <si>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</si>
  <si>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</si>
  <si>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</si>
  <si>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</si>
  <si>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</si>
  <si>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</si>
  <si>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</si>
  <si>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</si>
  <si>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</si>
  <si>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</si>
  <si>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</si>
  <si>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</si>
  <si>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</si>
  <si>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</si>
  <si>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</si>
  <si>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</si>
  <si>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</si>
  <si>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</si>
  <si>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</si>
  <si>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</si>
  <si>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</si>
  <si>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</si>
  <si>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</si>
  <si>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</si>
  <si>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</si>
  <si>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</si>
  <si>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</si>
  <si>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</si>
  <si>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</si>
  <si>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</si>
  <si>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</si>
  <si>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</si>
  <si>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</si>
  <si>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</si>
  <si>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</si>
  <si>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</si>
  <si>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</si>
  <si>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</si>
  <si>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</si>
  <si>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</si>
  <si>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</si>
  <si>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</si>
  <si>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</si>
  <si>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</si>
  <si>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</si>
  <si>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</si>
  <si>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</si>
  <si>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</si>
  <si>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</si>
  <si>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</si>
  <si>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</si>
  <si>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</si>
  <si>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</si>
  <si>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</si>
  <si>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</si>
  <si>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</si>
  <si>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</si>
  <si>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</si>
  <si>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</si>
  <si>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</si>
  <si>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</si>
  <si>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</si>
  <si>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</si>
  <si>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</si>
  <si>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</si>
  <si>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</si>
  <si>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</si>
  <si>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</si>
  <si>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</si>
  <si>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</si>
  <si>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2021-13-10000262</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</si>
  <si>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LAS DIRECTRICES, LINEAMIENTOS Y PARAMETROS ESTABLECIDOS   POR EL ICBF.</t>
  </si>
  <si>
    <t xml:space="preserve">0100-2015 </t>
  </si>
  <si>
    <t xml:space="preserve">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  </t>
  </si>
  <si>
    <t>0681-2016</t>
  </si>
  <si>
    <t xml:space="preserve">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 </t>
  </si>
  <si>
    <t>0410-2017</t>
  </si>
  <si>
    <t xml:space="preserve">PRESTAR EL SERVICIO DE EDUCACION INICIAL EN EL MARCO DE LA ATENCION INTEGRAL A MUJERES GESTANTES, NIÑOS Y NIÑAS MENORES DE 5 AÑOS, O HASTA SU INGRESO AL GRADO DE TRANSICION, EN CONFORMIDADCON CON LOS MANUALES OPERATIVOS DE LA MODALIDAD Y LAS DIRECTRICES ESTABLECIDOS POR EL ICBF, EN ARMONIA CON LA POLITICA DE ESTADO PARA EL DESARROLLO INTEGRAL DE LA PRIMERA INFANCIA “DE CERO A SIEMPRE”, EN EL SERVICIO CENTROS DE DESARROLLOS INFANTIL EN MEDIO FAMILIAR Y CENTRO DE DESARROLLO INFANTIL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</si>
  <si>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</si>
  <si>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0502-2014</t>
  </si>
  <si>
    <t>319-2020</t>
  </si>
  <si>
    <t>INSTITUTO COLOMBIANO DE BIENESTAR FAMILIAR REGIONAL BOLIVAR</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</si>
  <si>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t>
  </si>
  <si>
    <t>13004232020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</si>
  <si>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</si>
  <si>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MARIA EUGENIA TOM GUERRERO</t>
  </si>
  <si>
    <t>BARRIO CENTELLA CR 42 5 12</t>
  </si>
  <si>
    <t>3016847521</t>
  </si>
  <si>
    <t>cresiendoconamor@hotmail.com</t>
  </si>
  <si>
    <t>0581-2020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</si>
</sst>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806006098</v>
      </c>
      <c r="C20" s="5"/>
      <c r="D20" s="73"/>
      <c r="E20" s="5"/>
      <c r="F20" s="5"/>
      <c r="G20" s="5"/>
      <c r="H20" s="243"/>
      <c r="I20" s="149" t="s">
        <v>208</v>
      </c>
      <c r="J20" s="150" t="s">
        <v>227</v>
      </c>
      <c r="K20" s="151">
        <v>3715979182</v>
      </c>
      <c r="L20" s="152"/>
      <c r="M20" s="152">
        <v>44561</v>
      </c>
      <c r="N20" s="135">
        <f>+(M20-L20)/30</f>
        <v>1485.3666666666666</v>
      </c>
      <c r="O20" s="138"/>
      <c r="U20" s="134"/>
      <c r="V20" s="105">
        <f ca="1">NOW()</f>
        <v>44194.746089930559</v>
      </c>
      <c r="W20" s="105">
        <f ca="1">NOW()</f>
        <v>44194.746089930559</v>
      </c>
    </row>
    <row r="21" spans="1:23" ht="30" customHeight="1" outlineLevel="1" x14ac:dyDescent="0.25">
      <c r="A21" s="9"/>
      <c r="B21" s="71"/>
      <c r="C21" s="5"/>
      <c r="D21" s="5"/>
      <c r="E21" s="5"/>
      <c r="F21" s="5"/>
      <c r="G21" s="5"/>
      <c r="H21" s="70"/>
      <c r="I21" s="149" t="s">
        <v>208</v>
      </c>
      <c r="J21" s="150" t="s">
        <v>215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HOGARES COMUNITARIOS DE BIENESTAR CRECIENDO CON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21" t="s">
        <v>2685</v>
      </c>
      <c r="E48" s="145">
        <v>41996</v>
      </c>
      <c r="F48" s="145">
        <v>42369</v>
      </c>
      <c r="G48" s="160">
        <f>IF(AND(E48&lt;&gt;"",F48&lt;&gt;""),((F48-E48)/30),"")</f>
        <v>12.433333333333334</v>
      </c>
      <c r="H48" s="114" t="s">
        <v>2677</v>
      </c>
      <c r="I48" s="113" t="s">
        <v>208</v>
      </c>
      <c r="J48" s="113" t="s">
        <v>227</v>
      </c>
      <c r="K48" s="116">
        <v>631568496</v>
      </c>
      <c r="L48" s="115" t="s">
        <v>1148</v>
      </c>
      <c r="M48" s="117">
        <v>1</v>
      </c>
      <c r="N48" s="115" t="s">
        <v>27</v>
      </c>
      <c r="O48" s="115" t="s">
        <v>26</v>
      </c>
      <c r="P48" s="78"/>
    </row>
    <row r="49" spans="1:16" s="6" customFormat="1" ht="24.75" customHeight="1" x14ac:dyDescent="0.25">
      <c r="A49" s="143">
        <v>2</v>
      </c>
      <c r="B49" s="122" t="s">
        <v>2687</v>
      </c>
      <c r="C49" s="112" t="s">
        <v>31</v>
      </c>
      <c r="D49" s="110" t="s">
        <v>2678</v>
      </c>
      <c r="E49" s="145">
        <v>42040</v>
      </c>
      <c r="F49" s="145">
        <v>42369</v>
      </c>
      <c r="G49" s="160">
        <f t="shared" ref="G49:G50" si="2">IF(AND(E49&lt;&gt;"",F49&lt;&gt;""),((F49-E49)/30),"")</f>
        <v>10.966666666666667</v>
      </c>
      <c r="H49" s="114" t="s">
        <v>2679</v>
      </c>
      <c r="I49" s="113" t="s">
        <v>208</v>
      </c>
      <c r="J49" s="113" t="s">
        <v>227</v>
      </c>
      <c r="K49" s="116">
        <v>500285286</v>
      </c>
      <c r="L49" s="115" t="s">
        <v>1148</v>
      </c>
      <c r="M49" s="117">
        <v>1</v>
      </c>
      <c r="N49" s="115" t="s">
        <v>27</v>
      </c>
      <c r="O49" s="115" t="s">
        <v>26</v>
      </c>
      <c r="P49" s="78"/>
    </row>
    <row r="50" spans="1:16" s="6" customFormat="1" ht="24.75" customHeight="1" x14ac:dyDescent="0.25">
      <c r="A50" s="143">
        <v>3</v>
      </c>
      <c r="B50" s="122" t="s">
        <v>2687</v>
      </c>
      <c r="C50" s="112" t="s">
        <v>31</v>
      </c>
      <c r="D50" s="110" t="s">
        <v>2680</v>
      </c>
      <c r="E50" s="145">
        <v>42675</v>
      </c>
      <c r="F50" s="145">
        <v>43312</v>
      </c>
      <c r="G50" s="160">
        <f t="shared" si="2"/>
        <v>21.233333333333334</v>
      </c>
      <c r="H50" s="119" t="s">
        <v>2681</v>
      </c>
      <c r="I50" s="113" t="s">
        <v>208</v>
      </c>
      <c r="J50" s="113" t="s">
        <v>227</v>
      </c>
      <c r="K50" s="116">
        <v>988551491</v>
      </c>
      <c r="L50" s="115" t="s">
        <v>1148</v>
      </c>
      <c r="M50" s="117">
        <v>1</v>
      </c>
      <c r="N50" s="115" t="s">
        <v>27</v>
      </c>
      <c r="O50" s="115" t="s">
        <v>26</v>
      </c>
      <c r="P50" s="78"/>
    </row>
    <row r="51" spans="1:16" s="6" customFormat="1" ht="24.75" customHeight="1" outlineLevel="1" x14ac:dyDescent="0.25">
      <c r="A51" s="143">
        <v>4</v>
      </c>
      <c r="B51" s="122" t="s">
        <v>2687</v>
      </c>
      <c r="C51" s="112" t="s">
        <v>31</v>
      </c>
      <c r="D51" s="110" t="s">
        <v>2682</v>
      </c>
      <c r="E51" s="145">
        <v>43085</v>
      </c>
      <c r="F51" s="145">
        <v>43312</v>
      </c>
      <c r="G51" s="160">
        <f t="shared" ref="G51:G107" si="3">IF(AND(E51&lt;&gt;"",F51&lt;&gt;""),((F51-E51)/30),"")</f>
        <v>7.5666666666666664</v>
      </c>
      <c r="H51" s="114" t="s">
        <v>2683</v>
      </c>
      <c r="I51" s="113" t="s">
        <v>208</v>
      </c>
      <c r="J51" s="113" t="s">
        <v>227</v>
      </c>
      <c r="K51" s="116">
        <v>920640208</v>
      </c>
      <c r="L51" s="115" t="s">
        <v>1148</v>
      </c>
      <c r="M51" s="117">
        <v>1</v>
      </c>
      <c r="N51" s="115" t="s">
        <v>27</v>
      </c>
      <c r="O51" s="115" t="s">
        <v>26</v>
      </c>
      <c r="P51" s="78"/>
    </row>
    <row r="52" spans="1:16" s="7" customFormat="1" ht="24.75" customHeight="1" outlineLevel="1" x14ac:dyDescent="0.25">
      <c r="A52" s="144">
        <v>5</v>
      </c>
      <c r="B52" s="122" t="s">
        <v>2687</v>
      </c>
      <c r="C52" s="112" t="s">
        <v>31</v>
      </c>
      <c r="D52" s="110" t="s">
        <v>2686</v>
      </c>
      <c r="E52" s="145">
        <v>43922</v>
      </c>
      <c r="F52" s="145">
        <v>44165</v>
      </c>
      <c r="G52" s="160">
        <f t="shared" si="3"/>
        <v>8.1</v>
      </c>
      <c r="H52" s="119" t="s">
        <v>2688</v>
      </c>
      <c r="I52" s="113" t="s">
        <v>208</v>
      </c>
      <c r="J52" s="113" t="s">
        <v>227</v>
      </c>
      <c r="K52" s="116">
        <v>2894156965</v>
      </c>
      <c r="L52" s="115" t="s">
        <v>1148</v>
      </c>
      <c r="M52" s="117">
        <v>1</v>
      </c>
      <c r="N52" s="115" t="s">
        <v>2634</v>
      </c>
      <c r="O52" s="115" t="s">
        <v>1148</v>
      </c>
      <c r="P52" s="79"/>
    </row>
    <row r="53" spans="1:16" s="7" customFormat="1" ht="24.75" customHeight="1" outlineLevel="1" x14ac:dyDescent="0.25">
      <c r="A53" s="144">
        <v>6</v>
      </c>
      <c r="B53" s="122" t="s">
        <v>2687</v>
      </c>
      <c r="C53" s="112" t="s">
        <v>31</v>
      </c>
      <c r="D53" s="110" t="s">
        <v>2695</v>
      </c>
      <c r="E53" s="145">
        <v>43451</v>
      </c>
      <c r="F53" s="145">
        <v>43921</v>
      </c>
      <c r="G53" s="160">
        <f t="shared" si="3"/>
        <v>15.666666666666666</v>
      </c>
      <c r="H53" s="119" t="s">
        <v>2688</v>
      </c>
      <c r="I53" s="113" t="s">
        <v>208</v>
      </c>
      <c r="J53" s="113" t="s">
        <v>227</v>
      </c>
      <c r="K53" s="116">
        <v>4476091207</v>
      </c>
      <c r="L53" s="115" t="s">
        <v>1148</v>
      </c>
      <c r="M53" s="117">
        <v>1</v>
      </c>
      <c r="N53" s="115" t="s">
        <v>27</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2689</v>
      </c>
      <c r="E114" s="145">
        <v>44167</v>
      </c>
      <c r="F114" s="145">
        <v>44773</v>
      </c>
      <c r="G114" s="160">
        <f>IF(AND(E114&lt;&gt;"",F114&lt;&gt;""),((F114-E114)/30),"")</f>
        <v>20.2</v>
      </c>
      <c r="H114" s="122" t="s">
        <v>2690</v>
      </c>
      <c r="I114" s="121" t="s">
        <v>208</v>
      </c>
      <c r="J114" s="121" t="s">
        <v>227</v>
      </c>
      <c r="K114" s="123">
        <v>7766720229</v>
      </c>
      <c r="L114" s="100">
        <f>+IF(AND(K114&gt;0,O114="Ejecución"),(K114/877802)*Tabla28[[#This Row],[% participación]],IF(AND(K114&gt;0,O114&lt;&gt;"Ejecución"),"-",""))</f>
        <v>8847.9181284617716</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148639167.28</v>
      </c>
      <c r="F185" s="92"/>
      <c r="G185" s="93"/>
      <c r="H185" s="88"/>
      <c r="I185" s="90" t="s">
        <v>2627</v>
      </c>
      <c r="J185" s="166">
        <f>+SUM(M179:M183)</f>
        <v>0.03</v>
      </c>
      <c r="K185" s="236" t="s">
        <v>2628</v>
      </c>
      <c r="L185" s="236"/>
      <c r="M185" s="94">
        <f>+J185*(SUM(K20:K35))</f>
        <v>111479375.45999999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t="s">
        <v>2691</v>
      </c>
      <c r="J193" s="5"/>
      <c r="K193" s="127">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2020-12-29T20:55:18Z</cp:lastPrinted>
  <dcterms:created xsi:type="dcterms:W3CDTF">2020-10-14T21:57:42Z</dcterms:created>
  <dcterms:modified xsi:type="dcterms:W3CDTF">2020-12-29T22:58:24Z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