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G:\OFERENTES 2021\"/>
    </mc:Choice>
  </mc:AlternateContent>
  <xr:revisionPtr revIDLastSave="0" documentId="13_ncr:1_{D05D1912-8C4F-470F-A995-109B7B91506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<sst xmlns="http://schemas.openxmlformats.org/spreadsheetml/2006/main" count="3193" uniqueCount="2721">
  <si>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</si>
  <si>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</si>
  <si>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</si>
  <si>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</si>
  <si>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</si>
  <si>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</si>
  <si>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</si>
  <si>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</si>
  <si>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</si>
  <si>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</si>
  <si>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</si>
  <si>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</si>
  <si>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</si>
  <si>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</si>
  <si>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</si>
  <si>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</si>
  <si>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</si>
  <si>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</si>
  <si>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</si>
  <si>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</si>
  <si>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</si>
  <si>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</si>
  <si>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</si>
  <si>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</si>
  <si>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</si>
  <si>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</si>
  <si>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</si>
  <si>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</si>
  <si>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</si>
  <si>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</si>
  <si>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</si>
  <si>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</si>
  <si>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</si>
  <si>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</si>
  <si>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</si>
  <si>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</si>
  <si>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</si>
  <si>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</si>
  <si>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</si>
  <si>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</si>
  <si>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</si>
  <si>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</si>
  <si>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</si>
  <si>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</si>
  <si>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</si>
  <si>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</si>
  <si>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</si>
  <si>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</si>
  <si>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</si>
  <si>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</si>
  <si>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</si>
  <si>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</si>
  <si>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</si>
  <si>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</si>
  <si>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</si>
  <si>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</si>
  <si>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</si>
  <si>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</si>
  <si>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</si>
  <si>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</si>
  <si>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</si>
  <si>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</si>
  <si>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</si>
  <si>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</si>
  <si>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</si>
  <si>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</si>
  <si>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</si>
  <si>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</si>
  <si>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</si>
  <si>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</si>
  <si>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</si>
  <si>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</si>
  <si>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</si>
  <si>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</si>
  <si>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</si>
  <si>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</si>
  <si>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</si>
  <si>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</si>
  <si>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</si>
  <si>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</si>
  <si>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</si>
  <si>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</si>
  <si>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</si>
  <si>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</si>
  <si>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</si>
  <si>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</si>
  <si>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</si>
  <si>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</si>
  <si>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</si>
  <si>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</si>
  <si>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</si>
  <si>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</si>
  <si>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</si>
  <si>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</si>
  <si>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</si>
  <si>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</si>
  <si>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</si>
  <si>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</si>
  <si>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</si>
  <si>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</si>
  <si>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</si>
  <si>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</si>
  <si>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</si>
  <si>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</si>
  <si>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</si>
  <si>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</si>
  <si>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</si>
  <si>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</si>
  <si>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</si>
  <si>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</si>
  <si>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</si>
  <si>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</si>
  <si>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</si>
  <si>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</si>
  <si>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</si>
  <si>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</si>
  <si>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</si>
  <si>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</si>
  <si>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</si>
  <si>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</si>
  <si>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</si>
  <si>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</si>
  <si>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</si>
  <si>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</si>
  <si>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</si>
  <si>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</si>
  <si>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</si>
  <si>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</si>
  <si>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</si>
  <si>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</si>
  <si>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</si>
  <si>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</si>
  <si>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</si>
  <si>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</si>
  <si>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</si>
  <si>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</si>
  <si>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</si>
  <si>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</si>
  <si>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</si>
  <si>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</si>
  <si>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</si>
  <si>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</si>
  <si>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</si>
  <si>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</si>
  <si>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</si>
  <si>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</si>
  <si>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</si>
  <si>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</si>
  <si>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</si>
  <si>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</si>
  <si>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</si>
  <si>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</si>
  <si>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</si>
  <si>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</si>
  <si>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</si>
  <si>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</si>
  <si>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</si>
  <si>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</si>
  <si>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</si>
  <si>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</si>
  <si>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</si>
  <si>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</si>
  <si>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</si>
  <si>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</si>
  <si>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</si>
  <si>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</si>
  <si>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</si>
  <si>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</si>
  <si>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</si>
  <si>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</si>
  <si>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</si>
  <si>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</si>
  <si>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</si>
  <si>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</si>
  <si>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</si>
  <si>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</si>
  <si>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</si>
  <si>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</si>
  <si>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</si>
  <si>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</si>
  <si>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</si>
  <si>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</si>
  <si>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</si>
  <si>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</si>
  <si>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</si>
  <si>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</si>
  <si>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</si>
  <si>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</si>
  <si>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</si>
  <si>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</si>
  <si>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</si>
  <si>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</si>
  <si>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</si>
  <si>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</si>
  <si>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</si>
  <si>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</si>
  <si>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</si>
  <si>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</si>
  <si>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</si>
  <si>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</si>
  <si>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</si>
  <si>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</si>
  <si>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</si>
  <si>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</si>
  <si>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</si>
  <si>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</si>
  <si>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</si>
  <si>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</si>
  <si>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</si>
  <si>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</si>
  <si>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</si>
  <si>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</si>
  <si>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</si>
  <si>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</si>
  <si>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</si>
  <si>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</si>
  <si>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</si>
  <si>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</si>
  <si>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</si>
  <si>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</si>
  <si>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</si>
  <si>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</si>
  <si>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</si>
  <si>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</si>
  <si>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</si>
  <si>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</si>
  <si>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</si>
  <si>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</si>
  <si>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</si>
  <si>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</si>
  <si>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</si>
  <si>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</si>
  <si>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</si>
  <si>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</si>
  <si>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</si>
  <si>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</si>
  <si>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</si>
  <si>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</si>
  <si>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</si>
  <si>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</si>
  <si>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</si>
  <si>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</si>
  <si>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</si>
  <si>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</si>
  <si>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</si>
  <si>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</si>
  <si>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</si>
  <si>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</si>
  <si>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</si>
  <si>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</si>
  <si>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</si>
  <si>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</si>
  <si>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</si>
  <si>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</si>
  <si>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</si>
  <si>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</si>
  <si>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</si>
  <si>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</si>
  <si>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</si>
  <si>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</si>
  <si>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</si>
  <si>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</si>
  <si>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</si>
  <si>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</si>
  <si>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</si>
  <si>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</si>
  <si>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</si>
  <si>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</si>
  <si>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</si>
  <si>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</si>
  <si>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</si>
  <si>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</si>
  <si>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</si>
  <si>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</si>
  <si>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</si>
  <si>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</si>
  <si>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</si>
  <si>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</si>
  <si>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</si>
  <si>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</si>
  <si>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</si>
  <si>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</si>
  <si>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</si>
  <si>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</si>
  <si>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</si>
  <si>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</si>
  <si>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</si>
  <si>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</si>
  <si>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</si>
  <si>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</si>
  <si>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</si>
  <si>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</si>
  <si>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</si>
  <si>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</si>
  <si>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</si>
  <si>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</si>
  <si>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</si>
  <si>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</si>
  <si>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</si>
  <si>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</si>
  <si>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</si>
  <si>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</si>
  <si>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</si>
  <si>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</si>
  <si>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</si>
  <si>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</si>
  <si>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</si>
  <si>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</si>
  <si>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</si>
  <si>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</si>
  <si>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</si>
  <si>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</si>
  <si>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</si>
  <si>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</si>
  <si>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</si>
  <si>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</si>
  <si>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</si>
  <si>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</si>
  <si>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</si>
  <si>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</si>
  <si>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</si>
  <si>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</si>
  <si>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</si>
  <si>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</si>
  <si>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</si>
  <si>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</si>
  <si>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</si>
  <si>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</si>
  <si>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</si>
  <si>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</si>
  <si>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</si>
  <si>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</si>
  <si>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</si>
  <si>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</si>
  <si>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</si>
  <si>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</si>
  <si>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</si>
  <si>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</si>
  <si>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</si>
  <si>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</si>
  <si>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</si>
  <si>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</si>
  <si>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</si>
  <si>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</si>
  <si>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</si>
  <si>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</si>
  <si>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</si>
  <si>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</si>
  <si>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</si>
  <si>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</si>
  <si>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</si>
  <si>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</si>
  <si>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</si>
  <si>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</si>
  <si>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</si>
  <si>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</si>
  <si>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</si>
  <si>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</si>
  <si>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</si>
  <si>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</si>
  <si>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</si>
  <si>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</si>
  <si>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</si>
  <si>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</si>
  <si>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</si>
  <si>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</si>
  <si>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</si>
  <si>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</si>
  <si>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</si>
  <si>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</si>
  <si>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</si>
  <si>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</si>
  <si>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</si>
  <si>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</si>
  <si>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</si>
  <si>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</si>
  <si>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</si>
  <si>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</si>
  <si>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</si>
  <si>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</si>
  <si>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</si>
  <si>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</si>
  <si>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</si>
  <si>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</si>
  <si>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</si>
  <si>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</si>
  <si>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</si>
  <si>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</si>
  <si>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</si>
  <si>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</si>
  <si>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</si>
  <si>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</si>
  <si>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</si>
  <si>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</si>
  <si>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</si>
  <si>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</si>
  <si>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</si>
  <si>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</si>
  <si>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</si>
  <si>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</si>
  <si>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</si>
  <si>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</si>
  <si>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</si>
  <si>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</si>
  <si>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</si>
  <si>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</si>
  <si>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</si>
  <si>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</si>
  <si>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</si>
  <si>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</si>
  <si>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</si>
  <si>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</si>
  <si>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</si>
  <si>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</si>
  <si>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</si>
  <si>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</si>
  <si>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</si>
  <si>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</si>
  <si>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</si>
  <si>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</si>
  <si>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</si>
  <si>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</si>
  <si>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</si>
  <si>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</si>
  <si>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</si>
  <si>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</si>
  <si>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</si>
  <si>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</si>
  <si>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</si>
  <si>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</si>
  <si>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</si>
  <si>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</si>
  <si>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</si>
  <si>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</si>
  <si>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</si>
  <si>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</si>
  <si>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</si>
  <si>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</si>
  <si>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</si>
  <si>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</si>
  <si>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</si>
  <si>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</si>
  <si>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</si>
  <si>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</si>
  <si>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</si>
  <si>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</si>
  <si>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</si>
  <si>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</si>
  <si>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</si>
  <si>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</si>
  <si>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</si>
  <si>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</si>
  <si>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</si>
  <si>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</si>
  <si>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</si>
  <si>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</si>
  <si>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</si>
  <si>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</si>
  <si>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</si>
  <si>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</si>
  <si>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</si>
  <si>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</si>
  <si>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</si>
  <si>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</si>
  <si>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</si>
  <si>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</si>
  <si>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</si>
  <si>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</si>
  <si>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</si>
  <si>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</si>
  <si>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</si>
  <si>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</si>
  <si>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</si>
  <si>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</si>
  <si>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</si>
  <si>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</si>
  <si>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</si>
  <si>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</si>
  <si>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</si>
  <si>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</si>
  <si>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</si>
  <si>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</si>
  <si>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</si>
  <si>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</si>
  <si>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</si>
  <si>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</si>
  <si>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</si>
  <si>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</si>
  <si>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</si>
  <si>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</si>
  <si>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</si>
  <si>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</si>
  <si>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</si>
  <si>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</si>
  <si>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</si>
  <si>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</si>
  <si>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</si>
  <si>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</si>
  <si>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</si>
  <si>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</si>
  <si>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</si>
  <si>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</si>
  <si>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</si>
  <si>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</si>
  <si>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</si>
  <si>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</si>
  <si>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</si>
  <si>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</si>
  <si>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</si>
  <si>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</si>
  <si>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</si>
  <si>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</si>
  <si>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</si>
  <si>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</si>
  <si>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</si>
  <si>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</si>
  <si>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</si>
  <si>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</si>
  <si>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</si>
  <si>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</si>
  <si>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</si>
  <si>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</si>
  <si>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</si>
  <si>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</si>
  <si>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</si>
  <si>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</si>
  <si>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</si>
  <si>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</si>
  <si>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</si>
  <si>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</si>
  <si>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</si>
  <si>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</si>
  <si>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</si>
  <si>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</si>
  <si>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</si>
  <si>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</si>
  <si>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</si>
  <si>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</si>
  <si>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</si>
  <si>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</si>
  <si>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</si>
  <si>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</si>
  <si>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</si>
  <si>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</si>
  <si>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</si>
  <si>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</si>
  <si>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</si>
  <si>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</si>
  <si>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</si>
  <si>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</si>
  <si>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</si>
  <si>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</si>
  <si>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</si>
  <si>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</si>
  <si>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</si>
  <si>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</si>
  <si>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</si>
  <si>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</si>
  <si>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</si>
  <si>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</si>
  <si>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</si>
  <si>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</si>
  <si>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</si>
  <si>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</si>
  <si>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</si>
  <si>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</si>
  <si>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</si>
  <si>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</si>
  <si>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</si>
  <si>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</si>
  <si>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</si>
  <si>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</si>
  <si>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</si>
  <si>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</si>
  <si>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</si>
  <si>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</si>
  <si>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</si>
  <si>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</si>
  <si>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</si>
  <si>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</si>
  <si>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</si>
  <si>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</si>
  <si>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</si>
  <si>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</si>
  <si>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</si>
  <si>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</si>
  <si>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</si>
  <si>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</si>
  <si>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</si>
  <si>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</si>
  <si>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</si>
  <si>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</si>
  <si>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</si>
  <si>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</si>
  <si>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</si>
  <si>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</si>
  <si>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</si>
  <si>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</si>
  <si>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</si>
  <si>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</si>
  <si>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</si>
  <si>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</si>
  <si>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</si>
  <si>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</si>
  <si>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</si>
  <si>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</si>
  <si>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</si>
  <si>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</si>
  <si>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</si>
  <si>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</si>
  <si>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</si>
  <si>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</si>
  <si>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</si>
  <si>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</si>
  <si>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</si>
  <si>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</si>
  <si>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</si>
  <si>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</si>
  <si>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</si>
  <si>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</si>
  <si>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</si>
  <si>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</si>
  <si>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</si>
  <si>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</si>
  <si>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</si>
  <si>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</si>
  <si>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</si>
  <si>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</si>
  <si>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</si>
  <si>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</si>
  <si>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</si>
  <si>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</si>
  <si>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</si>
  <si>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</si>
  <si>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</si>
  <si>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</si>
  <si>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</si>
  <si>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</si>
  <si>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</si>
  <si>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</si>
  <si>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</si>
  <si>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</si>
  <si>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</si>
  <si>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</si>
  <si>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</si>
  <si>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</si>
  <si>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</si>
  <si>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</si>
  <si>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</si>
  <si>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</si>
  <si>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</si>
  <si>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</si>
  <si>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</si>
  <si>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</si>
  <si>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</si>
  <si>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</si>
  <si>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</si>
  <si>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</si>
  <si>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</si>
  <si>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</si>
  <si>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</si>
  <si>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</si>
  <si>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</si>
  <si>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</si>
  <si>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</si>
  <si>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</si>
  <si>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</si>
  <si>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</si>
  <si>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</si>
  <si>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</si>
  <si>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</si>
  <si>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</si>
  <si>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</si>
  <si>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</si>
  <si>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</si>
  <si>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</si>
  <si>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</si>
  <si>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</si>
  <si>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</si>
  <si>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</si>
  <si>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</si>
  <si>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</si>
  <si>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</si>
  <si>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</si>
  <si>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</si>
  <si>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</si>
  <si>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</si>
  <si>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</si>
  <si>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</si>
  <si>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</si>
  <si>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</si>
  <si>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</si>
  <si>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</si>
  <si>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</si>
  <si>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</si>
  <si>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</si>
  <si>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</si>
  <si>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</si>
  <si>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</si>
  <si>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</si>
  <si>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</si>
  <si>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</si>
  <si>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</si>
  <si>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</si>
  <si>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</si>
  <si>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</si>
  <si>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</si>
  <si>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</si>
  <si>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</si>
  <si>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</si>
  <si>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</si>
  <si>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</si>
  <si>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</si>
  <si>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</si>
  <si>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</si>
  <si>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</si>
  <si>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</si>
  <si>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</si>
  <si>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</si>
  <si>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</si>
  <si>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</si>
  <si>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</si>
  <si>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</si>
  <si>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</si>
  <si>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</si>
  <si>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</si>
  <si>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</si>
  <si>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</si>
  <si>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</si>
  <si>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</si>
  <si>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</si>
  <si>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</si>
  <si>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</si>
  <si>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</si>
  <si>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</si>
  <si>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</si>
  <si>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</si>
  <si>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</si>
  <si>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</si>
  <si>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</si>
  <si>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</si>
  <si>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</si>
  <si>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</si>
  <si>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</si>
  <si>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</si>
  <si>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</si>
  <si>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</si>
  <si>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</si>
  <si>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</si>
  <si>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</si>
  <si>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</si>
  <si>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</si>
  <si>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</si>
  <si>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</si>
  <si>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</si>
  <si>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</si>
  <si>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</si>
  <si>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</si>
  <si>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</si>
  <si>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</si>
  <si>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</si>
  <si>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</si>
  <si>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</si>
  <si>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</si>
  <si>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</si>
  <si>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</si>
  <si>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</si>
  <si>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</si>
  <si>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</si>
  <si>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</si>
  <si>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</si>
  <si>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</si>
  <si>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</si>
  <si>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</si>
  <si>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</si>
  <si>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</si>
  <si>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</si>
  <si>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</si>
  <si>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</si>
  <si>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</si>
  <si>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</si>
  <si>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</si>
  <si>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</si>
  <si>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</si>
  <si>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</si>
  <si>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</si>
  <si>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</si>
  <si>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</si>
  <si>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</si>
  <si>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</si>
  <si>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</si>
  <si>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</si>
  <si>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</si>
  <si>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</si>
  <si>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</si>
  <si>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</si>
  <si>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</si>
  <si>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</si>
  <si>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</si>
  <si>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</si>
  <si>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</si>
  <si>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</si>
  <si>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</si>
  <si>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</si>
  <si>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</si>
  <si>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</si>
  <si>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</si>
  <si>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</si>
  <si>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</si>
  <si>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</si>
  <si>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</si>
  <si>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</si>
  <si>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</si>
  <si>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</si>
  <si>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</si>
  <si>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</si>
  <si>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</si>
  <si>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</si>
  <si>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</si>
  <si>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</si>
  <si>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</si>
  <si>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</si>
  <si>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</si>
  <si>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</si>
  <si>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</si>
  <si>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</si>
  <si>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</si>
  <si>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</si>
  <si>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</si>
  <si>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</si>
  <si>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</si>
  <si>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</si>
  <si>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</si>
  <si>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</si>
  <si>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</si>
  <si>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</si>
  <si>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</si>
  <si>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</si>
  <si>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</si>
  <si>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</si>
  <si>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</si>
  <si>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</si>
  <si>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</si>
  <si>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</si>
  <si>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</si>
  <si>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</si>
  <si>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</si>
  <si>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</si>
  <si>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</si>
  <si>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</si>
  <si>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</si>
  <si>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</si>
  <si>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</si>
  <si>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</si>
  <si>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</si>
  <si>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</si>
  <si>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</si>
  <si>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</si>
  <si>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</si>
  <si>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</si>
  <si>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</si>
  <si>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</si>
  <si>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</si>
  <si>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</si>
  <si>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</si>
  <si>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</si>
  <si>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</si>
  <si>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</si>
  <si>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</si>
  <si>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</si>
  <si>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</si>
  <si>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</si>
  <si>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</si>
  <si>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</si>
  <si>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</si>
  <si>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</si>
  <si>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</si>
  <si>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</si>
  <si>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</si>
  <si>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</si>
  <si>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</si>
  <si>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</si>
  <si>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</si>
  <si>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</si>
  <si>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</si>
  <si>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</si>
  <si>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</si>
  <si>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</si>
  <si>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</si>
  <si>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</si>
  <si>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</si>
  <si>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</si>
  <si>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</si>
  <si>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</si>
  <si>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</si>
  <si>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</si>
  <si>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</si>
  <si>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</si>
  <si>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</si>
  <si>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</si>
  <si>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</si>
  <si>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</si>
  <si>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</si>
  <si>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</si>
  <si>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</si>
  <si>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</si>
  <si>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</si>
  <si>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</si>
  <si>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</si>
  <si>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</si>
  <si>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</si>
  <si>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</si>
  <si>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</si>
  <si>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</si>
  <si>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</si>
  <si>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</si>
  <si>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</si>
  <si>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</si>
  <si>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</si>
  <si>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</si>
  <si>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</si>
  <si>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</si>
  <si>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</si>
  <si>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</si>
  <si>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</si>
  <si>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</si>
  <si>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</si>
  <si>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</si>
  <si>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</si>
  <si>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</si>
  <si>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</si>
  <si>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</si>
  <si>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</si>
  <si>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</si>
  <si>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</si>
  <si>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</si>
  <si>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</si>
  <si>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</si>
  <si>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</si>
  <si>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</si>
  <si>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</si>
  <si>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</si>
  <si>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</si>
  <si>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</si>
  <si>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</si>
  <si>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</si>
  <si>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</si>
  <si>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</si>
  <si>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</si>
  <si>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</si>
  <si>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</si>
  <si>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</si>
  <si>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</si>
  <si>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</si>
  <si>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</si>
  <si>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</si>
  <si>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</si>
  <si>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</si>
  <si>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</si>
  <si>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</si>
  <si>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</si>
  <si>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</si>
  <si>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</si>
  <si>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</si>
  <si>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</si>
  <si>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</si>
  <si>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</si>
  <si>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</si>
  <si>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</si>
  <si>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</si>
  <si>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</si>
  <si>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</si>
  <si>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</si>
  <si>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</si>
  <si>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</si>
  <si>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</si>
  <si>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</si>
  <si>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</si>
  <si>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</si>
  <si>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</si>
  <si>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</si>
  <si>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</si>
  <si>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</si>
  <si>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</si>
  <si>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</si>
  <si>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</si>
  <si>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</si>
  <si>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</si>
  <si>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</si>
  <si>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</si>
  <si>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</si>
  <si>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</si>
  <si>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</si>
  <si>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</si>
  <si>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</si>
  <si>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</si>
  <si>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</si>
  <si>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</si>
  <si>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</si>
  <si>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</si>
  <si>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</si>
  <si>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</si>
  <si>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</si>
  <si>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</si>
  <si>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</si>
  <si>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</si>
  <si>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</si>
  <si>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</si>
  <si>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</si>
  <si>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</si>
  <si>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</si>
  <si>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</si>
  <si>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</si>
  <si>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</si>
  <si>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</si>
  <si>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</si>
  <si>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</si>
  <si>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</si>
  <si>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</si>
  <si>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</si>
  <si>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</si>
  <si>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</si>
  <si>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</si>
  <si>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</si>
  <si>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</si>
  <si>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</si>
  <si>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</si>
  <si>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</si>
  <si>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</si>
  <si>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</si>
  <si>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</si>
  <si>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</si>
  <si>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</si>
  <si>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</si>
  <si>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</si>
  <si>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</si>
  <si>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</si>
  <si>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</si>
  <si>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</si>
  <si>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</si>
  <si>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</si>
  <si>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</si>
  <si>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</si>
  <si>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</si>
  <si>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</si>
  <si>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</si>
  <si>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</si>
  <si>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</si>
  <si>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</si>
  <si>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</si>
  <si>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</si>
  <si>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</si>
  <si>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</si>
  <si>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</si>
  <si>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</si>
  <si>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</si>
  <si>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</si>
  <si>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</si>
  <si>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</si>
  <si>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</si>
  <si>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</si>
  <si>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</si>
  <si>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</si>
  <si>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</si>
  <si>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</si>
  <si>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</si>
  <si>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</si>
  <si>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</si>
  <si>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</si>
  <si>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</si>
  <si>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</si>
  <si>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</si>
  <si>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</si>
  <si>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</si>
  <si>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</si>
  <si>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</si>
  <si>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</si>
  <si>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</si>
  <si>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</si>
  <si>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</si>
  <si>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</si>
  <si>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</si>
  <si>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</si>
  <si>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</si>
  <si>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</si>
  <si>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</si>
  <si>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</si>
  <si>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</si>
  <si>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</si>
  <si>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</si>
  <si>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</si>
  <si>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</si>
  <si>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</si>
  <si>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</si>
  <si>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</si>
  <si>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</si>
  <si>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</si>
  <si>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</si>
  <si>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</si>
  <si>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</si>
  <si>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</si>
  <si>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</si>
  <si>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</si>
  <si>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</si>
  <si>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</si>
  <si>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</si>
  <si>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</si>
  <si>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</si>
  <si>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</si>
  <si>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</si>
  <si>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</si>
  <si>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</si>
  <si>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</si>
  <si>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</si>
  <si>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</si>
  <si>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</si>
  <si>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</si>
  <si>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</si>
  <si>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</si>
  <si>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</si>
  <si>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</si>
  <si>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</si>
  <si>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</si>
  <si>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</si>
  <si>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</si>
  <si>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</si>
  <si>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</si>
  <si>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</si>
  <si>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</si>
  <si>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</si>
  <si>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</si>
  <si>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</si>
  <si>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</si>
  <si>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</si>
  <si>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</si>
  <si>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</si>
  <si>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</si>
  <si>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</si>
  <si>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</si>
  <si>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</si>
  <si>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</si>
  <si>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</si>
  <si>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</si>
  <si>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</si>
  <si>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</si>
  <si>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</si>
  <si>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</si>
  <si>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</si>
  <si>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</si>
  <si>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</si>
  <si>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</si>
  <si>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</si>
  <si>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</si>
  <si>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</si>
  <si>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</si>
  <si>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</si>
  <si>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</si>
  <si>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</si>
  <si>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</si>
  <si>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</si>
  <si>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</si>
  <si>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</si>
  <si>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</si>
  <si>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</si>
  <si>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</si>
  <si>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</si>
  <si>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</si>
  <si>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</si>
  <si>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</si>
  <si>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</si>
  <si>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</si>
  <si>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</si>
  <si>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</si>
  <si>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</si>
  <si>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</si>
  <si>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</si>
  <si>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</si>
  <si>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</si>
  <si>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</si>
  <si>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</si>
  <si>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</si>
  <si>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</si>
  <si>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</si>
  <si>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</si>
  <si>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</si>
  <si>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</si>
  <si>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</si>
  <si>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</si>
  <si>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</si>
  <si>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</si>
  <si>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</si>
  <si>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</si>
  <si>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</si>
  <si>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</si>
  <si>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</si>
  <si>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</si>
  <si>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</si>
  <si>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</si>
  <si>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</si>
  <si>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</si>
  <si>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</si>
  <si>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</si>
  <si>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</si>
  <si>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</si>
  <si>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</si>
  <si>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</si>
  <si>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</si>
  <si>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</si>
  <si>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</si>
  <si>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</si>
  <si>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</si>
  <si>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</si>
  <si>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</si>
  <si>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</si>
  <si>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</si>
  <si>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</si>
  <si>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</si>
  <si>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</si>
  <si>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</si>
  <si>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</si>
  <si>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</si>
  <si>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</si>
  <si>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</si>
  <si>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</si>
  <si>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</si>
  <si>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</si>
  <si>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</si>
  <si>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</si>
  <si>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</si>
  <si>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</si>
  <si>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</si>
  <si>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</si>
  <si>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</si>
  <si>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</si>
  <si>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</si>
  <si>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</si>
  <si>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</si>
  <si>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</si>
  <si>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</si>
  <si>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</si>
  <si>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</si>
  <si>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</si>
  <si>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</si>
  <si>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</si>
  <si>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</si>
  <si>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</si>
  <si>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</si>
  <si>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</si>
  <si>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</si>
  <si>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</si>
  <si>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</si>
  <si>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</si>
  <si>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</si>
  <si>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</si>
  <si>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</si>
  <si>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</si>
  <si>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</si>
  <si>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</si>
  <si>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</si>
  <si>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</si>
  <si>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</si>
  <si>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</si>
  <si>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</si>
  <si>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</si>
  <si>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</si>
  <si>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</si>
  <si>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</si>
  <si>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</si>
  <si>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</si>
  <si>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</si>
  <si>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</si>
  <si>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</si>
  <si>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</si>
  <si>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</si>
  <si>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</si>
  <si>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</si>
  <si>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</si>
  <si>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</si>
  <si>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</si>
  <si>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</si>
  <si>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</si>
  <si>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</si>
  <si>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</si>
  <si>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</si>
  <si>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</si>
  <si>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</si>
  <si>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</si>
  <si>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</si>
  <si>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</si>
  <si>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</si>
  <si>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</si>
  <si>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</si>
  <si>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</si>
  <si>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</si>
  <si>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</si>
  <si>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</si>
  <si>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</si>
  <si>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</si>
  <si>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</si>
  <si>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</si>
  <si>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</si>
  <si>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</si>
  <si>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</si>
  <si>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</si>
  <si>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</si>
  <si>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</si>
  <si>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</si>
  <si>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</si>
  <si>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</si>
  <si>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</si>
  <si>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</si>
  <si>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</si>
  <si>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</si>
  <si>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</si>
  <si>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</si>
  <si>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</si>
  <si>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</si>
  <si>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</si>
  <si>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</si>
  <si>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</si>
  <si>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</si>
  <si>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</si>
  <si>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</si>
  <si>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</si>
  <si>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</si>
  <si>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</si>
  <si>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</si>
  <si>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</si>
  <si>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</si>
  <si>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</si>
  <si>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</si>
  <si>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</si>
  <si>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</si>
  <si>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</si>
  <si>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</si>
  <si>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</si>
  <si>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</si>
  <si>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</si>
  <si>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</si>
  <si>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</si>
  <si>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</si>
  <si>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</si>
  <si>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</si>
  <si>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</si>
  <si>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</si>
  <si>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</si>
  <si>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</si>
  <si>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</si>
  <si>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</si>
  <si>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</si>
  <si>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</si>
  <si>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</si>
  <si>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</si>
  <si>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</si>
  <si>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</si>
  <si>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</si>
  <si>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</si>
  <si>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</si>
  <si>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</si>
  <si>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</si>
  <si>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</si>
  <si>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</si>
  <si>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</si>
  <si>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</si>
  <si>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</si>
  <si>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</si>
  <si>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</si>
  <si>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</si>
  <si>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</si>
  <si>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</si>
  <si>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</si>
  <si>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</si>
  <si>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</si>
  <si>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</si>
  <si>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</si>
  <si>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</si>
  <si>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</si>
  <si>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</si>
  <si>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</si>
  <si>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</si>
  <si>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</si>
  <si>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</si>
  <si>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</si>
  <si>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</si>
  <si>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</si>
  <si>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</si>
  <si>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</si>
  <si>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</si>
  <si>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</si>
  <si>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</si>
  <si>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</si>
  <si>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</si>
  <si>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</si>
  <si>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</si>
  <si>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</si>
  <si>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</si>
  <si>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</si>
  <si>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</si>
  <si>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</si>
  <si>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</si>
  <si>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</si>
  <si>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</si>
  <si>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</si>
  <si>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</si>
  <si>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</si>
  <si>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</si>
  <si>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</si>
  <si>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</si>
  <si>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</si>
  <si>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</si>
  <si>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</si>
  <si>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</si>
  <si>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</si>
  <si>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</si>
  <si>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</si>
  <si>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</si>
  <si>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</si>
  <si>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</si>
  <si>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</si>
  <si>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</si>
  <si>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</si>
  <si>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</si>
  <si>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</si>
  <si>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</si>
  <si>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</si>
  <si>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</si>
  <si>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</si>
  <si>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</si>
  <si>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</si>
  <si>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</si>
  <si>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</si>
  <si>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</si>
  <si>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</si>
  <si>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</si>
  <si>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</si>
  <si>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</si>
  <si>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</si>
  <si>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</si>
  <si>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</si>
  <si>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</si>
  <si>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</si>
  <si>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</si>
  <si>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</si>
  <si>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</si>
  <si>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</si>
  <si>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</si>
  <si>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</si>
  <si>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</si>
  <si>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</si>
  <si>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</si>
  <si>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</si>
  <si>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</si>
  <si>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</si>
  <si>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</si>
  <si>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</si>
  <si>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</si>
  <si>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</si>
  <si>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</si>
  <si>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</si>
  <si>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</si>
  <si>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</si>
  <si>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</si>
  <si>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</si>
  <si>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</si>
  <si>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</si>
  <si>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</si>
  <si>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</si>
  <si>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</si>
  <si>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</si>
  <si>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</si>
  <si>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</si>
  <si>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</si>
  <si>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</si>
  <si>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</si>
  <si>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</si>
  <si>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</si>
  <si>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</si>
  <si>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</si>
  <si>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</si>
  <si>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</si>
  <si>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</si>
  <si>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</si>
  <si>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</si>
  <si>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</si>
  <si>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</si>
  <si>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</si>
  <si>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</si>
  <si>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</si>
  <si>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</si>
  <si>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</si>
  <si>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</si>
  <si>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</si>
  <si>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</si>
  <si>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</si>
  <si>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</si>
  <si>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</si>
  <si>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</si>
  <si>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</si>
  <si>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</si>
  <si>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</si>
  <si>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</si>
  <si>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</si>
  <si>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</si>
  <si>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</si>
  <si>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</si>
  <si>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</si>
  <si>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</si>
  <si>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</si>
  <si>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</si>
  <si>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</si>
  <si>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</si>
  <si>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</si>
  <si>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</si>
  <si>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</si>
  <si>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</si>
  <si>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</si>
  <si>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</si>
  <si>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</si>
  <si>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</si>
  <si>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</si>
  <si>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</si>
  <si>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</si>
  <si>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</si>
  <si>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</si>
  <si>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</si>
  <si>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</si>
  <si>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</si>
  <si>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</si>
  <si>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</si>
  <si>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</si>
  <si>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</si>
  <si>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</si>
  <si>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</si>
  <si>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</si>
  <si>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</si>
  <si>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</si>
  <si>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</si>
  <si>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</si>
  <si>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</si>
  <si>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</si>
  <si>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</si>
  <si>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</si>
  <si>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</si>
  <si>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</si>
  <si>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</si>
  <si>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</si>
  <si>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</si>
  <si>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</si>
  <si>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</si>
  <si>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</si>
  <si>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</si>
  <si>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</si>
  <si>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</si>
  <si>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</si>
  <si>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</si>
  <si>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</si>
  <si>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</si>
  <si>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</si>
  <si>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</si>
  <si>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</si>
  <si>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</si>
  <si>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</si>
  <si>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</si>
  <si>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</si>
  <si>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</si>
  <si>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</si>
  <si>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</si>
  <si>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</si>
  <si>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</si>
  <si>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</si>
  <si>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</si>
  <si>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</si>
  <si>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</si>
  <si>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</si>
  <si>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</si>
  <si>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</si>
  <si>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</si>
  <si>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</si>
  <si>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</si>
  <si>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</si>
  <si>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</si>
  <si>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</si>
  <si>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</si>
  <si>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</si>
  <si>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</si>
  <si>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</si>
  <si>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</si>
  <si>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</si>
  <si>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</si>
  <si>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</si>
  <si>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</si>
  <si>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</si>
  <si>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</si>
  <si>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</si>
  <si>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</si>
  <si>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</si>
  <si>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</si>
  <si>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</si>
  <si>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</si>
  <si>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</si>
  <si>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</si>
  <si>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</si>
  <si>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</si>
  <si>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</si>
  <si>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</si>
  <si>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</si>
  <si>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</si>
  <si>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</si>
  <si>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</si>
  <si>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</si>
  <si>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</si>
  <si>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</si>
  <si>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</si>
  <si>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</si>
  <si>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</si>
  <si>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</si>
  <si>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</si>
  <si>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</si>
  <si>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</si>
  <si>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</si>
  <si>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</si>
  <si>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</si>
  <si>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</si>
  <si>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</si>
  <si>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</si>
  <si>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</si>
  <si>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</si>
  <si>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</si>
  <si>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</si>
  <si>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</si>
  <si>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</si>
  <si>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</si>
  <si>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</si>
  <si>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</si>
  <si>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</si>
  <si>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</si>
  <si>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</si>
  <si>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</si>
  <si>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</si>
  <si>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</si>
  <si>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</si>
  <si>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</si>
  <si>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</si>
  <si>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</si>
  <si>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</si>
  <si>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</si>
  <si>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</si>
  <si>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</si>
  <si>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</si>
  <si>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</si>
  <si>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</si>
  <si>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</si>
  <si>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</si>
  <si>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</si>
  <si>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</si>
  <si>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</si>
  <si>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</si>
  <si>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</si>
  <si>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</si>
  <si>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</si>
  <si>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</si>
  <si>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</si>
  <si>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</si>
  <si>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</si>
  <si>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</si>
  <si>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</si>
  <si>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</si>
  <si>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</si>
  <si>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</si>
  <si>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</si>
  <si>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</si>
  <si>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</si>
  <si>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</si>
  <si>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</si>
  <si>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</si>
  <si>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</si>
  <si>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</si>
  <si>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</si>
  <si>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</si>
  <si>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</si>
  <si>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</si>
  <si>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</si>
  <si>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</si>
  <si>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</si>
  <si>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</si>
  <si>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</si>
  <si>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</si>
  <si>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</si>
  <si>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</si>
  <si>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</si>
  <si>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</si>
  <si>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</si>
  <si>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</si>
  <si>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</si>
  <si>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</si>
  <si>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</si>
  <si>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</si>
  <si>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</si>
  <si>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</si>
  <si>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</si>
  <si>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</si>
  <si>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</si>
  <si>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</si>
  <si>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</si>
  <si>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</si>
  <si>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</si>
  <si>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</si>
  <si>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</si>
  <si>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</si>
  <si>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</si>
  <si>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</si>
  <si>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</si>
  <si>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</si>
  <si>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</si>
  <si>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</si>
  <si>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</si>
  <si>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</si>
  <si>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</si>
  <si>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</si>
  <si>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</si>
  <si>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</si>
  <si>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</si>
  <si>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</si>
  <si>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</si>
  <si>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</si>
  <si>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</si>
  <si>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</si>
  <si>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</si>
  <si>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</si>
  <si>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</si>
  <si>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</si>
  <si>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</si>
  <si>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</si>
  <si>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</si>
  <si>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</si>
  <si>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</si>
  <si>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</si>
  <si>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</si>
  <si>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</si>
  <si>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</si>
  <si>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</si>
  <si>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</si>
  <si>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</si>
  <si>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</si>
  <si>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</si>
  <si>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</si>
  <si>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</si>
  <si>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</si>
  <si>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</si>
  <si>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</si>
  <si>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</si>
  <si>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</si>
  <si>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</si>
  <si>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</si>
  <si>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</si>
  <si>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</si>
  <si>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</si>
  <si>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</si>
  <si>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</si>
  <si>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</si>
  <si>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</si>
  <si>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</si>
  <si>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</si>
  <si>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</si>
  <si>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</si>
  <si>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</si>
  <si>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</si>
  <si>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</si>
  <si>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</si>
  <si>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</si>
  <si>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</si>
  <si>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</si>
  <si>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</si>
  <si>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</si>
  <si>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</si>
  <si>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</si>
  <si>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</si>
  <si>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</si>
  <si>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</si>
  <si>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</si>
  <si>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</si>
  <si>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</si>
  <si>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</si>
  <si>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</si>
  <si>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</si>
  <si>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</si>
  <si>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</si>
  <si>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</si>
  <si>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</si>
  <si>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</si>
  <si>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</si>
  <si>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</si>
  <si>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</si>
  <si>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</si>
  <si>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</si>
  <si>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</si>
  <si>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</si>
  <si>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</si>
  <si>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</si>
  <si>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</si>
  <si>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</si>
  <si>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</si>
  <si>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</si>
  <si>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</si>
  <si>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</si>
  <si>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</si>
  <si>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</si>
  <si>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</si>
  <si>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</si>
  <si>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</si>
  <si>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</si>
  <si>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</si>
  <si>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</si>
  <si>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</si>
  <si>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</si>
  <si>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</si>
  <si>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</si>
  <si>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</si>
  <si>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</si>
  <si>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</si>
  <si>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</si>
  <si>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</si>
  <si>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</si>
  <si>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</si>
  <si>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</si>
  <si>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</si>
  <si>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</si>
  <si>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</si>
  <si>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</si>
  <si>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</si>
  <si>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</si>
  <si>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</si>
  <si>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</si>
  <si>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</si>
  <si>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</si>
  <si>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</si>
  <si>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</si>
  <si>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</si>
  <si>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</si>
  <si>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</si>
  <si>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</si>
  <si>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</si>
  <si>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</si>
  <si>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</si>
  <si>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</si>
  <si>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</si>
  <si>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</si>
  <si>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</si>
  <si>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</si>
  <si>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</si>
  <si>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</si>
  <si>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</si>
  <si>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</si>
  <si>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</si>
  <si>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</si>
  <si>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</si>
  <si>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</si>
  <si>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</si>
  <si>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</si>
  <si>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</si>
  <si>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</si>
  <si>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</si>
  <si>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</si>
  <si>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</si>
  <si>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</si>
  <si>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</si>
  <si>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</si>
  <si>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</si>
  <si>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</si>
  <si>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</si>
  <si>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</si>
  <si>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</si>
  <si>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</si>
  <si>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</si>
  <si>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</si>
  <si>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</si>
  <si>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</si>
  <si>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</si>
  <si>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</si>
  <si>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</si>
  <si>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</si>
  <si>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</si>
  <si>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</si>
  <si>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</si>
  <si>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</si>
  <si>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</si>
  <si>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</si>
  <si>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</si>
  <si>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</si>
  <si>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</si>
  <si>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</si>
  <si>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</si>
  <si>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</si>
  <si>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</si>
  <si>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</si>
  <si>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</si>
  <si>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</si>
  <si>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</si>
  <si>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</si>
  <si>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</si>
  <si>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</si>
  <si>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</si>
  <si>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</si>
  <si>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</si>
  <si>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</si>
  <si>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</si>
  <si>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</si>
  <si>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</si>
  <si>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</si>
  <si>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</si>
  <si>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</si>
  <si>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</si>
  <si>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</si>
  <si>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</si>
  <si>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</si>
  <si>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</si>
  <si>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</si>
  <si>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</si>
  <si>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</si>
  <si>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</si>
  <si>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</si>
  <si>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</si>
  <si>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</si>
  <si>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</si>
  <si>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</si>
  <si>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</si>
  <si>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</si>
  <si>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</si>
  <si>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</si>
  <si>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</si>
  <si>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</si>
  <si>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</si>
  <si>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</si>
  <si>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</si>
  <si>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</si>
  <si>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</si>
  <si>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</si>
  <si>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</si>
  <si>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</si>
  <si>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</si>
  <si>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</si>
  <si>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</si>
  <si>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</si>
  <si>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</si>
  <si>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</si>
  <si>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</si>
  <si>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</si>
  <si>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</si>
  <si>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</si>
  <si>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</si>
  <si>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</si>
  <si>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</si>
  <si>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</si>
  <si>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</si>
  <si>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</si>
  <si>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</si>
  <si>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</si>
  <si>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</si>
  <si>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</si>
  <si>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</si>
  <si>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</si>
  <si>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</si>
  <si>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</si>
  <si>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</si>
  <si>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</si>
  <si>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</si>
  <si>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</si>
  <si>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</si>
  <si>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</si>
  <si>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</si>
  <si>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</si>
  <si>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</si>
  <si>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</si>
  <si>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</si>
  <si>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</si>
  <si>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</si>
  <si>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</si>
  <si>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</si>
  <si>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</si>
  <si>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</si>
  <si>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</si>
  <si>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</si>
  <si>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</si>
  <si>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</si>
  <si>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</si>
  <si>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</si>
  <si>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</si>
  <si>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</si>
  <si>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</si>
  <si>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</si>
  <si>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</si>
  <si>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</si>
  <si>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</si>
  <si>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</si>
  <si>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</si>
  <si>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</si>
  <si>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</si>
  <si>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</si>
  <si>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</si>
  <si>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</si>
  <si>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</si>
  <si>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</si>
  <si>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</si>
  <si>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</si>
  <si>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</si>
  <si>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</si>
  <si>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</si>
  <si>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</si>
  <si>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</si>
  <si>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</si>
  <si>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</si>
  <si>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</si>
  <si>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</si>
  <si>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</si>
  <si>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</si>
  <si>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</si>
  <si>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</si>
  <si>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</si>
  <si>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</si>
  <si>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</si>
  <si>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</si>
  <si>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</si>
  <si>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</si>
  <si>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</si>
  <si>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</si>
  <si>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</si>
  <si>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</si>
  <si>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</si>
  <si>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</si>
  <si>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</si>
  <si>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</si>
  <si>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</si>
  <si>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</si>
  <si>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</si>
  <si>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</si>
  <si>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</si>
  <si>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</si>
  <si>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</si>
  <si>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</si>
  <si>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</si>
  <si>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</si>
  <si>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</si>
  <si>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</si>
  <si>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</si>
  <si>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</si>
  <si>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</si>
  <si>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</si>
  <si>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</si>
  <si>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</si>
  <si>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</si>
  <si>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</si>
  <si>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</si>
  <si>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</si>
  <si>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</si>
  <si>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</si>
  <si>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</si>
  <si>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</si>
  <si>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</si>
  <si>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</si>
  <si>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</si>
  <si>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</si>
  <si>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</si>
  <si>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</si>
  <si>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</si>
  <si>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</si>
  <si>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</si>
  <si>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</si>
  <si>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</si>
  <si>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</si>
  <si>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</si>
  <si>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</si>
  <si>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</si>
  <si>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</si>
  <si>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</si>
  <si>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</si>
  <si>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</si>
  <si>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</si>
  <si>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</si>
  <si>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</si>
  <si>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</si>
  <si>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</si>
  <si>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</si>
  <si>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</si>
  <si>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</si>
  <si>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</si>
  <si>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</si>
  <si>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</si>
  <si>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</si>
  <si>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</si>
  <si>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</si>
  <si>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</si>
  <si>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</si>
  <si>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</si>
  <si>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</si>
  <si>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</si>
  <si>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</si>
  <si>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</si>
  <si>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</si>
  <si>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</si>
  <si>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</si>
  <si>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</si>
  <si>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</si>
  <si>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</si>
  <si>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</si>
  <si>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</si>
  <si>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</si>
  <si>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</si>
  <si>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</si>
  <si>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</si>
  <si>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</si>
  <si>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</si>
  <si>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</si>
  <si>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</si>
  <si>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</si>
  <si>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</si>
  <si>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</si>
  <si>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</si>
  <si>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</si>
  <si>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</si>
  <si>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</si>
  <si>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</si>
  <si>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</si>
  <si>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</si>
  <si>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</si>
  <si>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</si>
  <si>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</si>
  <si>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</si>
  <si>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</si>
  <si>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</si>
  <si>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</si>
  <si>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</si>
  <si>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</si>
  <si>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</si>
  <si>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</si>
  <si>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</si>
  <si>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</si>
  <si>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</si>
  <si>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</si>
  <si>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</si>
  <si>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</si>
  <si>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</si>
  <si>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</si>
  <si>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</si>
  <si>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</si>
  <si>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</si>
  <si>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</si>
  <si>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</si>
  <si>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</si>
  <si>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</si>
  <si>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</si>
  <si>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</si>
  <si>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</si>
  <si>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</si>
  <si>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</si>
  <si>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</si>
  <si>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</si>
  <si>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</si>
  <si>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</si>
  <si>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</si>
  <si>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</si>
  <si>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</si>
  <si>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</si>
  <si>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</si>
  <si>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</si>
  <si>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</si>
  <si>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</si>
  <si>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</si>
  <si>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</si>
  <si>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</si>
  <si>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</si>
  <si>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</si>
  <si>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</si>
  <si>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</si>
  <si>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</si>
  <si>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</si>
  <si>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</si>
  <si>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</si>
  <si>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</si>
  <si>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</si>
  <si>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</si>
  <si>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</si>
  <si>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</si>
  <si>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</si>
  <si>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</si>
  <si>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</si>
  <si>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</si>
  <si>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</si>
  <si>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</si>
  <si>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</si>
  <si>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</si>
  <si>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</si>
  <si>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</si>
  <si>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</si>
  <si>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</si>
  <si>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</si>
  <si>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</si>
  <si>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</si>
  <si>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</si>
  <si>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</si>
  <si>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</si>
  <si>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</si>
  <si>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</si>
  <si>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</si>
  <si>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</si>
  <si>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</si>
  <si>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</si>
  <si>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</si>
  <si>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</si>
  <si>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</si>
  <si>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</si>
  <si>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</si>
  <si>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</si>
  <si>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</si>
  <si>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</si>
  <si>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</si>
  <si>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</si>
  <si>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</si>
  <si>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</si>
  <si>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</si>
  <si>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</si>
  <si>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</si>
  <si>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</si>
  <si>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</si>
  <si>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</si>
  <si>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</si>
  <si>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</si>
  <si>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</si>
  <si>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</si>
  <si>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</si>
  <si>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</si>
  <si>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</si>
  <si>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</si>
  <si>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</si>
  <si>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</si>
  <si>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</si>
  <si>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</si>
  <si>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</si>
  <si>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</si>
  <si>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</si>
  <si>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</si>
  <si>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</si>
  <si>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</si>
  <si>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</si>
  <si>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</si>
  <si>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</si>
  <si>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</si>
  <si>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</si>
  <si>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</si>
  <si>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</si>
  <si>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</si>
  <si>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</si>
  <si>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</si>
  <si>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</si>
  <si>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</si>
  <si>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</si>
  <si>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</si>
  <si>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</si>
  <si>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</si>
  <si>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</si>
  <si>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</si>
  <si>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</si>
  <si>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</si>
  <si>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</si>
  <si>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</si>
  <si>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</si>
  <si>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</si>
  <si>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</si>
  <si>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</si>
  <si>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</si>
  <si>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</si>
  <si>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</si>
  <si>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</si>
  <si>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</si>
  <si>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</si>
  <si>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</si>
  <si>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</si>
  <si>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</si>
  <si>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</si>
  <si>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</si>
  <si>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</si>
  <si>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</si>
  <si>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</si>
  <si>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</si>
  <si>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</si>
  <si>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</si>
  <si>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</si>
  <si>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</si>
  <si>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</si>
  <si>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</si>
  <si>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</si>
  <si>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</si>
  <si>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</si>
  <si>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</si>
  <si>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</si>
  <si>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</si>
  <si>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</si>
  <si>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</si>
  <si>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</si>
  <si>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</si>
  <si>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</si>
  <si>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</si>
  <si>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</si>
  <si>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</si>
  <si>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</si>
  <si>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</si>
  <si>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</si>
  <si>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</si>
  <si>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</si>
  <si>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</si>
  <si>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</si>
  <si>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</si>
  <si>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</si>
  <si>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</si>
  <si>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</si>
  <si>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</si>
  <si>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</si>
  <si>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</si>
  <si>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</si>
  <si>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</si>
  <si>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</si>
  <si>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</si>
  <si>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</si>
  <si>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</si>
  <si>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</si>
  <si>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</si>
  <si>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</si>
  <si>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</si>
  <si>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</si>
  <si>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</si>
  <si>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</si>
  <si>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</si>
  <si>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</si>
  <si>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</si>
  <si>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</si>
  <si>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</si>
  <si>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</si>
  <si>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</si>
  <si>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</si>
  <si>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</si>
  <si>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</si>
  <si>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</si>
  <si>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</si>
  <si>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</si>
  <si>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</si>
  <si>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</si>
  <si>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</si>
  <si>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</si>
  <si>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</si>
  <si>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</si>
  <si>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</si>
  <si>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</si>
  <si>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</si>
  <si>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</si>
  <si>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</si>
  <si>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</si>
  <si>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</si>
  <si>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</si>
  <si>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</si>
  <si>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</si>
  <si>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</si>
  <si>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</si>
  <si>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</si>
  <si>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</si>
  <si>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</si>
  <si>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</si>
  <si>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</si>
  <si>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</si>
  <si>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</si>
  <si>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</si>
  <si>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</si>
  <si>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</si>
  <si>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</si>
  <si>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</si>
  <si>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</si>
  <si>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</si>
  <si>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</si>
  <si>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</si>
  <si>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</si>
  <si>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</si>
  <si>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</si>
  <si>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</si>
  <si>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</si>
  <si>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</si>
  <si>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</si>
  <si>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</si>
  <si>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</si>
  <si>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</si>
  <si>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</si>
  <si>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</si>
  <si>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</si>
  <si>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</si>
  <si>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</si>
  <si>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</si>
  <si>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</si>
  <si>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</si>
  <si>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</si>
  <si>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</si>
  <si>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</si>
  <si>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</si>
  <si>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</si>
  <si>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</si>
  <si>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</si>
  <si>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</si>
  <si>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</si>
  <si>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</si>
  <si>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</si>
  <si>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</si>
  <si>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</si>
  <si>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</si>
  <si>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</si>
  <si>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</si>
  <si>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</si>
  <si>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</si>
  <si>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</si>
  <si>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</si>
  <si>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</si>
  <si>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</si>
  <si>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</si>
  <si>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</si>
  <si>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</si>
  <si>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</si>
  <si>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</si>
  <si>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</si>
  <si>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</si>
  <si>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</si>
  <si>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</si>
  <si>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</si>
  <si>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</si>
  <si>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</si>
  <si>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</si>
  <si>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</si>
  <si>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</si>
  <si>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</si>
  <si>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</si>
  <si>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</si>
  <si>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</si>
  <si>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</si>
  <si>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</si>
  <si>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</si>
  <si>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</si>
  <si>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</si>
  <si>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</si>
  <si>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</si>
  <si>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</si>
  <si>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</si>
  <si>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</si>
  <si>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</si>
  <si>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</si>
  <si>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</si>
  <si>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</si>
  <si>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</si>
  <si>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</si>
  <si>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</si>
  <si>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</si>
  <si>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</si>
  <si>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</si>
  <si>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</si>
  <si>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</si>
  <si>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</si>
  <si>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</si>
  <si>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</si>
  <si>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</si>
  <si>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</si>
  <si>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</si>
  <si>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</si>
  <si>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</si>
  <si>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</si>
  <si>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</si>
  <si>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</si>
  <si>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</si>
  <si>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</si>
  <si>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</si>
  <si>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</si>
  <si>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</si>
  <si>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</si>
  <si>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</si>
  <si>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</si>
  <si>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</si>
  <si>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</si>
  <si>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</si>
  <si>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</si>
  <si>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</si>
  <si>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</si>
  <si>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</si>
  <si>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</si>
  <si>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</si>
  <si>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</si>
  <si>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</si>
  <si>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</si>
  <si>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</si>
  <si>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</si>
  <si>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</si>
  <si>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</si>
  <si>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</si>
  <si>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</si>
  <si>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</si>
  <si>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</si>
  <si>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</si>
  <si>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</si>
  <si>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</si>
  <si>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</si>
  <si>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</si>
  <si>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</si>
  <si>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</si>
  <si>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</si>
  <si>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</si>
  <si>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</si>
  <si>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</si>
  <si>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</si>
  <si>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</si>
  <si>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</si>
  <si>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</si>
  <si>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</si>
  <si>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</si>
  <si>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</si>
  <si>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</si>
  <si>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</si>
  <si>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</si>
  <si>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</si>
  <si>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</si>
  <si>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</si>
  <si>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</si>
  <si>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</si>
  <si>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</si>
  <si>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</si>
  <si>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</si>
  <si>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</si>
  <si>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</si>
  <si>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</si>
  <si>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</si>
  <si>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</si>
  <si>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</si>
  <si>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</si>
  <si>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</si>
  <si>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</si>
  <si>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</si>
  <si>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</si>
  <si>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</si>
  <si>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</si>
  <si>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</si>
  <si>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</si>
  <si>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</si>
  <si>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</si>
  <si>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</si>
  <si>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</si>
  <si>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</si>
  <si>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</si>
  <si>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</si>
  <si>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</si>
  <si>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</si>
  <si>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</si>
  <si>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</si>
  <si>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</si>
  <si>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</si>
  <si>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</si>
  <si>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</si>
  <si>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</si>
  <si>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</si>
  <si>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</si>
  <si>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</si>
  <si>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</si>
  <si>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</si>
  <si>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</si>
  <si>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</si>
  <si>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</si>
  <si>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</si>
  <si>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</si>
  <si>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</si>
  <si>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</si>
  <si>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</si>
  <si>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</si>
  <si>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</si>
  <si>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</si>
  <si>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</si>
  <si>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</si>
  <si>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</si>
  <si>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</si>
  <si>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</si>
  <si>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</si>
  <si>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</si>
  <si>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</si>
  <si>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</si>
  <si>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</si>
  <si>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</si>
  <si>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</si>
  <si>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</si>
  <si>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</si>
  <si>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</si>
  <si>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</si>
  <si>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</si>
  <si>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</si>
  <si>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</si>
  <si>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</si>
  <si>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</si>
  <si>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</si>
  <si>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</si>
  <si>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</si>
  <si>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</si>
  <si>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</si>
  <si>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</si>
  <si>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</si>
  <si>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</si>
  <si>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</si>
  <si>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</si>
  <si>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</si>
  <si>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</si>
  <si>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</si>
  <si>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</si>
  <si>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</si>
  <si>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</si>
  <si>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</si>
  <si>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</si>
  <si>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</si>
  <si>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</si>
  <si>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</si>
  <si>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</si>
  <si>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</si>
  <si>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</si>
  <si>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</si>
  <si>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</si>
  <si>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</si>
  <si>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</si>
  <si>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</si>
  <si>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</si>
  <si>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</si>
  <si>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</si>
  <si>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</si>
  <si>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</si>
  <si>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</si>
  <si>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</si>
  <si>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</si>
  <si>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</si>
  <si>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</si>
  <si>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</si>
  <si>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</si>
  <si>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</si>
  <si>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</si>
  <si>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</si>
  <si>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</si>
  <si>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</si>
  <si>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</si>
  <si>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</si>
  <si>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</si>
  <si>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</si>
  <si>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</si>
  <si>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</si>
  <si>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</si>
  <si>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</si>
  <si>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</si>
  <si>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</si>
  <si>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</si>
  <si>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</si>
  <si>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</si>
  <si>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</si>
  <si>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</si>
  <si>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</si>
  <si>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</si>
  <si>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</si>
  <si>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</si>
  <si>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</si>
  <si>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</si>
  <si>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</si>
  <si>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</si>
  <si>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</si>
  <si>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</si>
  <si>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</si>
  <si>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</si>
  <si>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</si>
  <si>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</si>
  <si>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</si>
  <si>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</si>
  <si>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</si>
  <si>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</si>
  <si>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</si>
  <si>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</si>
  <si>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</si>
  <si>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2021-13-13001502020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</si>
  <si>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</si>
  <si>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  CECILIA DE LA FUENTE DE LLERAS</t>
  </si>
  <si>
    <t>13-26-08-0101</t>
  </si>
  <si>
    <t>Brindar atención a la primera infancia niños y niñas menores de seis años de familias con vulnerabilidad económica, social cultural, nutricional y psicoafectiva a través de los hogares comunitarios de bienestar modalidad 0-7 prioritariamente en situación de desplazamiento.</t>
  </si>
  <si>
    <t>13-26-09-0050</t>
  </si>
  <si>
    <t>13-26-10-0219</t>
  </si>
  <si>
    <t>Brindar atención integral a la primera infancia, niños y niñas menores de cinco años, de familiar en situación de vulnerabilidad económica, social, cultural y psicoafectiva a través de los hogares comunitario  de bienestar en las modalidades: de cero a cinco años en las siguientes modalidades: FAMI: Apoyar a las familias en desarrollo con mujeres gestantes, madres lactantes y niños y niñas menores de dos años en vulnerabilidad psicoafectiva, nutricional, económica y social.</t>
  </si>
  <si>
    <t>183</t>
  </si>
  <si>
    <t>211</t>
  </si>
  <si>
    <t>Brindar atención a la primera infancia, niños y niñas menores de cinco (5) años, de familia en situación con vulnerabilidad a través de los Hogares Comunitarios de Bienestar en las siguientes formas de atención: Familiares, Múltiples, Grupales, Empresariales y en la modalidad FAMI, en conformidad con los lineamientos, estándares y directrices que el ICBF expida para las mismas.</t>
  </si>
  <si>
    <t>0270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</si>
  <si>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</si>
  <si>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comunitarias de bienestar en las siguientes formas de atención: familiares, múltiples, grupales, empresariales; jardines sociales y en la modalidad FAMI.  </t>
  </si>
  <si>
    <t>0128-2015</t>
  </si>
  <si>
    <t>Atender a la primera infancia en el marco de la estrategia de cero a siempre especialmente  a los NN menores de 5 años de familias  en situaciones de vulnerabilidad de conformidad con las directrices, lineamientos  y parámetros  establecidos por el ICBF</t>
  </si>
  <si>
    <t>0700-2016</t>
  </si>
  <si>
    <t>0920-2016</t>
  </si>
  <si>
    <t>Brindar atención a la primera infancia niños y niñas menores de 5 años en situación de vulnerabilidad a través de los HCB, bajo las directrices del ICBF</t>
  </si>
  <si>
    <t>0453-2017</t>
  </si>
  <si>
    <t>Prestar el servicios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t>
  </si>
  <si>
    <t>Prestar el servicio de atención a niñas y niños en el marco de la política de estado para el desarrollo integral a la primera infancia de cero a siempre, de conformidad con las directrices, lineamientos y parámetros establecidos por el ICBF para los servicios.</t>
  </si>
  <si>
    <t>0253-2018</t>
  </si>
  <si>
    <t>Prestar el servicio de atención integral a niños y niñas menores de 5 años, o hasta su ingreso al grado de transición, con el fin de promover el desarrollo integral de la primera infancia, en conformidad con el manual operativo de la modalidad institucional y las directrices establecidas por el ICBF en el marco de la política de estado para el desarrollo integral de la primera infancia de cero a siempre, en el servicio hogares infantiles</t>
  </si>
  <si>
    <t>0321-2018</t>
  </si>
  <si>
    <t>Prestar el servicio de educación inicial en el marco de la atención integral a niñas y niños menores de 5 años o hasta su ingreso al grado de transición,  en conformidad con el manual operativo de la modalidad y las directrices establecidas por el ICBF, en armonía con la política de estado para el desarrollo integral de la primera infancia de cero a siempre, en el servicio hogares infantiles</t>
  </si>
  <si>
    <t>0458-2018</t>
  </si>
  <si>
    <t>Prestar los servicios: hogares comunitarios de bienestar familiar en conformidad con las directrices, lineamientos y parámetros establecidos por el ICBF, en armonía con la política de estado para el desarrollo integral a la primera infancia de Cero a Siempre.</t>
  </si>
  <si>
    <t>13006262018</t>
  </si>
  <si>
    <t xml:space="preserve">Prestar el servicio hogares infantiles -HI-, de conformidad con el manual operativo de la modalidad institucional y las directrices establecidas por el ICBF, en armonía con la política de estado para el desarrollo integral de la primera infancia de Cero a Siempre. </t>
  </si>
  <si>
    <t>0137-2019</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</si>
  <si>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</si>
  <si>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0309-2020</t>
  </si>
  <si>
    <t>0295-2020</t>
  </si>
  <si>
    <t>Prestar los servicios para la atención a la primera infancia en los hogares comunitarios de bienestar HCB y hogares comunitarios de bienestar agrupados, de conformidad con el manual operativo de la modalidad comunitaria y en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</si>
  <si>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13001502020</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</si>
  <si>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</si>
  <si>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13004872020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</si>
  <si>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</si>
  <si>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NUBYS ESTHER PEREZ PADILLA</t>
  </si>
  <si>
    <t>URBANIZACION EL COUNTRY   MZ  A LOTE 28</t>
  </si>
  <si>
    <t>3166229291</t>
  </si>
  <si>
    <t>Pedro Salazar  Mz 15 lote 9</t>
  </si>
  <si>
    <t>asociacionpablosexto@gmail.com</t>
  </si>
  <si>
    <t>202-2014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</si>
</sst>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56" zoomScaleNormal="100" zoomScaleSheetLayoutView="40" zoomScalePageLayoutView="40" workbookViewId="0">
      <selection activeCell="D64" sqref="D6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208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806004301</v>
      </c>
      <c r="C20" s="5"/>
      <c r="D20" s="73"/>
      <c r="E20" s="5"/>
      <c r="F20" s="5"/>
      <c r="G20" s="5"/>
      <c r="H20" s="185"/>
      <c r="I20" s="148" t="s">
        <v>208</v>
      </c>
      <c r="J20" s="149" t="s">
        <v>210</v>
      </c>
      <c r="K20" s="150">
        <v>858182880</v>
      </c>
      <c r="L20" s="151"/>
      <c r="M20" s="151">
        <v>44561</v>
      </c>
      <c r="N20" s="134">
        <f>+(M20-L20)/30</f>
        <v>1485.3666666666666</v>
      </c>
      <c r="O20" s="137"/>
      <c r="U20" s="133"/>
      <c r="V20" s="105">
        <f ca="1">NOW()</f>
        <v>44194.514288078703</v>
      </c>
      <c r="W20" s="105">
        <f ca="1">NOW()</f>
        <v>44194.514288078703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DE PADRES DE HOGARES DE BIENESTAR PABLO SEXTO SEGUNDO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2678</v>
      </c>
      <c r="C48" s="112" t="s">
        <v>31</v>
      </c>
      <c r="D48" s="110" t="s">
        <v>2679</v>
      </c>
      <c r="E48" s="144">
        <v>39455</v>
      </c>
      <c r="F48" s="144">
        <v>39815</v>
      </c>
      <c r="G48" s="159">
        <f>IF(AND(E48&lt;&gt;"",F48&lt;&gt;""),((F48-E48)/30),"")</f>
        <v>12</v>
      </c>
      <c r="H48" s="114" t="s">
        <v>2680</v>
      </c>
      <c r="I48" s="113" t="s">
        <v>208</v>
      </c>
      <c r="J48" s="113" t="s">
        <v>210</v>
      </c>
      <c r="K48" s="116">
        <v>151053660</v>
      </c>
      <c r="L48" s="115" t="s">
        <v>1148</v>
      </c>
      <c r="M48" s="117">
        <v>1</v>
      </c>
      <c r="N48" s="115" t="s">
        <v>27</v>
      </c>
      <c r="O48" s="115" t="s">
        <v>1148</v>
      </c>
      <c r="P48" s="78"/>
    </row>
    <row r="49" spans="1:16" s="6" customFormat="1" ht="24.75" customHeight="1" x14ac:dyDescent="0.25">
      <c r="A49" s="142">
        <v>2</v>
      </c>
      <c r="B49" s="122" t="s">
        <v>2678</v>
      </c>
      <c r="C49" s="112" t="s">
        <v>31</v>
      </c>
      <c r="D49" s="110" t="s">
        <v>2681</v>
      </c>
      <c r="E49" s="144">
        <v>39815</v>
      </c>
      <c r="F49" s="144">
        <v>40175</v>
      </c>
      <c r="G49" s="159">
        <f t="shared" ref="G49:G50" si="2">IF(AND(E49&lt;&gt;"",F49&lt;&gt;""),((F49-E49)/30),"")</f>
        <v>12</v>
      </c>
      <c r="H49" s="114" t="s">
        <v>2680</v>
      </c>
      <c r="I49" s="113" t="s">
        <v>208</v>
      </c>
      <c r="J49" s="113" t="s">
        <v>210</v>
      </c>
      <c r="K49" s="116">
        <v>197747286</v>
      </c>
      <c r="L49" s="115" t="s">
        <v>1148</v>
      </c>
      <c r="M49" s="117">
        <v>1</v>
      </c>
      <c r="N49" s="115" t="s">
        <v>27</v>
      </c>
      <c r="O49" s="115" t="s">
        <v>1148</v>
      </c>
      <c r="P49" s="78"/>
    </row>
    <row r="50" spans="1:16" s="6" customFormat="1" ht="24.75" customHeight="1" x14ac:dyDescent="0.25">
      <c r="A50" s="142">
        <v>3</v>
      </c>
      <c r="B50" s="122" t="s">
        <v>2678</v>
      </c>
      <c r="C50" s="112" t="s">
        <v>31</v>
      </c>
      <c r="D50" s="110" t="s">
        <v>2682</v>
      </c>
      <c r="E50" s="144">
        <v>40182</v>
      </c>
      <c r="F50" s="144">
        <v>40542</v>
      </c>
      <c r="G50" s="159">
        <f t="shared" si="2"/>
        <v>12</v>
      </c>
      <c r="H50" s="122" t="s">
        <v>2680</v>
      </c>
      <c r="I50" s="113" t="s">
        <v>208</v>
      </c>
      <c r="J50" s="113" t="s">
        <v>210</v>
      </c>
      <c r="K50" s="116">
        <v>60721320</v>
      </c>
      <c r="L50" s="115" t="s">
        <v>1148</v>
      </c>
      <c r="M50" s="117">
        <v>1</v>
      </c>
      <c r="N50" s="115" t="s">
        <v>27</v>
      </c>
      <c r="O50" s="115" t="s">
        <v>1148</v>
      </c>
      <c r="P50" s="78"/>
    </row>
    <row r="51" spans="1:16" s="6" customFormat="1" ht="24.75" customHeight="1" outlineLevel="1" x14ac:dyDescent="0.25">
      <c r="A51" s="142">
        <v>4</v>
      </c>
      <c r="B51" s="122" t="s">
        <v>2678</v>
      </c>
      <c r="C51" s="112" t="s">
        <v>31</v>
      </c>
      <c r="D51" s="110" t="s">
        <v>2684</v>
      </c>
      <c r="E51" s="144">
        <v>40546</v>
      </c>
      <c r="F51" s="144">
        <v>40908</v>
      </c>
      <c r="G51" s="159">
        <f t="shared" ref="G51:G107" si="3">IF(AND(E51&lt;&gt;"",F51&lt;&gt;""),((F51-E51)/30),"")</f>
        <v>12.066666666666666</v>
      </c>
      <c r="H51" s="114" t="s">
        <v>2683</v>
      </c>
      <c r="I51" s="113" t="s">
        <v>208</v>
      </c>
      <c r="J51" s="113" t="s">
        <v>210</v>
      </c>
      <c r="K51" s="116">
        <v>212090384</v>
      </c>
      <c r="L51" s="115" t="s">
        <v>1148</v>
      </c>
      <c r="M51" s="117">
        <v>1</v>
      </c>
      <c r="N51" s="115" t="s">
        <v>27</v>
      </c>
      <c r="O51" s="115" t="s">
        <v>1148</v>
      </c>
      <c r="P51" s="78"/>
    </row>
    <row r="52" spans="1:16" s="7" customFormat="1" ht="24.75" customHeight="1" outlineLevel="1" x14ac:dyDescent="0.25">
      <c r="A52" s="143">
        <v>5</v>
      </c>
      <c r="B52" s="122" t="s">
        <v>2678</v>
      </c>
      <c r="C52" s="112" t="s">
        <v>31</v>
      </c>
      <c r="D52" s="110" t="s">
        <v>2685</v>
      </c>
      <c r="E52" s="144">
        <v>40921</v>
      </c>
      <c r="F52" s="144">
        <v>41274</v>
      </c>
      <c r="G52" s="159">
        <f t="shared" si="3"/>
        <v>11.766666666666667</v>
      </c>
      <c r="H52" s="122" t="s">
        <v>2683</v>
      </c>
      <c r="I52" s="113" t="s">
        <v>208</v>
      </c>
      <c r="J52" s="113" t="s">
        <v>210</v>
      </c>
      <c r="K52" s="116">
        <v>249392769</v>
      </c>
      <c r="L52" s="115" t="s">
        <v>1148</v>
      </c>
      <c r="M52" s="117">
        <v>1</v>
      </c>
      <c r="N52" s="115" t="s">
        <v>27</v>
      </c>
      <c r="O52" s="115" t="s">
        <v>1148</v>
      </c>
      <c r="P52" s="79"/>
    </row>
    <row r="53" spans="1:16" s="7" customFormat="1" ht="24.75" customHeight="1" outlineLevel="1" x14ac:dyDescent="0.25">
      <c r="A53" s="143">
        <v>6</v>
      </c>
      <c r="B53" s="122" t="s">
        <v>2678</v>
      </c>
      <c r="C53" s="112" t="s">
        <v>31</v>
      </c>
      <c r="D53" s="110" t="s">
        <v>2687</v>
      </c>
      <c r="E53" s="144">
        <v>41299</v>
      </c>
      <c r="F53" s="144">
        <v>41639</v>
      </c>
      <c r="G53" s="159">
        <f t="shared" si="3"/>
        <v>11.333333333333334</v>
      </c>
      <c r="H53" s="119" t="s">
        <v>2686</v>
      </c>
      <c r="I53" s="113" t="s">
        <v>208</v>
      </c>
      <c r="J53" s="113" t="s">
        <v>210</v>
      </c>
      <c r="K53" s="116">
        <v>296154172</v>
      </c>
      <c r="L53" s="115" t="s">
        <v>1148</v>
      </c>
      <c r="M53" s="117">
        <v>1</v>
      </c>
      <c r="N53" s="115" t="s">
        <v>27</v>
      </c>
      <c r="O53" s="115" t="s">
        <v>1148</v>
      </c>
      <c r="P53" s="79"/>
    </row>
    <row r="54" spans="1:16" s="7" customFormat="1" ht="24.75" customHeight="1" outlineLevel="1" x14ac:dyDescent="0.25">
      <c r="A54" s="143">
        <v>7</v>
      </c>
      <c r="B54" s="122" t="s">
        <v>2678</v>
      </c>
      <c r="C54" s="112" t="s">
        <v>31</v>
      </c>
      <c r="D54" s="110" t="s">
        <v>2720</v>
      </c>
      <c r="E54" s="144">
        <v>41656</v>
      </c>
      <c r="F54" s="144">
        <v>42035</v>
      </c>
      <c r="G54" s="159">
        <f t="shared" si="3"/>
        <v>12.633333333333333</v>
      </c>
      <c r="H54" s="114" t="s">
        <v>2688</v>
      </c>
      <c r="I54" s="113" t="s">
        <v>208</v>
      </c>
      <c r="J54" s="113" t="s">
        <v>210</v>
      </c>
      <c r="K54" s="118">
        <v>385652848</v>
      </c>
      <c r="L54" s="115" t="s">
        <v>1148</v>
      </c>
      <c r="M54" s="117">
        <v>1</v>
      </c>
      <c r="N54" s="115" t="s">
        <v>27</v>
      </c>
      <c r="O54" s="115" t="s">
        <v>1148</v>
      </c>
      <c r="P54" s="79"/>
    </row>
    <row r="55" spans="1:16" s="7" customFormat="1" ht="24.75" customHeight="1" outlineLevel="1" x14ac:dyDescent="0.25">
      <c r="A55" s="143">
        <v>8</v>
      </c>
      <c r="B55" s="122" t="s">
        <v>2678</v>
      </c>
      <c r="C55" s="112" t="s">
        <v>31</v>
      </c>
      <c r="D55" s="110" t="s">
        <v>2690</v>
      </c>
      <c r="E55" s="144">
        <v>42037</v>
      </c>
      <c r="F55" s="144">
        <v>42369</v>
      </c>
      <c r="G55" s="159">
        <f t="shared" si="3"/>
        <v>11.066666666666666</v>
      </c>
      <c r="H55" s="122" t="s">
        <v>2689</v>
      </c>
      <c r="I55" s="113" t="s">
        <v>208</v>
      </c>
      <c r="J55" s="113" t="s">
        <v>210</v>
      </c>
      <c r="K55" s="118">
        <v>373679801</v>
      </c>
      <c r="L55" s="115" t="s">
        <v>1148</v>
      </c>
      <c r="M55" s="117">
        <v>1</v>
      </c>
      <c r="N55" s="115" t="s">
        <v>27</v>
      </c>
      <c r="O55" s="115" t="s">
        <v>26</v>
      </c>
      <c r="P55" s="79"/>
    </row>
    <row r="56" spans="1:16" s="7" customFormat="1" ht="24.75" customHeight="1" outlineLevel="1" x14ac:dyDescent="0.25">
      <c r="A56" s="143">
        <v>9</v>
      </c>
      <c r="B56" s="122" t="s">
        <v>2678</v>
      </c>
      <c r="C56" s="112" t="s">
        <v>31</v>
      </c>
      <c r="D56" s="110" t="s">
        <v>2692</v>
      </c>
      <c r="E56" s="144">
        <v>42675</v>
      </c>
      <c r="F56" s="144">
        <v>43312</v>
      </c>
      <c r="G56" s="159">
        <f t="shared" si="3"/>
        <v>21.233333333333334</v>
      </c>
      <c r="H56" s="114" t="s">
        <v>2691</v>
      </c>
      <c r="I56" s="113" t="s">
        <v>208</v>
      </c>
      <c r="J56" s="113" t="s">
        <v>210</v>
      </c>
      <c r="K56" s="118">
        <v>1017096446</v>
      </c>
      <c r="L56" s="115" t="s">
        <v>1148</v>
      </c>
      <c r="M56" s="117">
        <v>1</v>
      </c>
      <c r="N56" s="115" t="s">
        <v>27</v>
      </c>
      <c r="O56" s="115" t="s">
        <v>26</v>
      </c>
      <c r="P56" s="79"/>
    </row>
    <row r="57" spans="1:16" s="7" customFormat="1" ht="24.75" customHeight="1" outlineLevel="1" x14ac:dyDescent="0.25">
      <c r="A57" s="143">
        <v>10</v>
      </c>
      <c r="B57" s="122" t="s">
        <v>2678</v>
      </c>
      <c r="C57" s="65" t="s">
        <v>31</v>
      </c>
      <c r="D57" s="63" t="s">
        <v>2693</v>
      </c>
      <c r="E57" s="144">
        <v>42730</v>
      </c>
      <c r="F57" s="144">
        <v>42978</v>
      </c>
      <c r="G57" s="159">
        <f t="shared" si="3"/>
        <v>8.2666666666666675</v>
      </c>
      <c r="H57" s="64" t="s">
        <v>2694</v>
      </c>
      <c r="I57" s="63" t="s">
        <v>208</v>
      </c>
      <c r="J57" s="63" t="s">
        <v>210</v>
      </c>
      <c r="K57" s="66">
        <v>251138250</v>
      </c>
      <c r="L57" s="65" t="s">
        <v>1148</v>
      </c>
      <c r="M57" s="67">
        <v>1</v>
      </c>
      <c r="N57" s="65" t="s">
        <v>27</v>
      </c>
      <c r="O57" s="65" t="s">
        <v>26</v>
      </c>
      <c r="P57" s="79"/>
    </row>
    <row r="58" spans="1:16" s="7" customFormat="1" ht="24.75" customHeight="1" outlineLevel="1" x14ac:dyDescent="0.25">
      <c r="A58" s="143">
        <v>11</v>
      </c>
      <c r="B58" s="122" t="s">
        <v>2678</v>
      </c>
      <c r="C58" s="65" t="s">
        <v>31</v>
      </c>
      <c r="D58" s="63" t="s">
        <v>2695</v>
      </c>
      <c r="E58" s="144">
        <v>43085</v>
      </c>
      <c r="F58" s="144">
        <v>43312</v>
      </c>
      <c r="G58" s="159">
        <f t="shared" si="3"/>
        <v>7.5666666666666664</v>
      </c>
      <c r="H58" s="64" t="s">
        <v>2696</v>
      </c>
      <c r="I58" s="63" t="s">
        <v>208</v>
      </c>
      <c r="J58" s="63" t="s">
        <v>210</v>
      </c>
      <c r="K58" s="66">
        <v>538269720</v>
      </c>
      <c r="L58" s="65" t="s">
        <v>1148</v>
      </c>
      <c r="M58" s="67">
        <v>1</v>
      </c>
      <c r="N58" s="65" t="s">
        <v>27</v>
      </c>
      <c r="O58" s="65" t="s">
        <v>26</v>
      </c>
      <c r="P58" s="79"/>
    </row>
    <row r="59" spans="1:16" s="7" customFormat="1" ht="24.75" customHeight="1" outlineLevel="1" x14ac:dyDescent="0.25">
      <c r="A59" s="143">
        <v>12</v>
      </c>
      <c r="B59" s="122" t="s">
        <v>2678</v>
      </c>
      <c r="C59" s="65" t="s">
        <v>31</v>
      </c>
      <c r="D59" s="63" t="s">
        <v>2698</v>
      </c>
      <c r="E59" s="144">
        <v>43313</v>
      </c>
      <c r="F59" s="144">
        <v>43449</v>
      </c>
      <c r="G59" s="159">
        <f t="shared" si="3"/>
        <v>4.5333333333333332</v>
      </c>
      <c r="H59" s="64" t="s">
        <v>2697</v>
      </c>
      <c r="I59" s="63" t="s">
        <v>208</v>
      </c>
      <c r="J59" s="63" t="s">
        <v>210</v>
      </c>
      <c r="K59" s="66">
        <v>86683755</v>
      </c>
      <c r="L59" s="65" t="s">
        <v>1148</v>
      </c>
      <c r="M59" s="67">
        <v>1</v>
      </c>
      <c r="N59" s="65" t="s">
        <v>27</v>
      </c>
      <c r="O59" s="65" t="s">
        <v>1148</v>
      </c>
      <c r="P59" s="79"/>
    </row>
    <row r="60" spans="1:16" s="7" customFormat="1" ht="24.75" customHeight="1" outlineLevel="1" x14ac:dyDescent="0.25">
      <c r="A60" s="143">
        <v>13</v>
      </c>
      <c r="B60" s="122" t="s">
        <v>2678</v>
      </c>
      <c r="C60" s="65" t="s">
        <v>31</v>
      </c>
      <c r="D60" s="63" t="s">
        <v>2700</v>
      </c>
      <c r="E60" s="144">
        <v>43313</v>
      </c>
      <c r="F60" s="144">
        <v>43404</v>
      </c>
      <c r="G60" s="159">
        <f t="shared" si="3"/>
        <v>3.0333333333333332</v>
      </c>
      <c r="H60" s="64" t="s">
        <v>2699</v>
      </c>
      <c r="I60" s="63" t="s">
        <v>208</v>
      </c>
      <c r="J60" s="63" t="s">
        <v>210</v>
      </c>
      <c r="K60" s="66">
        <v>227863406</v>
      </c>
      <c r="L60" s="65" t="s">
        <v>1148</v>
      </c>
      <c r="M60" s="67">
        <v>1</v>
      </c>
      <c r="N60" s="65" t="s">
        <v>27</v>
      </c>
      <c r="O60" s="65" t="s">
        <v>1148</v>
      </c>
      <c r="P60" s="79"/>
    </row>
    <row r="61" spans="1:16" s="7" customFormat="1" ht="24.75" customHeight="1" outlineLevel="1" x14ac:dyDescent="0.25">
      <c r="A61" s="143">
        <v>14</v>
      </c>
      <c r="B61" s="122" t="s">
        <v>2678</v>
      </c>
      <c r="C61" s="65" t="s">
        <v>31</v>
      </c>
      <c r="D61" s="63" t="s">
        <v>2702</v>
      </c>
      <c r="E61" s="144">
        <v>43405</v>
      </c>
      <c r="F61" s="144">
        <v>43441</v>
      </c>
      <c r="G61" s="159">
        <f t="shared" si="3"/>
        <v>1.2</v>
      </c>
      <c r="H61" s="122" t="s">
        <v>2701</v>
      </c>
      <c r="I61" s="63" t="s">
        <v>208</v>
      </c>
      <c r="J61" s="63" t="s">
        <v>210</v>
      </c>
      <c r="K61" s="66">
        <v>97547200</v>
      </c>
      <c r="L61" s="65" t="s">
        <v>1148</v>
      </c>
      <c r="M61" s="67">
        <v>1</v>
      </c>
      <c r="N61" s="65" t="s">
        <v>27</v>
      </c>
      <c r="O61" s="65" t="s">
        <v>1148</v>
      </c>
      <c r="P61" s="79"/>
    </row>
    <row r="62" spans="1:16" s="7" customFormat="1" ht="24.75" customHeight="1" outlineLevel="1" x14ac:dyDescent="0.25">
      <c r="A62" s="143">
        <v>15</v>
      </c>
      <c r="B62" s="122" t="s">
        <v>2678</v>
      </c>
      <c r="C62" s="65" t="s">
        <v>31</v>
      </c>
      <c r="D62" s="63" t="s">
        <v>2704</v>
      </c>
      <c r="E62" s="144">
        <v>43451</v>
      </c>
      <c r="F62" s="144">
        <v>43890</v>
      </c>
      <c r="G62" s="159">
        <f t="shared" si="3"/>
        <v>14.633333333333333</v>
      </c>
      <c r="H62" s="64" t="s">
        <v>2703</v>
      </c>
      <c r="I62" s="63" t="s">
        <v>208</v>
      </c>
      <c r="J62" s="63" t="s">
        <v>210</v>
      </c>
      <c r="K62" s="66">
        <v>260083483</v>
      </c>
      <c r="L62" s="65" t="s">
        <v>1148</v>
      </c>
      <c r="M62" s="67">
        <v>1</v>
      </c>
      <c r="N62" s="65" t="s">
        <v>2634</v>
      </c>
      <c r="O62" s="65" t="s">
        <v>1148</v>
      </c>
      <c r="P62" s="79"/>
    </row>
    <row r="63" spans="1:16" s="7" customFormat="1" ht="24.75" customHeight="1" outlineLevel="1" x14ac:dyDescent="0.25">
      <c r="A63" s="143">
        <v>16</v>
      </c>
      <c r="B63" s="122" t="s">
        <v>2678</v>
      </c>
      <c r="C63" s="65" t="s">
        <v>31</v>
      </c>
      <c r="D63" s="63" t="s">
        <v>2706</v>
      </c>
      <c r="E63" s="144">
        <v>43487</v>
      </c>
      <c r="F63" s="144">
        <v>43822</v>
      </c>
      <c r="G63" s="159">
        <f t="shared" si="3"/>
        <v>11.166666666666666</v>
      </c>
      <c r="H63" s="64" t="s">
        <v>2705</v>
      </c>
      <c r="I63" s="63" t="s">
        <v>208</v>
      </c>
      <c r="J63" s="63" t="s">
        <v>210</v>
      </c>
      <c r="K63" s="66">
        <v>842178264</v>
      </c>
      <c r="L63" s="65" t="s">
        <v>1148</v>
      </c>
      <c r="M63" s="67">
        <v>1</v>
      </c>
      <c r="N63" s="65" t="s">
        <v>27</v>
      </c>
      <c r="O63" s="65" t="s">
        <v>1148</v>
      </c>
      <c r="P63" s="79"/>
    </row>
    <row r="64" spans="1:16" s="7" customFormat="1" ht="24.75" customHeight="1" outlineLevel="1" x14ac:dyDescent="0.25">
      <c r="A64" s="143">
        <v>17</v>
      </c>
      <c r="B64" s="122" t="s">
        <v>2678</v>
      </c>
      <c r="C64" s="65" t="s">
        <v>31</v>
      </c>
      <c r="D64" s="63" t="s">
        <v>2708</v>
      </c>
      <c r="E64" s="144">
        <v>43922</v>
      </c>
      <c r="F64" s="144">
        <v>44165</v>
      </c>
      <c r="G64" s="159">
        <f t="shared" si="3"/>
        <v>8.1</v>
      </c>
      <c r="H64" s="64" t="s">
        <v>2707</v>
      </c>
      <c r="I64" s="63" t="s">
        <v>208</v>
      </c>
      <c r="J64" s="63" t="s">
        <v>210</v>
      </c>
      <c r="K64" s="66">
        <v>201847574</v>
      </c>
      <c r="L64" s="65" t="s">
        <v>1148</v>
      </c>
      <c r="M64" s="67">
        <v>1</v>
      </c>
      <c r="N64" s="65" t="s">
        <v>1151</v>
      </c>
      <c r="O64" s="65" t="s">
        <v>1148</v>
      </c>
      <c r="P64" s="79"/>
    </row>
    <row r="65" spans="1:16" s="7" customFormat="1" ht="24.75" customHeight="1" outlineLevel="1" x14ac:dyDescent="0.25">
      <c r="A65" s="143">
        <v>18</v>
      </c>
      <c r="B65" s="122" t="s">
        <v>2678</v>
      </c>
      <c r="C65" s="65" t="s">
        <v>31</v>
      </c>
      <c r="D65" s="63" t="s">
        <v>2709</v>
      </c>
      <c r="E65" s="144">
        <v>43922</v>
      </c>
      <c r="F65" s="144">
        <v>44165</v>
      </c>
      <c r="G65" s="159">
        <f t="shared" si="3"/>
        <v>8.1</v>
      </c>
      <c r="H65" s="64" t="s">
        <v>2710</v>
      </c>
      <c r="I65" s="63" t="s">
        <v>208</v>
      </c>
      <c r="J65" s="63" t="s">
        <v>210</v>
      </c>
      <c r="K65" s="66">
        <v>336871782</v>
      </c>
      <c r="L65" s="65" t="s">
        <v>1148</v>
      </c>
      <c r="M65" s="67">
        <v>1</v>
      </c>
      <c r="N65" s="65" t="s">
        <v>1151</v>
      </c>
      <c r="O65" s="65" t="s">
        <v>1148</v>
      </c>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9"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9"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9"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9"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9"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9"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9"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9"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9"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9"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9"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9"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9"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9"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9"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2711</v>
      </c>
      <c r="E114" s="144">
        <v>43879</v>
      </c>
      <c r="F114" s="144">
        <v>44196</v>
      </c>
      <c r="G114" s="159">
        <f>IF(AND(E114&lt;&gt;"",F114&lt;&gt;""),((F114-E114)/30),"")</f>
        <v>10.566666666666666</v>
      </c>
      <c r="H114" s="122" t="s">
        <v>2712</v>
      </c>
      <c r="I114" s="121" t="s">
        <v>208</v>
      </c>
      <c r="J114" s="121" t="s">
        <v>210</v>
      </c>
      <c r="K114" s="123">
        <v>924599860</v>
      </c>
      <c r="L114" s="100">
        <f>+IF(AND(K114&gt;0,O114="Ejecución"),(K114/877802)*Tabla28[[#This Row],[% participación]],IF(AND(K114&gt;0,O114&lt;&gt;"Ejecución"),"-",""))</f>
        <v>1053.3125465651708</v>
      </c>
      <c r="M114" s="124" t="s">
        <v>1148</v>
      </c>
      <c r="N114" s="172">
        <v>1</v>
      </c>
      <c r="O114" s="161" t="s">
        <v>1150</v>
      </c>
      <c r="P114" s="78"/>
    </row>
    <row r="115" spans="1:16" s="6" customFormat="1" ht="24.75" customHeight="1" x14ac:dyDescent="0.25">
      <c r="A115" s="142">
        <v>2</v>
      </c>
      <c r="B115" s="160" t="s">
        <v>2665</v>
      </c>
      <c r="C115" s="162" t="s">
        <v>31</v>
      </c>
      <c r="D115" s="63" t="s">
        <v>2713</v>
      </c>
      <c r="E115" s="144">
        <v>44168</v>
      </c>
      <c r="F115" s="144">
        <v>44773</v>
      </c>
      <c r="G115" s="159">
        <f t="shared" ref="G115:G116" si="4">IF(AND(E115&lt;&gt;"",F115&lt;&gt;""),((F115-E115)/30),"")</f>
        <v>20.166666666666668</v>
      </c>
      <c r="H115" s="64" t="s">
        <v>2714</v>
      </c>
      <c r="I115" s="63" t="s">
        <v>208</v>
      </c>
      <c r="J115" s="63" t="s">
        <v>210</v>
      </c>
      <c r="K115" s="68">
        <v>1304675478</v>
      </c>
      <c r="L115" s="100">
        <f>+IF(AND(K115&gt;0,O115="Ejecución"),(K115/877802)*Tabla28[[#This Row],[% participación]],IF(AND(K115&gt;0,O115&lt;&gt;"Ejecución"),"-",""))</f>
        <v>1486.2981378488544</v>
      </c>
      <c r="M115" s="65" t="s">
        <v>1148</v>
      </c>
      <c r="N115" s="172">
        <v>1</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c r="G179" s="164" t="str">
        <f>IF(F179&gt;0,SUM(E179+F179),"")</f>
        <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01" t="s">
        <v>2628</v>
      </c>
      <c r="L185" s="201"/>
      <c r="M185" s="94">
        <f>+J185*(SUM(K20:K35))</f>
        <v>17163657.600000001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5">
        <v>35767</v>
      </c>
      <c r="D193" s="5"/>
      <c r="E193" s="126">
        <v>829</v>
      </c>
      <c r="F193" s="5"/>
      <c r="G193" s="5"/>
      <c r="H193" s="146" t="s">
        <v>2715</v>
      </c>
      <c r="J193" s="5"/>
      <c r="K193" s="144">
        <v>39455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2716</v>
      </c>
      <c r="J211" s="27" t="s">
        <v>2622</v>
      </c>
      <c r="K211" s="147" t="s">
        <v>2718</v>
      </c>
      <c r="L211" s="21"/>
      <c r="M211" s="21"/>
      <c r="N211" s="21"/>
      <c r="O211" s="8"/>
    </row>
    <row r="212" spans="1:15" x14ac:dyDescent="0.25">
      <c r="A212" s="9"/>
      <c r="B212" s="27" t="s">
        <v>2619</v>
      </c>
      <c r="C212" s="146" t="s">
        <v>2715</v>
      </c>
      <c r="D212" s="21"/>
      <c r="G212" s="27" t="s">
        <v>2621</v>
      </c>
      <c r="H212" s="147" t="s">
        <v>2717</v>
      </c>
      <c r="J212" s="27" t="s">
        <v>2623</v>
      </c>
      <c r="K212" s="146"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2020-12-29T19:19:20Z</cp:lastPrinted>
  <dcterms:created xsi:type="dcterms:W3CDTF">2020-10-14T21:57:42Z</dcterms:created>
  <dcterms:modified xsi:type="dcterms:W3CDTF">2020-12-29T19:21:16Z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