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cuments\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<sst xmlns="http://schemas.openxmlformats.org/spreadsheetml/2006/main" count="3107" uniqueCount="2696">
  <si>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</si>
  <si>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</si>
  <si>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</si>
  <si>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</si>
  <si>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</si>
  <si>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</si>
  <si>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</si>
  <si>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</si>
  <si>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</si>
  <si>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</si>
  <si>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</si>
  <si>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</si>
  <si>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</si>
  <si>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</si>
  <si>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</si>
  <si>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</si>
  <si>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</si>
  <si>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</si>
  <si>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</si>
  <si>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</si>
  <si>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</si>
  <si>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</si>
  <si>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</si>
  <si>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</si>
  <si>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</si>
  <si>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</si>
  <si>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</si>
  <si>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</si>
  <si>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</si>
  <si>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</si>
  <si>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</si>
  <si>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</si>
  <si>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</si>
  <si>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</si>
  <si>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</si>
  <si>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</si>
  <si>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</si>
  <si>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</si>
  <si>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</si>
  <si>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</si>
  <si>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</si>
  <si>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</si>
  <si>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</si>
  <si>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</si>
  <si>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</si>
  <si>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</si>
  <si>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</si>
  <si>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</si>
  <si>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</si>
  <si>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</si>
  <si>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</si>
  <si>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</si>
  <si>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</si>
  <si>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</si>
  <si>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</si>
  <si>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</si>
  <si>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</si>
  <si>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</si>
  <si>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</si>
  <si>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</si>
  <si>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</si>
  <si>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</si>
  <si>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</si>
  <si>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</si>
  <si>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</si>
  <si>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</si>
  <si>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</si>
  <si>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</si>
  <si>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</si>
  <si>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</si>
  <si>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</si>
  <si>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</si>
  <si>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</si>
  <si>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</si>
  <si>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</si>
  <si>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</si>
  <si>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</si>
  <si>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</si>
  <si>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</si>
  <si>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</si>
  <si>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</si>
  <si>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</si>
  <si>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</si>
  <si>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</si>
  <si>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</si>
  <si>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</si>
  <si>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</si>
  <si>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</si>
  <si>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</si>
  <si>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</si>
  <si>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</si>
  <si>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</si>
  <si>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</si>
  <si>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</si>
  <si>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</si>
  <si>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</si>
  <si>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</si>
  <si>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</si>
  <si>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</si>
  <si>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</si>
  <si>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</si>
  <si>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</si>
  <si>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</si>
  <si>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</si>
  <si>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</si>
  <si>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</si>
  <si>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</si>
  <si>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</si>
  <si>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</si>
  <si>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</si>
  <si>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</si>
  <si>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</si>
  <si>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</si>
  <si>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</si>
  <si>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</si>
  <si>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</si>
  <si>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</si>
  <si>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</si>
  <si>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</si>
  <si>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</si>
  <si>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</si>
  <si>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</si>
  <si>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</si>
  <si>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</si>
  <si>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</si>
  <si>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</si>
  <si>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</si>
  <si>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</si>
  <si>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</si>
  <si>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</si>
  <si>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</si>
  <si>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</si>
  <si>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</si>
  <si>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</si>
  <si>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</si>
  <si>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</si>
  <si>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</si>
  <si>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</si>
  <si>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</si>
  <si>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</si>
  <si>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</si>
  <si>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</si>
  <si>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</si>
  <si>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</si>
  <si>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</si>
  <si>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</si>
  <si>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</si>
  <si>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</si>
  <si>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</si>
  <si>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</si>
  <si>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</si>
  <si>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</si>
  <si>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</si>
  <si>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</si>
  <si>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</si>
  <si>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</si>
  <si>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</si>
  <si>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</si>
  <si>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</si>
  <si>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</si>
  <si>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</si>
  <si>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</si>
  <si>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</si>
  <si>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</si>
  <si>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</si>
  <si>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</si>
  <si>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</si>
  <si>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</si>
  <si>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</si>
  <si>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</si>
  <si>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</si>
  <si>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</si>
  <si>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</si>
  <si>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</si>
  <si>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</si>
  <si>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</si>
  <si>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</si>
  <si>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</si>
  <si>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</si>
  <si>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</si>
  <si>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</si>
  <si>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</si>
  <si>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</si>
  <si>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</si>
  <si>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</si>
  <si>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</si>
  <si>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</si>
  <si>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</si>
  <si>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</si>
  <si>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</si>
  <si>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</si>
  <si>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</si>
  <si>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</si>
  <si>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</si>
  <si>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</si>
  <si>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</si>
  <si>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</si>
  <si>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</si>
  <si>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</si>
  <si>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</si>
  <si>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</si>
  <si>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</si>
  <si>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</si>
  <si>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</si>
  <si>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</si>
  <si>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</si>
  <si>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</si>
  <si>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</si>
  <si>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</si>
  <si>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</si>
  <si>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</si>
  <si>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</si>
  <si>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</si>
  <si>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</si>
  <si>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</si>
  <si>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</si>
  <si>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</si>
  <si>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</si>
  <si>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</si>
  <si>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</si>
  <si>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</si>
  <si>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</si>
  <si>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</si>
  <si>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</si>
  <si>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</si>
  <si>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</si>
  <si>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</si>
  <si>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</si>
  <si>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</si>
  <si>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</si>
  <si>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</si>
  <si>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</si>
  <si>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</si>
  <si>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</si>
  <si>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</si>
  <si>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</si>
  <si>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</si>
  <si>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</si>
  <si>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</si>
  <si>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</si>
  <si>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</si>
  <si>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</si>
  <si>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</si>
  <si>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</si>
  <si>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</si>
  <si>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</si>
  <si>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</si>
  <si>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</si>
  <si>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</si>
  <si>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</si>
  <si>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</si>
  <si>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</si>
  <si>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</si>
  <si>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</si>
  <si>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</si>
  <si>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</si>
  <si>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</si>
  <si>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</si>
  <si>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</si>
  <si>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</si>
  <si>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</si>
  <si>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</si>
  <si>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</si>
  <si>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</si>
  <si>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</si>
  <si>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</si>
  <si>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</si>
  <si>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</si>
  <si>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</si>
  <si>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</si>
  <si>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</si>
  <si>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</si>
  <si>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</si>
  <si>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</si>
  <si>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</si>
  <si>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</si>
  <si>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</si>
  <si>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</si>
  <si>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</si>
  <si>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</si>
  <si>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</si>
  <si>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</si>
  <si>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</si>
  <si>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</si>
  <si>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</si>
  <si>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</si>
  <si>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</si>
  <si>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</si>
  <si>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</si>
  <si>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</si>
  <si>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</si>
  <si>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</si>
  <si>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</si>
  <si>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</si>
  <si>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</si>
  <si>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</si>
  <si>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</si>
  <si>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</si>
  <si>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</si>
  <si>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</si>
  <si>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</si>
  <si>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</si>
  <si>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</si>
  <si>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</si>
  <si>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</si>
  <si>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</si>
  <si>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</si>
  <si>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</si>
  <si>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</si>
  <si>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</si>
  <si>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</si>
  <si>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</si>
  <si>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</si>
  <si>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</si>
  <si>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</si>
  <si>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</si>
  <si>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</si>
  <si>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</si>
  <si>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</si>
  <si>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</si>
  <si>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</si>
  <si>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</si>
  <si>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</si>
  <si>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</si>
  <si>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</si>
  <si>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</si>
  <si>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</si>
  <si>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</si>
  <si>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</si>
  <si>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</si>
  <si>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</si>
  <si>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</si>
  <si>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</si>
  <si>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</si>
  <si>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</si>
  <si>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</si>
  <si>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</si>
  <si>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</si>
  <si>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</si>
  <si>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</si>
  <si>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</si>
  <si>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</si>
  <si>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</si>
  <si>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</si>
  <si>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</si>
  <si>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</si>
  <si>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</si>
  <si>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</si>
  <si>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</si>
  <si>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</si>
  <si>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</si>
  <si>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</si>
  <si>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</si>
  <si>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</si>
  <si>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</si>
  <si>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</si>
  <si>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</si>
  <si>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</si>
  <si>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</si>
  <si>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</si>
  <si>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</si>
  <si>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</si>
  <si>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</si>
  <si>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</si>
  <si>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</si>
  <si>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</si>
  <si>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</si>
  <si>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</si>
  <si>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</si>
  <si>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</si>
  <si>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</si>
  <si>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</si>
  <si>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</si>
  <si>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</si>
  <si>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</si>
  <si>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</si>
  <si>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</si>
  <si>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</si>
  <si>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</si>
  <si>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</si>
  <si>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</si>
  <si>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</si>
  <si>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</si>
  <si>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</si>
  <si>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</si>
  <si>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</si>
  <si>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</si>
  <si>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</si>
  <si>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</si>
  <si>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</si>
  <si>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</si>
  <si>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</si>
  <si>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</si>
  <si>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</si>
  <si>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</si>
  <si>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</si>
  <si>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</si>
  <si>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</si>
  <si>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</si>
  <si>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</si>
  <si>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</si>
  <si>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</si>
  <si>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</si>
  <si>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</si>
  <si>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</si>
  <si>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</si>
  <si>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</si>
  <si>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</si>
  <si>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</si>
  <si>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</si>
  <si>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</si>
  <si>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</si>
  <si>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</si>
  <si>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</si>
  <si>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</si>
  <si>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</si>
  <si>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</si>
  <si>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</si>
  <si>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</si>
  <si>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</si>
  <si>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</si>
  <si>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</si>
  <si>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</si>
  <si>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</si>
  <si>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</si>
  <si>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</si>
  <si>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</si>
  <si>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</si>
  <si>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</si>
  <si>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</si>
  <si>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</si>
  <si>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</si>
  <si>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</si>
  <si>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</si>
  <si>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</si>
  <si>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</si>
  <si>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</si>
  <si>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</si>
  <si>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</si>
  <si>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</si>
  <si>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</si>
  <si>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</si>
  <si>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</si>
  <si>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</si>
  <si>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</si>
  <si>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</si>
  <si>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</si>
  <si>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</si>
  <si>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</si>
  <si>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</si>
  <si>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</si>
  <si>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</si>
  <si>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</si>
  <si>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</si>
  <si>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</si>
  <si>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</si>
  <si>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</si>
  <si>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</si>
  <si>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</si>
  <si>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</si>
  <si>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</si>
  <si>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</si>
  <si>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</si>
  <si>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</si>
  <si>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</si>
  <si>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</si>
  <si>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</si>
  <si>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</si>
  <si>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</si>
  <si>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</si>
  <si>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</si>
  <si>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</si>
  <si>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</si>
  <si>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</si>
  <si>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</si>
  <si>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</si>
  <si>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</si>
  <si>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</si>
  <si>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</si>
  <si>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</si>
  <si>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</si>
  <si>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</si>
  <si>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</si>
  <si>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</si>
  <si>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</si>
  <si>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</si>
  <si>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</si>
  <si>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</si>
  <si>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</si>
  <si>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</si>
  <si>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</si>
  <si>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</si>
  <si>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</si>
  <si>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</si>
  <si>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</si>
  <si>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</si>
  <si>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</si>
  <si>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</si>
  <si>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</si>
  <si>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</si>
  <si>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</si>
  <si>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</si>
  <si>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</si>
  <si>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</si>
  <si>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</si>
  <si>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</si>
  <si>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</si>
  <si>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</si>
  <si>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</si>
  <si>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</si>
  <si>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</si>
  <si>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</si>
  <si>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</si>
  <si>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</si>
  <si>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</si>
  <si>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</si>
  <si>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</si>
  <si>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</si>
  <si>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</si>
  <si>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</si>
  <si>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</si>
  <si>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</si>
  <si>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</si>
  <si>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</si>
  <si>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</si>
  <si>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</si>
  <si>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</si>
  <si>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</si>
  <si>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</si>
  <si>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</si>
  <si>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</si>
  <si>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</si>
  <si>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</si>
  <si>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</si>
  <si>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</si>
  <si>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</si>
  <si>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</si>
  <si>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</si>
  <si>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</si>
  <si>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</si>
  <si>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</si>
  <si>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</si>
  <si>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</si>
  <si>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</si>
  <si>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</si>
  <si>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</si>
  <si>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</si>
  <si>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</si>
  <si>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</si>
  <si>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</si>
  <si>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</si>
  <si>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</si>
  <si>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</si>
  <si>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</si>
  <si>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</si>
  <si>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</si>
  <si>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</si>
  <si>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</si>
  <si>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</si>
  <si>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</si>
  <si>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</si>
  <si>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</si>
  <si>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</si>
  <si>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</si>
  <si>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</si>
  <si>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</si>
  <si>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</si>
  <si>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</si>
  <si>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</si>
  <si>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</si>
  <si>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</si>
  <si>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</si>
  <si>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</si>
  <si>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</si>
  <si>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</si>
  <si>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</si>
  <si>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</si>
  <si>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</si>
  <si>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</si>
  <si>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</si>
  <si>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</si>
  <si>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</si>
  <si>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</si>
  <si>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</si>
  <si>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</si>
  <si>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</si>
  <si>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</si>
  <si>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</si>
  <si>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</si>
  <si>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</si>
  <si>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</si>
  <si>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</si>
  <si>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</si>
  <si>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</si>
  <si>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</si>
  <si>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</si>
  <si>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</si>
  <si>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</si>
  <si>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</si>
  <si>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</si>
  <si>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</si>
  <si>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</si>
  <si>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</si>
  <si>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</si>
  <si>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</si>
  <si>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</si>
  <si>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</si>
  <si>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</si>
  <si>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</si>
  <si>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</si>
  <si>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</si>
  <si>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</si>
  <si>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</si>
  <si>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</si>
  <si>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</si>
  <si>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</si>
  <si>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</si>
  <si>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</si>
  <si>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</si>
  <si>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</si>
  <si>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</si>
  <si>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</si>
  <si>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</si>
  <si>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</si>
  <si>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</si>
  <si>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</si>
  <si>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</si>
  <si>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</si>
  <si>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</si>
  <si>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</si>
  <si>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</si>
  <si>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</si>
  <si>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</si>
  <si>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</si>
  <si>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</si>
  <si>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</si>
  <si>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</si>
  <si>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</si>
  <si>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</si>
  <si>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</si>
  <si>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</si>
  <si>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</si>
  <si>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</si>
  <si>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</si>
  <si>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</si>
  <si>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</si>
  <si>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</si>
  <si>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</si>
  <si>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</si>
  <si>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</si>
  <si>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</si>
  <si>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</si>
  <si>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</si>
  <si>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</si>
  <si>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</si>
  <si>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</si>
  <si>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</si>
  <si>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</si>
  <si>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</si>
  <si>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</si>
  <si>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</si>
  <si>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</si>
  <si>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</si>
  <si>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</si>
  <si>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</si>
  <si>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</si>
  <si>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</si>
  <si>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</si>
  <si>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</si>
  <si>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</si>
  <si>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</si>
  <si>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</si>
  <si>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</si>
  <si>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</si>
  <si>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</si>
  <si>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</si>
  <si>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</si>
  <si>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</si>
  <si>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</si>
  <si>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</si>
  <si>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</si>
  <si>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</si>
  <si>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</si>
  <si>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</si>
  <si>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</si>
  <si>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</si>
  <si>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</si>
  <si>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</si>
  <si>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</si>
  <si>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</si>
  <si>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</si>
  <si>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</si>
  <si>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</si>
  <si>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</si>
  <si>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</si>
  <si>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</si>
  <si>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</si>
  <si>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</si>
  <si>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</si>
  <si>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</si>
  <si>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</si>
  <si>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</si>
  <si>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</si>
  <si>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</si>
  <si>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</si>
  <si>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</si>
  <si>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</si>
  <si>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</si>
  <si>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</si>
  <si>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</si>
  <si>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</si>
  <si>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</si>
  <si>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</si>
  <si>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</si>
  <si>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</si>
  <si>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</si>
  <si>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</si>
  <si>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</si>
  <si>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</si>
  <si>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</si>
  <si>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</si>
  <si>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</si>
  <si>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</si>
  <si>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</si>
  <si>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</si>
  <si>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</si>
  <si>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</si>
  <si>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</si>
  <si>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</si>
  <si>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</si>
  <si>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</si>
  <si>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</si>
  <si>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</si>
  <si>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</si>
  <si>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</si>
  <si>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</si>
  <si>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</si>
  <si>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</si>
  <si>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</si>
  <si>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</si>
  <si>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</si>
  <si>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</si>
  <si>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</si>
  <si>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</si>
  <si>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</si>
  <si>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</si>
  <si>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</si>
  <si>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</si>
  <si>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</si>
  <si>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</si>
  <si>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</si>
  <si>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</si>
  <si>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</si>
  <si>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</si>
  <si>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</si>
  <si>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</si>
  <si>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</si>
  <si>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</si>
  <si>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</si>
  <si>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</si>
  <si>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</si>
  <si>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</si>
  <si>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</si>
  <si>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</si>
  <si>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</si>
  <si>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</si>
  <si>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</si>
  <si>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</si>
  <si>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</si>
  <si>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</si>
  <si>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</si>
  <si>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</si>
  <si>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</si>
  <si>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</si>
  <si>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</si>
  <si>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</si>
  <si>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</si>
  <si>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</si>
  <si>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</si>
  <si>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</si>
  <si>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</si>
  <si>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</si>
  <si>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</si>
  <si>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</si>
  <si>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</si>
  <si>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</si>
  <si>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</si>
  <si>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</si>
  <si>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</si>
  <si>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</si>
  <si>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</si>
  <si>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</si>
  <si>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</si>
  <si>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</si>
  <si>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</si>
  <si>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</si>
  <si>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</si>
  <si>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</si>
  <si>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</si>
  <si>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</si>
  <si>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</si>
  <si>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</si>
  <si>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</si>
  <si>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</si>
  <si>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</si>
  <si>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</si>
  <si>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</si>
  <si>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</si>
  <si>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</si>
  <si>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</si>
  <si>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</si>
  <si>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</si>
  <si>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</si>
  <si>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</si>
  <si>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</si>
  <si>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</si>
  <si>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</si>
  <si>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</si>
  <si>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</si>
  <si>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</si>
  <si>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</si>
  <si>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</si>
  <si>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</si>
  <si>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</si>
  <si>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</si>
  <si>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</si>
  <si>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</si>
  <si>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</si>
  <si>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</si>
  <si>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</si>
  <si>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</si>
  <si>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</si>
  <si>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</si>
  <si>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</si>
  <si>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</si>
  <si>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</si>
  <si>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</si>
  <si>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</si>
  <si>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</si>
  <si>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</si>
  <si>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</si>
  <si>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</si>
  <si>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</si>
  <si>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</si>
  <si>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</si>
  <si>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</si>
  <si>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</si>
  <si>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</si>
  <si>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</si>
  <si>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</si>
  <si>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</si>
  <si>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</si>
  <si>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</si>
  <si>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</si>
  <si>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</si>
  <si>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</si>
  <si>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</si>
  <si>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</si>
  <si>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</si>
  <si>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</si>
  <si>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</si>
  <si>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</si>
  <si>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</si>
  <si>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</si>
  <si>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</si>
  <si>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</si>
  <si>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</si>
  <si>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</si>
  <si>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</si>
  <si>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</si>
  <si>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</si>
  <si>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</si>
  <si>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</si>
  <si>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</si>
  <si>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</si>
  <si>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</si>
  <si>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</si>
  <si>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</si>
  <si>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</si>
  <si>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</si>
  <si>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</si>
  <si>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</si>
  <si>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</si>
  <si>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</si>
  <si>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</si>
  <si>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</si>
  <si>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</si>
  <si>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</si>
  <si>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</si>
  <si>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</si>
  <si>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</si>
  <si>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</si>
  <si>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</si>
  <si>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</si>
  <si>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</si>
  <si>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</si>
  <si>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</si>
  <si>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</si>
  <si>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</si>
  <si>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</si>
  <si>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</si>
  <si>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</si>
  <si>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</si>
  <si>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</si>
  <si>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</si>
  <si>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</si>
  <si>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</si>
  <si>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</si>
  <si>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</si>
  <si>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</si>
  <si>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</si>
  <si>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</si>
  <si>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</si>
  <si>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</si>
  <si>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</si>
  <si>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</si>
  <si>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</si>
  <si>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</si>
  <si>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</si>
  <si>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</si>
  <si>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</si>
  <si>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</si>
  <si>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</si>
  <si>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</si>
  <si>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</si>
  <si>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</si>
  <si>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</si>
  <si>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</si>
  <si>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</si>
  <si>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</si>
  <si>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</si>
  <si>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</si>
  <si>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</si>
  <si>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</si>
  <si>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</si>
  <si>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</si>
  <si>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</si>
  <si>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</si>
  <si>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</si>
  <si>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</si>
  <si>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</si>
  <si>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</si>
  <si>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</si>
  <si>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</si>
  <si>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</si>
  <si>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</si>
  <si>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</si>
  <si>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</si>
  <si>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</si>
  <si>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</si>
  <si>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</si>
  <si>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</si>
  <si>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</si>
  <si>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</si>
  <si>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</si>
  <si>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</si>
  <si>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</si>
  <si>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</si>
  <si>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</si>
  <si>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</si>
  <si>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</si>
  <si>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</si>
  <si>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</si>
  <si>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</si>
  <si>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</si>
  <si>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</si>
  <si>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</si>
  <si>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</si>
  <si>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</si>
  <si>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</si>
  <si>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</si>
  <si>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</si>
  <si>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</si>
  <si>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</si>
  <si>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</si>
  <si>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</si>
  <si>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</si>
  <si>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</si>
  <si>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</si>
  <si>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</si>
  <si>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</si>
  <si>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</si>
  <si>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</si>
  <si>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</si>
  <si>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</si>
  <si>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</si>
  <si>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</si>
  <si>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</si>
  <si>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</si>
  <si>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</si>
  <si>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</si>
  <si>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</si>
  <si>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</si>
  <si>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</si>
  <si>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</si>
  <si>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</si>
  <si>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</si>
  <si>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</si>
  <si>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</si>
  <si>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</si>
  <si>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</si>
  <si>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</si>
  <si>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</si>
  <si>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</si>
  <si>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</si>
  <si>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</si>
  <si>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</si>
  <si>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</si>
  <si>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</si>
  <si>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</si>
  <si>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</si>
  <si>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</si>
  <si>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</si>
  <si>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</si>
  <si>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</si>
  <si>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</si>
  <si>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</si>
  <si>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</si>
  <si>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</si>
  <si>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</si>
  <si>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</si>
  <si>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</si>
  <si>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</si>
  <si>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</si>
  <si>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</si>
  <si>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</si>
  <si>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</si>
  <si>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</si>
  <si>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</si>
  <si>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</si>
  <si>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</si>
  <si>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</si>
  <si>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</si>
  <si>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</si>
  <si>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</si>
  <si>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</si>
  <si>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</si>
  <si>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</si>
  <si>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</si>
  <si>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</si>
  <si>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</si>
  <si>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</si>
  <si>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</si>
  <si>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</si>
  <si>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</si>
  <si>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</si>
  <si>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</si>
  <si>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</si>
  <si>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</si>
  <si>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</si>
  <si>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</si>
  <si>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</si>
  <si>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</si>
  <si>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</si>
  <si>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</si>
  <si>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</si>
  <si>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</si>
  <si>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</si>
  <si>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</si>
  <si>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</si>
  <si>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</si>
  <si>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</si>
  <si>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</si>
  <si>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</si>
  <si>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</si>
  <si>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</si>
  <si>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</si>
  <si>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</si>
  <si>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</si>
  <si>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</si>
  <si>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</si>
  <si>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</si>
  <si>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</si>
  <si>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</si>
  <si>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</si>
  <si>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</si>
  <si>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</si>
  <si>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</si>
  <si>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</si>
  <si>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</si>
  <si>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</si>
  <si>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</si>
  <si>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</si>
  <si>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</si>
  <si>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</si>
  <si>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</si>
  <si>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</si>
  <si>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</si>
  <si>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</si>
  <si>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</si>
  <si>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</si>
  <si>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</si>
  <si>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</si>
  <si>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</si>
  <si>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</si>
  <si>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</si>
  <si>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</si>
  <si>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</si>
  <si>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</si>
  <si>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</si>
  <si>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</si>
  <si>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</si>
  <si>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</si>
  <si>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</si>
  <si>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</si>
  <si>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</si>
  <si>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</si>
  <si>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</si>
  <si>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</si>
  <si>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</si>
  <si>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</si>
  <si>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</si>
  <si>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</si>
  <si>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</si>
  <si>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</si>
  <si>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</si>
  <si>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</si>
  <si>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</si>
  <si>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</si>
  <si>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</si>
  <si>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</si>
  <si>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</si>
  <si>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</si>
  <si>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</si>
  <si>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</si>
  <si>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</si>
  <si>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</si>
  <si>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</si>
  <si>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</si>
  <si>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</si>
  <si>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</si>
  <si>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</si>
  <si>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</si>
  <si>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</si>
  <si>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</si>
  <si>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</si>
  <si>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</si>
  <si>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</si>
  <si>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</si>
  <si>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</si>
  <si>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</si>
  <si>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</si>
  <si>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</si>
  <si>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</si>
  <si>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</si>
  <si>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</si>
  <si>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</si>
  <si>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</si>
  <si>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</si>
  <si>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</si>
  <si>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</si>
  <si>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</si>
  <si>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</si>
  <si>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</si>
  <si>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</si>
  <si>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</si>
  <si>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</si>
  <si>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</si>
  <si>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</si>
  <si>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</si>
  <si>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</si>
  <si>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</si>
  <si>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</si>
  <si>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</si>
  <si>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</si>
  <si>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</si>
  <si>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</si>
  <si>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</si>
  <si>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</si>
  <si>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</si>
  <si>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</si>
  <si>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</si>
  <si>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</si>
  <si>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</si>
  <si>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</si>
  <si>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</si>
  <si>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</si>
  <si>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</si>
  <si>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</si>
  <si>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</si>
  <si>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</si>
  <si>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</si>
  <si>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</si>
  <si>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</si>
  <si>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</si>
  <si>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</si>
  <si>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</si>
  <si>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</si>
  <si>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</si>
  <si>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</si>
  <si>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</si>
  <si>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</si>
  <si>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</si>
  <si>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</si>
  <si>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</si>
  <si>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</si>
  <si>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</si>
  <si>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</si>
  <si>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</si>
  <si>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</si>
  <si>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</si>
  <si>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</si>
  <si>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</si>
  <si>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</si>
  <si>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</si>
  <si>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</si>
  <si>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</si>
  <si>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</si>
  <si>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</si>
  <si>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</si>
  <si>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</si>
  <si>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</si>
  <si>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</si>
  <si>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</si>
  <si>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</si>
  <si>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</si>
  <si>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</si>
  <si>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</si>
  <si>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</si>
  <si>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</si>
  <si>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</si>
  <si>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</si>
  <si>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</si>
  <si>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</si>
  <si>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</si>
  <si>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</si>
  <si>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</si>
  <si>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</si>
  <si>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</si>
  <si>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</si>
  <si>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</si>
  <si>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</si>
  <si>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</si>
  <si>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</si>
  <si>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</si>
  <si>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</si>
  <si>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</si>
  <si>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</si>
  <si>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</si>
  <si>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</si>
  <si>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</si>
  <si>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</si>
  <si>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</si>
  <si>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</si>
  <si>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</si>
  <si>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</si>
  <si>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</si>
  <si>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</si>
  <si>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</si>
  <si>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</si>
  <si>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</si>
  <si>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</si>
  <si>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</si>
  <si>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</si>
  <si>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</si>
  <si>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</si>
  <si>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</si>
  <si>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</si>
  <si>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</si>
  <si>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</si>
  <si>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</si>
  <si>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</si>
  <si>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</si>
  <si>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</si>
  <si>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</si>
  <si>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</si>
  <si>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</si>
  <si>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</si>
  <si>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</si>
  <si>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</si>
  <si>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</si>
  <si>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</si>
  <si>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</si>
  <si>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</si>
  <si>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</si>
  <si>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</si>
  <si>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</si>
  <si>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</si>
  <si>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</si>
  <si>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</si>
  <si>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</si>
  <si>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</si>
  <si>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</si>
  <si>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</si>
  <si>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</si>
  <si>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</si>
  <si>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</si>
  <si>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</si>
  <si>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</si>
  <si>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</si>
  <si>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</si>
  <si>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</si>
  <si>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</si>
  <si>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</si>
  <si>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</si>
  <si>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</si>
  <si>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</si>
  <si>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</si>
  <si>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</si>
  <si>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</si>
  <si>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</si>
  <si>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</si>
  <si>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</si>
  <si>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</si>
  <si>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</si>
  <si>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</si>
  <si>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</si>
  <si>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</si>
  <si>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</si>
  <si>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</si>
  <si>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</si>
  <si>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</si>
  <si>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</si>
  <si>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</si>
  <si>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</si>
  <si>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</si>
  <si>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</si>
  <si>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</si>
  <si>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</si>
  <si>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</si>
  <si>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</si>
  <si>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</si>
  <si>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</si>
  <si>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</si>
  <si>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</si>
  <si>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</si>
  <si>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</si>
  <si>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</si>
  <si>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</si>
  <si>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</si>
  <si>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</si>
  <si>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</si>
  <si>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</si>
  <si>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</si>
  <si>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</si>
  <si>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</si>
  <si>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</si>
  <si>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</si>
  <si>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</si>
  <si>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</si>
  <si>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</si>
  <si>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</si>
  <si>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</si>
  <si>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</si>
  <si>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</si>
  <si>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</si>
  <si>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</si>
  <si>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</si>
  <si>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</si>
  <si>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</si>
  <si>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</si>
  <si>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</si>
  <si>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</si>
  <si>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</si>
  <si>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</si>
  <si>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</si>
  <si>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</si>
  <si>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</si>
  <si>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</si>
  <si>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</si>
  <si>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</si>
  <si>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</si>
  <si>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</si>
  <si>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</si>
  <si>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</si>
  <si>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</si>
  <si>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</si>
  <si>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</si>
  <si>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</si>
  <si>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</si>
  <si>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</si>
  <si>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</si>
  <si>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</si>
  <si>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</si>
  <si>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</si>
  <si>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</si>
  <si>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</si>
  <si>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</si>
  <si>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</si>
  <si>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</si>
  <si>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</si>
  <si>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</si>
  <si>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</si>
  <si>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</si>
  <si>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</si>
  <si>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</si>
  <si>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</si>
  <si>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</si>
  <si>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</si>
  <si>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</si>
  <si>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</si>
  <si>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</si>
  <si>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</si>
  <si>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</si>
  <si>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</si>
  <si>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</si>
  <si>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</si>
  <si>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</si>
  <si>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</si>
  <si>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</si>
  <si>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</si>
  <si>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</si>
  <si>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</si>
  <si>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</si>
  <si>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</si>
  <si>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</si>
  <si>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</si>
  <si>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</si>
  <si>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</si>
  <si>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</si>
  <si>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</si>
  <si>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</si>
  <si>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</si>
  <si>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</si>
  <si>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</si>
  <si>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</si>
  <si>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</si>
  <si>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</si>
  <si>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</si>
  <si>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</si>
  <si>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</si>
  <si>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</si>
  <si>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</si>
  <si>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</si>
  <si>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</si>
  <si>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</si>
  <si>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</si>
  <si>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</si>
  <si>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</si>
  <si>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</si>
  <si>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</si>
  <si>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</si>
  <si>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</si>
  <si>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</si>
  <si>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</si>
  <si>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</si>
  <si>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</si>
  <si>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</si>
  <si>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</si>
  <si>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</si>
  <si>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</si>
  <si>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</si>
  <si>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</si>
  <si>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</si>
  <si>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</si>
  <si>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</si>
  <si>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</si>
  <si>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</si>
  <si>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</si>
  <si>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</si>
  <si>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</si>
  <si>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</si>
  <si>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</si>
  <si>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</si>
  <si>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</si>
  <si>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</si>
  <si>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</si>
  <si>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</si>
  <si>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</si>
  <si>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</si>
  <si>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</si>
  <si>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</si>
  <si>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</si>
  <si>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</si>
  <si>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</si>
  <si>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</si>
  <si>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</si>
  <si>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</si>
  <si>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</si>
  <si>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</si>
  <si>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</si>
  <si>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</si>
  <si>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</si>
  <si>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</si>
  <si>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</si>
  <si>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</si>
  <si>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</si>
  <si>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</si>
  <si>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</si>
  <si>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</si>
  <si>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</si>
  <si>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</si>
  <si>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</si>
  <si>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</si>
  <si>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</si>
  <si>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</si>
  <si>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</si>
  <si>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</si>
  <si>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</si>
  <si>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</si>
  <si>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</si>
  <si>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</si>
  <si>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</si>
  <si>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</si>
  <si>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</si>
  <si>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</si>
  <si>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</si>
  <si>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</si>
  <si>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</si>
  <si>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</si>
  <si>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</si>
  <si>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</si>
  <si>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</si>
  <si>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</si>
  <si>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</si>
  <si>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</si>
  <si>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</si>
  <si>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</si>
  <si>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</si>
  <si>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</si>
  <si>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</si>
  <si>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</si>
  <si>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</si>
  <si>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</si>
  <si>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</si>
  <si>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</si>
  <si>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</si>
  <si>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</si>
  <si>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</si>
  <si>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</si>
  <si>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</si>
  <si>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</si>
  <si>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</si>
  <si>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</si>
  <si>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</si>
  <si>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</si>
  <si>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</si>
  <si>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</si>
  <si>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</si>
  <si>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</si>
  <si>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</si>
  <si>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</si>
  <si>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</si>
  <si>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</si>
  <si>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</si>
  <si>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</si>
  <si>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</si>
  <si>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</si>
  <si>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</si>
  <si>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</si>
  <si>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</si>
  <si>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</si>
  <si>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</si>
  <si>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</si>
  <si>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</si>
  <si>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</si>
  <si>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</si>
  <si>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</si>
  <si>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</si>
  <si>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</si>
  <si>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</si>
  <si>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</si>
  <si>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</si>
  <si>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</si>
  <si>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</si>
  <si>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</si>
  <si>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</si>
  <si>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</si>
  <si>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</si>
  <si>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</si>
  <si>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</si>
  <si>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</si>
  <si>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</si>
  <si>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</si>
  <si>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</si>
  <si>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</si>
  <si>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</si>
  <si>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</si>
  <si>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</si>
  <si>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</si>
  <si>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</si>
  <si>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</si>
  <si>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</si>
  <si>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</si>
  <si>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</si>
  <si>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</si>
  <si>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</si>
  <si>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</si>
  <si>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</si>
  <si>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</si>
  <si>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</si>
  <si>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</si>
  <si>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</si>
  <si>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</si>
  <si>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</si>
  <si>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</si>
  <si>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</si>
  <si>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</si>
  <si>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</si>
  <si>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</si>
  <si>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</si>
  <si>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</si>
  <si>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</si>
  <si>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</si>
  <si>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</si>
  <si>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</si>
  <si>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</si>
  <si>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</si>
  <si>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</si>
  <si>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</si>
  <si>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</si>
  <si>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</si>
  <si>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</si>
  <si>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</si>
  <si>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</si>
  <si>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</si>
  <si>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</si>
  <si>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</si>
  <si>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</si>
  <si>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</si>
  <si>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</si>
  <si>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</si>
  <si>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</si>
  <si>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</si>
  <si>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</si>
  <si>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</si>
  <si>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</si>
  <si>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</si>
  <si>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</si>
  <si>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</si>
  <si>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</si>
  <si>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</si>
  <si>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</si>
  <si>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</si>
  <si>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</si>
  <si>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</si>
  <si>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</si>
  <si>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</si>
  <si>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</si>
  <si>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</si>
  <si>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</si>
  <si>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</si>
  <si>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</si>
  <si>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</si>
  <si>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</si>
  <si>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</si>
  <si>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</si>
  <si>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</si>
  <si>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</si>
  <si>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</si>
  <si>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</si>
  <si>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</si>
  <si>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</si>
  <si>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</si>
  <si>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</si>
  <si>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</si>
  <si>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</si>
  <si>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</si>
  <si>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</si>
  <si>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</si>
  <si>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</si>
  <si>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</si>
  <si>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</si>
  <si>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</si>
  <si>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</si>
  <si>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</si>
  <si>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</si>
  <si>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</si>
  <si>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</si>
  <si>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</si>
  <si>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</si>
  <si>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</si>
  <si>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</si>
  <si>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</si>
  <si>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</si>
  <si>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</si>
  <si>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</si>
  <si>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</si>
  <si>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</si>
  <si>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</si>
  <si>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</si>
  <si>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</si>
  <si>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</si>
  <si>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</si>
  <si>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</si>
  <si>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</si>
  <si>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</si>
  <si>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</si>
  <si>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</si>
  <si>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</si>
  <si>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</si>
  <si>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</si>
  <si>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</si>
  <si>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</si>
  <si>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</si>
  <si>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</si>
  <si>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</si>
  <si>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</si>
  <si>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</si>
  <si>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</si>
  <si>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</si>
  <si>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</si>
  <si>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</si>
  <si>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</si>
  <si>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</si>
  <si>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</si>
  <si>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</si>
  <si>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</si>
  <si>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</si>
  <si>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</si>
  <si>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</si>
  <si>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</si>
  <si>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</si>
  <si>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</si>
  <si>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</si>
  <si>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</si>
  <si>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</si>
  <si>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</si>
  <si>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</si>
  <si>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</si>
  <si>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</si>
  <si>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</si>
  <si>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</si>
  <si>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</si>
  <si>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</si>
  <si>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</si>
  <si>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</si>
  <si>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</si>
  <si>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</si>
  <si>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</si>
  <si>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</si>
  <si>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</si>
  <si>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</si>
  <si>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</si>
  <si>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</si>
  <si>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</si>
  <si>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</si>
  <si>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</si>
  <si>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</si>
  <si>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</si>
  <si>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</si>
  <si>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</si>
  <si>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</si>
  <si>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</si>
  <si>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</si>
  <si>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</si>
  <si>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</si>
  <si>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</si>
  <si>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</si>
  <si>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</si>
  <si>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</si>
  <si>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</si>
  <si>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</si>
  <si>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</si>
  <si>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</si>
  <si>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</si>
  <si>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</si>
  <si>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</si>
  <si>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</si>
  <si>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</si>
  <si>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</si>
  <si>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</si>
  <si>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</si>
  <si>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</si>
  <si>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</si>
  <si>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</si>
  <si>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</si>
  <si>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</si>
  <si>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</si>
  <si>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</si>
  <si>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</si>
  <si>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</si>
  <si>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</si>
  <si>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</si>
  <si>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</si>
  <si>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</si>
  <si>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</si>
  <si>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</si>
  <si>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</si>
  <si>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</si>
  <si>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</si>
  <si>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</si>
  <si>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</si>
  <si>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</si>
  <si>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</si>
  <si>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</si>
  <si>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</si>
  <si>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</si>
  <si>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</si>
  <si>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</si>
  <si>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</si>
  <si>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</si>
  <si>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</si>
  <si>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</si>
  <si>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</si>
  <si>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</si>
  <si>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</si>
  <si>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</si>
  <si>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</si>
  <si>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</si>
  <si>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</si>
  <si>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</si>
  <si>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</si>
  <si>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</si>
  <si>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</si>
  <si>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</si>
  <si>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</si>
  <si>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</si>
  <si>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</si>
  <si>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</si>
  <si>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</si>
  <si>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</si>
  <si>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</si>
  <si>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</si>
  <si>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</si>
  <si>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</si>
  <si>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</si>
  <si>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</si>
  <si>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</si>
  <si>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</si>
  <si>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</si>
  <si>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</si>
  <si>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</si>
  <si>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</si>
  <si>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</si>
  <si>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</si>
  <si>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</si>
  <si>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</si>
  <si>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</si>
  <si>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</si>
  <si>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</si>
  <si>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</si>
  <si>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</si>
  <si>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</si>
  <si>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</si>
  <si>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</si>
  <si>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</si>
  <si>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</si>
  <si>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</si>
  <si>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</si>
  <si>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</si>
  <si>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</si>
  <si>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</si>
  <si>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</si>
  <si>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</si>
  <si>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</si>
  <si>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</si>
  <si>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</si>
  <si>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</si>
  <si>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</si>
  <si>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</si>
  <si>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</si>
  <si>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</si>
  <si>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</si>
  <si>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</si>
  <si>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</si>
  <si>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</si>
  <si>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</si>
  <si>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</si>
  <si>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</si>
  <si>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</si>
  <si>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</si>
  <si>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</si>
  <si>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</si>
  <si>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</si>
  <si>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</si>
  <si>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</si>
  <si>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</si>
  <si>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</si>
  <si>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</si>
  <si>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</si>
  <si>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</si>
  <si>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</si>
  <si>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</si>
  <si>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</si>
  <si>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</si>
  <si>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</si>
  <si>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</si>
  <si>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</si>
  <si>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</si>
  <si>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</si>
  <si>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</si>
  <si>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</si>
  <si>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</si>
  <si>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</si>
  <si>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</si>
  <si>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</si>
  <si>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</si>
  <si>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</si>
  <si>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</si>
  <si>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</si>
  <si>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</si>
  <si>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</si>
  <si>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</si>
  <si>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</si>
  <si>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</si>
  <si>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</si>
  <si>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</si>
  <si>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</si>
  <si>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</si>
  <si>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</si>
  <si>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</si>
  <si>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</si>
  <si>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</si>
  <si>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</si>
  <si>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</si>
  <si>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</si>
  <si>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</si>
  <si>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</si>
  <si>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</si>
  <si>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</si>
  <si>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</si>
  <si>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</si>
  <si>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</si>
  <si>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</si>
  <si>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</si>
  <si>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</si>
  <si>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</si>
  <si>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</si>
  <si>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</si>
  <si>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</si>
  <si>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</si>
  <si>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</si>
  <si>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</si>
  <si>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</si>
  <si>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</si>
  <si>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</si>
  <si>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</si>
  <si>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</si>
  <si>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</si>
  <si>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</si>
  <si>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</si>
  <si>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</si>
  <si>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</si>
  <si>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</si>
  <si>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</si>
  <si>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</si>
  <si>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</si>
  <si>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</si>
  <si>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</si>
  <si>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</si>
  <si>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</si>
  <si>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</si>
  <si>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</si>
  <si>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</si>
  <si>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</si>
  <si>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</si>
  <si>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</si>
  <si>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</si>
  <si>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</si>
  <si>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</si>
  <si>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</si>
  <si>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</si>
  <si>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</si>
  <si>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</si>
  <si>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</si>
  <si>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</si>
  <si>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</si>
  <si>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</si>
  <si>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</si>
  <si>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</si>
  <si>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</si>
  <si>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</si>
  <si>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</si>
  <si>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</si>
  <si>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</si>
  <si>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</si>
  <si>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</si>
  <si>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</si>
  <si>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</si>
  <si>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</si>
  <si>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</si>
  <si>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</si>
  <si>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</si>
  <si>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</si>
  <si>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</si>
  <si>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</si>
  <si>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</si>
  <si>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</si>
  <si>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</si>
  <si>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</si>
  <si>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</si>
  <si>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</si>
  <si>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</si>
  <si>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</si>
  <si>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</si>
  <si>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</si>
  <si>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</si>
  <si>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</si>
  <si>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</si>
  <si>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</si>
  <si>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</si>
  <si>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</si>
  <si>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</si>
  <si>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</si>
  <si>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</si>
  <si>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</si>
  <si>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</si>
  <si>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</si>
  <si>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</si>
  <si>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</si>
  <si>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</si>
  <si>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</si>
  <si>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</si>
  <si>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</si>
  <si>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</si>
  <si>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</si>
  <si>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</si>
  <si>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</si>
  <si>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</si>
  <si>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</si>
  <si>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</si>
  <si>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</si>
  <si>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</si>
  <si>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</si>
  <si>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</si>
  <si>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</si>
  <si>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</si>
  <si>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</si>
  <si>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</si>
  <si>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</si>
  <si>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</si>
  <si>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</si>
  <si>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</si>
  <si>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</si>
  <si>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</si>
  <si>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</si>
  <si>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</si>
  <si>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</si>
  <si>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</si>
  <si>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</si>
  <si>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</si>
  <si>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</si>
  <si>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</si>
  <si>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</si>
  <si>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</si>
  <si>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</si>
  <si>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</si>
  <si>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</si>
  <si>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</si>
  <si>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</si>
  <si>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</si>
  <si>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</si>
  <si>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</si>
  <si>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</si>
  <si>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</si>
  <si>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</si>
  <si>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</si>
  <si>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</si>
  <si>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</si>
  <si>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</si>
  <si>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</si>
  <si>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</si>
  <si>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</si>
  <si>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</si>
  <si>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</si>
  <si>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</si>
  <si>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</si>
  <si>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</si>
  <si>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</si>
  <si>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</si>
  <si>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</si>
  <si>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</si>
  <si>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</si>
  <si>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</si>
  <si>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</si>
  <si>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</si>
  <si>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</si>
  <si>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</si>
  <si>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</si>
  <si>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</si>
  <si>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</si>
  <si>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</si>
  <si>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</si>
  <si>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</si>
  <si>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</si>
  <si>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</si>
  <si>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</si>
  <si>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</si>
  <si>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</si>
  <si>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</si>
  <si>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</si>
  <si>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</si>
  <si>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</si>
  <si>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</si>
  <si>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</si>
  <si>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</si>
  <si>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</si>
  <si>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</si>
  <si>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</si>
  <si>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</si>
  <si>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</si>
  <si>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</si>
  <si>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</si>
  <si>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</si>
  <si>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</si>
  <si>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</si>
  <si>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</si>
  <si>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</si>
  <si>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</si>
  <si>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</si>
  <si>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</si>
  <si>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</si>
  <si>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</si>
  <si>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</si>
  <si>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</si>
  <si>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</si>
  <si>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</si>
  <si>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</si>
  <si>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</si>
  <si>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</si>
  <si>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</si>
  <si>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</si>
  <si>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</si>
  <si>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</si>
  <si>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</si>
  <si>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</si>
  <si>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</si>
  <si>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</si>
  <si>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</si>
  <si>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</si>
  <si>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</si>
  <si>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</si>
  <si>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</si>
  <si>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</si>
  <si>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</si>
  <si>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</si>
  <si>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</si>
  <si>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</si>
  <si>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</si>
  <si>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</si>
  <si>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</si>
  <si>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</si>
  <si>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</si>
  <si>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</si>
  <si>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</si>
  <si>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</si>
  <si>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</si>
  <si>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</si>
  <si>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</si>
  <si>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</si>
  <si>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</si>
  <si>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</si>
  <si>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</si>
  <si>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</si>
  <si>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</si>
  <si>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</si>
  <si>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</si>
  <si>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</si>
  <si>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</si>
  <si>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</si>
  <si>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</si>
  <si>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</si>
  <si>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</si>
  <si>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</si>
  <si>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</si>
  <si>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</si>
  <si>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</si>
  <si>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</si>
  <si>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</si>
  <si>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</si>
  <si>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</si>
  <si>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</si>
  <si>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</si>
  <si>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</si>
  <si>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</si>
  <si>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</si>
  <si>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</si>
  <si>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</si>
  <si>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</si>
  <si>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</si>
  <si>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</si>
  <si>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</si>
  <si>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</si>
  <si>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</si>
  <si>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</si>
  <si>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</si>
  <si>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</si>
  <si>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</si>
  <si>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</si>
  <si>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</si>
  <si>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</si>
  <si>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</si>
  <si>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</si>
  <si>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</si>
  <si>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</si>
  <si>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</si>
  <si>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</si>
  <si>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</si>
  <si>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</si>
  <si>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</si>
  <si>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</si>
  <si>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</si>
  <si>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</si>
  <si>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</si>
  <si>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</si>
  <si>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</si>
  <si>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</si>
  <si>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</si>
  <si>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</si>
  <si>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</si>
  <si>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</si>
  <si>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</si>
  <si>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</si>
  <si>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</si>
  <si>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</si>
  <si>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</si>
  <si>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</si>
  <si>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</si>
  <si>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</si>
  <si>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</si>
  <si>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</si>
  <si>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</si>
  <si>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</si>
  <si>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</si>
  <si>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</si>
  <si>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</si>
  <si>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</si>
  <si>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</si>
  <si>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</si>
  <si>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</si>
  <si>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</si>
  <si>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</si>
  <si>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</si>
  <si>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</si>
  <si>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</si>
  <si>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</si>
  <si>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</si>
  <si>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</si>
  <si>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</si>
  <si>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</si>
  <si>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</si>
  <si>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</si>
  <si>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</si>
  <si>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</si>
  <si>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</si>
  <si>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</si>
  <si>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</si>
  <si>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</si>
  <si>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</si>
  <si>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</si>
  <si>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</si>
  <si>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</si>
  <si>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</si>
  <si>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</si>
  <si>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</si>
  <si>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</si>
  <si>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</si>
  <si>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</si>
  <si>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</si>
  <si>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</si>
  <si>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</si>
  <si>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</si>
  <si>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</si>
  <si>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</si>
  <si>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</si>
  <si>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</si>
  <si>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</si>
  <si>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</si>
  <si>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</si>
  <si>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</si>
  <si>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</si>
  <si>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</si>
  <si>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</si>
  <si>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</si>
  <si>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</si>
  <si>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</si>
  <si>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</si>
  <si>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</si>
  <si>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</si>
  <si>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</si>
  <si>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</si>
  <si>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</si>
  <si>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</si>
  <si>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</si>
  <si>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</si>
  <si>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</si>
  <si>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</si>
  <si>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</si>
  <si>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</si>
  <si>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</si>
  <si>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</si>
  <si>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</si>
  <si>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</si>
  <si>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</si>
  <si>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</si>
  <si>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</si>
  <si>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</si>
  <si>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</si>
  <si>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</si>
  <si>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</si>
  <si>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</si>
  <si>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</si>
  <si>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</si>
  <si>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</si>
  <si>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</si>
  <si>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</si>
  <si>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</si>
  <si>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</si>
  <si>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</si>
  <si>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</si>
  <si>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</si>
  <si>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</si>
  <si>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</si>
  <si>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</si>
  <si>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</si>
  <si>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</si>
  <si>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</si>
  <si>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</si>
  <si>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</si>
  <si>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</si>
  <si>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</si>
  <si>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</si>
  <si>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</si>
  <si>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</si>
  <si>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</si>
  <si>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</si>
  <si>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</si>
  <si>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</si>
  <si>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</si>
  <si>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</si>
  <si>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</si>
  <si>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</si>
  <si>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</si>
  <si>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</si>
  <si>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</si>
  <si>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</si>
  <si>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</si>
  <si>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</si>
  <si>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</si>
  <si>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</si>
  <si>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</si>
  <si>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</si>
  <si>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</si>
  <si>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</si>
  <si>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</si>
  <si>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</si>
  <si>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</si>
  <si>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</si>
  <si>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</si>
  <si>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</si>
  <si>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</si>
  <si>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</si>
  <si>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</si>
  <si>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</si>
  <si>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</si>
  <si>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</si>
  <si>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</si>
  <si>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</si>
  <si>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</si>
  <si>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</si>
  <si>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</si>
  <si>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</si>
  <si>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</si>
  <si>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</si>
  <si>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</si>
  <si>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</si>
  <si>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</si>
  <si>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</si>
  <si>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</si>
  <si>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</si>
  <si>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</si>
  <si>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</si>
  <si>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</si>
  <si>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</si>
  <si>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</si>
  <si>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</si>
  <si>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</si>
  <si>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</si>
  <si>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</si>
  <si>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</si>
  <si>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</si>
  <si>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</si>
  <si>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</si>
  <si>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</si>
  <si>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</si>
  <si>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</si>
  <si>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</si>
  <si>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</si>
  <si>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</si>
  <si>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</si>
  <si>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</si>
  <si>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</si>
  <si>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</si>
  <si>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</si>
  <si>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</si>
  <si>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</si>
  <si>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</si>
  <si>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</si>
  <si>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</si>
  <si>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</si>
  <si>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</si>
  <si>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</si>
  <si>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</si>
  <si>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</si>
  <si>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</si>
  <si>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</si>
  <si>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</si>
  <si>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</si>
  <si>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</si>
  <si>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</si>
  <si>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</si>
  <si>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</si>
  <si>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</si>
  <si>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</si>
  <si>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</si>
  <si>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</si>
  <si>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</si>
  <si>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</si>
  <si>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</si>
  <si>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</si>
  <si>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</si>
  <si>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</si>
  <si>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</si>
  <si>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</si>
  <si>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</si>
  <si>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</si>
  <si>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</si>
  <si>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</si>
  <si>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</si>
  <si>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</si>
  <si>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</si>
  <si>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</si>
  <si>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</si>
  <si>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</si>
  <si>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</si>
  <si>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</si>
  <si>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</si>
  <si>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</si>
  <si>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</si>
  <si>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</si>
  <si>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</si>
  <si>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</si>
  <si>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</si>
  <si>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</si>
  <si>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</si>
  <si>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</si>
  <si>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</si>
  <si>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</si>
  <si>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</si>
  <si>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</si>
  <si>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</si>
  <si>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</si>
  <si>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</si>
  <si>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</si>
  <si>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</si>
  <si>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</si>
  <si>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</si>
  <si>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</si>
  <si>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</si>
  <si>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</si>
  <si>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</si>
  <si>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</si>
  <si>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</si>
  <si>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</si>
  <si>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</si>
  <si>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</si>
  <si>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</si>
  <si>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</si>
  <si>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</si>
  <si>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</si>
  <si>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</si>
  <si>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</si>
  <si>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</si>
  <si>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</si>
  <si>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</si>
  <si>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</si>
  <si>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</si>
  <si>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</si>
  <si>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</si>
  <si>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</si>
  <si>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</si>
  <si>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</si>
  <si>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</si>
  <si>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</si>
  <si>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</si>
  <si>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</si>
  <si>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</si>
  <si>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</si>
  <si>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</si>
  <si>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</si>
  <si>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</si>
  <si>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</si>
  <si>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</si>
  <si>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</si>
  <si>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</si>
  <si>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</si>
  <si>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</si>
  <si>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</si>
  <si>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</si>
  <si>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</si>
  <si>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</si>
  <si>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</si>
  <si>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</si>
  <si>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</si>
  <si>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</si>
  <si>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</si>
  <si>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</si>
  <si>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</si>
  <si>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</si>
  <si>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</si>
  <si>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</si>
  <si>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</si>
  <si>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</si>
  <si>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</si>
  <si>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</si>
  <si>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</si>
  <si>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</si>
  <si>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</si>
  <si>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</si>
  <si>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</si>
  <si>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</si>
  <si>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</si>
  <si>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</si>
  <si>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</si>
  <si>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</si>
  <si>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</si>
  <si>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</si>
  <si>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</si>
  <si>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</si>
  <si>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</si>
  <si>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</si>
  <si>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</si>
  <si>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</si>
  <si>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</si>
  <si>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</si>
  <si>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</si>
  <si>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</si>
  <si>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</si>
  <si>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</si>
  <si>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</si>
  <si>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</si>
  <si>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</si>
  <si>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</si>
  <si>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</si>
  <si>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</si>
  <si>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</si>
  <si>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</si>
  <si>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</si>
  <si>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</si>
  <si>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</si>
  <si>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</si>
  <si>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</si>
  <si>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</si>
  <si>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</si>
  <si>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</si>
  <si>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</si>
  <si>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</si>
  <si>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</si>
  <si>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</si>
  <si>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</si>
  <si>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</si>
  <si>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</si>
  <si>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</si>
  <si>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</si>
  <si>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</si>
  <si>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</si>
  <si>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</si>
  <si>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</si>
  <si>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</si>
  <si>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</si>
  <si>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</si>
  <si>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</si>
  <si>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</si>
  <si>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</si>
  <si>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</si>
  <si>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</si>
  <si>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</si>
  <si>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</si>
  <si>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</si>
  <si>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</si>
  <si>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</si>
  <si>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</si>
  <si>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</si>
  <si>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</si>
  <si>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</si>
  <si>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</si>
  <si>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</si>
  <si>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</si>
  <si>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</si>
  <si>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</si>
  <si>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</si>
  <si>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</si>
  <si>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</si>
  <si>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</si>
  <si>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</si>
  <si>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</si>
  <si>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</si>
  <si>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</si>
  <si>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</si>
  <si>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</si>
  <si>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</si>
  <si>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</si>
  <si>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</si>
  <si>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</si>
  <si>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</si>
  <si>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</si>
  <si>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</si>
  <si>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</si>
  <si>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</si>
  <si>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</si>
  <si>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</si>
  <si>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</si>
  <si>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</si>
  <si>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</si>
  <si>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</si>
  <si>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</si>
  <si>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</si>
  <si>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</si>
  <si>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</si>
  <si>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</si>
  <si>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</si>
  <si>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</si>
  <si>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</si>
  <si>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</si>
  <si>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</si>
  <si>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</si>
  <si>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</si>
  <si>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</si>
  <si>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</si>
  <si>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</si>
  <si>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</si>
  <si>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</si>
  <si>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</si>
  <si>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</si>
  <si>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</si>
  <si>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</si>
  <si>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</si>
  <si>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</si>
  <si>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</si>
  <si>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</si>
  <si>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</si>
  <si>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</si>
  <si>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</si>
  <si>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</si>
  <si>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</si>
  <si>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</si>
  <si>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</si>
  <si>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</si>
  <si>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</si>
  <si>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</si>
  <si>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</si>
  <si>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</si>
  <si>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</si>
  <si>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</si>
  <si>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</si>
  <si>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</si>
  <si>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</si>
  <si>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</si>
  <si>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</si>
  <si>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</si>
  <si>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</si>
  <si>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</si>
  <si>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</si>
  <si>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</si>
  <si>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</si>
  <si>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</si>
  <si>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</si>
  <si>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</si>
  <si>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</si>
  <si>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</si>
  <si>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</si>
  <si>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</si>
  <si>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</si>
  <si>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</si>
  <si>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</si>
  <si>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</si>
  <si>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</si>
  <si>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</si>
  <si>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</si>
  <si>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</si>
  <si>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</si>
  <si>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</si>
  <si>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</si>
  <si>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</si>
  <si>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</si>
  <si>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</si>
  <si>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</si>
  <si>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</si>
  <si>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</si>
  <si>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</si>
  <si>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</si>
  <si>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</si>
  <si>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</si>
  <si>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</si>
  <si>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</si>
  <si>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2021-13-10000322</t>
  </si>
  <si>
    <t>0715-2012</t>
  </si>
  <si>
    <t>ATENDER ALA PRIMERA INFANCIA EN LA ESTRATEGIA DE CERO A SIEMPRES DE CONFORMIDAD CON LAS DIRECTRICES Y PARAMETROS ESTABLECIDOS POR EL ICBF</t>
  </si>
  <si>
    <t>0242-2013</t>
  </si>
  <si>
    <t>BRINDAR ATENCION ALA PRIMERA INFANCIA, NIÑOS Y NIÑAS MENORES DE (5) AÑOS  DE FAMILIAS EN SITUACION DE VULNERABILIDAD ATRAVEZ DE LOS HCB MODALIDAD 0 A 5 AÑOS EN LAS SIGUIENTES FORMAS DE ATENCION MODALIDAD TRADICIONAL TIEMPO COMPLETO Y LA MODALIDAD FAMI  DE COMFORMIDAD CON LOS LINEAMIENTOS, ESTANDARES Y DIRECTRICES QUE EL ICBF EXPIDA PARA LA MISMA.</t>
  </si>
  <si>
    <t>0061-2014</t>
  </si>
  <si>
    <t>0208-2016</t>
  </si>
  <si>
    <t>0574-2016</t>
  </si>
  <si>
    <t>0233-2018</t>
  </si>
  <si>
    <t>0612-2018</t>
  </si>
  <si>
    <t>0304-2016</t>
  </si>
  <si>
    <t>PRESTAR EL SERVICIO DE EDUCACION INICIAL  Y CUIDADO ANIÑOS Y NIÑAS MENORES DE 5 AÑOS O HASTA SU INGRESO AL GRADO TRANSICION CON EL FIN DE PROMOVER EL DESARROLLO INTEGRAL DE LA PRIMERA INFANCIA CON CALIDAD DE CONFORMIDAD CON LOS LINEAMIENTOS, MANUAL OPERATIVO, LAS DIRECTRICES , PARAMETROS Y ESTANDARES ESTABLECIDOS POR EL ICBF EN EL MARCO DE LA ESTRATEGIA DE ATENCION INTEGRAL DE CERO A SIEMPRE.</t>
  </si>
  <si>
    <t>0260-2020</t>
  </si>
  <si>
    <t>0454-2020</t>
  </si>
  <si>
    <t>PRESTAR LOS SERVICIOS DE EDUCACION INICIAL EN EL MARCO DE ATENCION INTEGRAL EN DESARROLLO INFANTIL EN MEDIO FAMILIAR DIMF DE CONFORMIDAD CON EL MANUAL OPERATIVO DE LA MODALIDAD FAMILIAR EL LINEAMIENTO TECNICO PARA LA ATENCION ALA PRIMERA INFANCIA Y LAS DIRECTRICES ESTABLECIDADS POR EL ICBF EN ARMONIA CON LA POLITICA DE ESTADO PARA EL DESARROLLO INTEGRAL DE LA PRIMERA INFANCIA DE CERO A SIEMPRE. - PRESTAR LOS SERVICIOS DE EDUCACION INICIAL EN EL MARCO DE ATENCION INTEGRAL EN DESARROLLO INFANTIL CDI  DE CONFORMIDAD CON EL MANUAL OPERATIVO DE LA MODALIDAD INSTITUCIONAL EL LINEAMIENTO TECNICO PARA LA ATENCION ALA PRIMERA INFANCIA Y LAS DIRECTRICES ESTABLECIDADS POR EL ICBF EN ARMONIA CON LA POLITICA DE ESTADO PARA EL DESARROLLO INTEGRAL DE LA PRIMERA INFANCIA DE CERO A SIEMPRE</t>
  </si>
  <si>
    <t>TERESA DE JESUS CERRO GALVIS</t>
  </si>
  <si>
    <t>3106377436</t>
  </si>
  <si>
    <t>asomanodedios@outlook.es</t>
  </si>
  <si>
    <t>Cra3 Calle 3-8</t>
  </si>
  <si>
    <t>Cra 3 Calle 3 -8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</si>
</sst>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34" xfId="0" applyBorder="1"/>
    <xf numFmtId="0" fontId="0" fillId="0" borderId="0" xfId="0"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2" zoomScaleNormal="8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76" t="s">
        <v>2676</v>
      </c>
      <c r="D15" s="35"/>
      <c r="E15" s="35"/>
      <c r="F15" s="5"/>
      <c r="G15" s="32" t="s">
        <v>1168</v>
      </c>
      <c r="H15" s="103" t="s">
        <v>208</v>
      </c>
      <c r="I15" s="32" t="s">
        <v>2624</v>
      </c>
      <c r="J15" s="108" t="s">
        <v>2626</v>
      </c>
      <c r="L15" s="225" t="s">
        <v>8</v>
      </c>
      <c r="M15" s="225"/>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806003492</v>
      </c>
      <c r="C20" s="5"/>
      <c r="D20" s="73"/>
      <c r="E20" s="5"/>
      <c r="F20" s="5"/>
      <c r="G20" s="5"/>
      <c r="H20" s="244"/>
      <c r="I20" s="149" t="s">
        <v>208</v>
      </c>
      <c r="J20" s="150" t="s">
        <v>219</v>
      </c>
      <c r="K20" s="151">
        <v>1872803491</v>
      </c>
      <c r="L20" s="152">
        <v>44242</v>
      </c>
      <c r="M20" s="152">
        <v>44561</v>
      </c>
      <c r="N20" s="135">
        <f>+(M20-L20)/30</f>
        <v>10.633333333333333</v>
      </c>
      <c r="O20" s="138"/>
      <c r="U20" s="134"/>
      <c r="V20" s="105">
        <f ca="1">NOW()</f>
        <v>44194.714694212962</v>
      </c>
      <c r="W20" s="105">
        <f ca="1">NOW()</f>
        <v>44194.714694212962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ASOCIACIÓN DE PADRES DE HOGARES COMUNITARIOS LA MANO DE DIOS</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2690</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41255</v>
      </c>
      <c r="F48" s="145">
        <v>42004</v>
      </c>
      <c r="G48" s="159">
        <f>IF(AND(E48&lt;&gt;"",F48&lt;&gt;""),((F48-E48)/30),"")</f>
        <v>24.966666666666665</v>
      </c>
      <c r="H48" s="114" t="s">
        <v>2678</v>
      </c>
      <c r="I48" s="113" t="s">
        <v>208</v>
      </c>
      <c r="J48" s="113" t="s">
        <v>219</v>
      </c>
      <c r="K48" s="116">
        <v>1377105847</v>
      </c>
      <c r="L48" s="115" t="s">
        <v>1148</v>
      </c>
      <c r="M48" s="117">
        <v>1</v>
      </c>
      <c r="N48" s="115" t="s">
        <v>27</v>
      </c>
      <c r="O48" s="115" t="s">
        <v>26</v>
      </c>
      <c r="P48" s="78"/>
    </row>
    <row r="49" spans="1:16" s="6" customFormat="1" ht="24.75" customHeight="1" x14ac:dyDescent="0.25">
      <c r="A49" s="143">
        <v>2</v>
      </c>
      <c r="B49" s="111" t="s">
        <v>2664</v>
      </c>
      <c r="C49" s="112" t="s">
        <v>31</v>
      </c>
      <c r="D49" s="110" t="s">
        <v>2679</v>
      </c>
      <c r="E49" s="145">
        <v>41304</v>
      </c>
      <c r="F49" s="145">
        <v>41639</v>
      </c>
      <c r="G49" s="159">
        <f t="shared" ref="G49:G50" si="2">IF(AND(E49&lt;&gt;"",F49&lt;&gt;""),((F49-E49)/30),"")</f>
        <v>11.166666666666666</v>
      </c>
      <c r="H49" s="114" t="s">
        <v>2680</v>
      </c>
      <c r="I49" s="113" t="s">
        <v>208</v>
      </c>
      <c r="J49" s="113" t="s">
        <v>219</v>
      </c>
      <c r="K49" s="116">
        <v>108058608</v>
      </c>
      <c r="L49" s="115" t="s">
        <v>1148</v>
      </c>
      <c r="M49" s="117">
        <v>1</v>
      </c>
      <c r="N49" s="115" t="s">
        <v>27</v>
      </c>
      <c r="O49" s="115" t="s">
        <v>26</v>
      </c>
      <c r="P49" s="78"/>
    </row>
    <row r="50" spans="1:16" s="6" customFormat="1" ht="24.75" customHeight="1" x14ac:dyDescent="0.25">
      <c r="A50" s="143">
        <v>3</v>
      </c>
      <c r="B50" s="111" t="s">
        <v>2664</v>
      </c>
      <c r="C50" s="112" t="s">
        <v>31</v>
      </c>
      <c r="D50" s="110" t="s">
        <v>2681</v>
      </c>
      <c r="E50" s="145">
        <v>41659</v>
      </c>
      <c r="F50" s="145">
        <v>41973</v>
      </c>
      <c r="G50" s="159">
        <f t="shared" si="2"/>
        <v>10.466666666666667</v>
      </c>
      <c r="H50" s="119" t="s">
        <v>2680</v>
      </c>
      <c r="I50" s="113" t="s">
        <v>208</v>
      </c>
      <c r="J50" s="113" t="s">
        <v>219</v>
      </c>
      <c r="K50" s="116">
        <v>147193440</v>
      </c>
      <c r="L50" s="115" t="s">
        <v>1148</v>
      </c>
      <c r="M50" s="117">
        <v>1</v>
      </c>
      <c r="N50" s="115" t="s">
        <v>27</v>
      </c>
      <c r="O50" s="115" t="s">
        <v>26</v>
      </c>
      <c r="P50" s="78"/>
    </row>
    <row r="51" spans="1:16" s="6" customFormat="1" ht="24.75" customHeight="1" outlineLevel="1" x14ac:dyDescent="0.25">
      <c r="A51" s="143">
        <v>4</v>
      </c>
      <c r="B51" s="111" t="s">
        <v>2664</v>
      </c>
      <c r="C51" s="112" t="s">
        <v>31</v>
      </c>
      <c r="D51" s="110" t="s">
        <v>2682</v>
      </c>
      <c r="E51" s="145">
        <v>42399</v>
      </c>
      <c r="F51" s="145">
        <v>42674</v>
      </c>
      <c r="G51" s="159">
        <f t="shared" ref="G51:G107" si="3">IF(AND(E51&lt;&gt;"",F51&lt;&gt;""),((F51-E51)/30),"")</f>
        <v>9.1666666666666661</v>
      </c>
      <c r="H51" s="114" t="s">
        <v>2680</v>
      </c>
      <c r="I51" s="113" t="s">
        <v>208</v>
      </c>
      <c r="J51" s="113" t="s">
        <v>219</v>
      </c>
      <c r="K51" s="116">
        <v>138166256</v>
      </c>
      <c r="L51" s="115" t="s">
        <v>1148</v>
      </c>
      <c r="M51" s="117">
        <v>1</v>
      </c>
      <c r="N51" s="115" t="s">
        <v>27</v>
      </c>
      <c r="O51" s="115" t="s">
        <v>26</v>
      </c>
      <c r="P51" s="78"/>
    </row>
    <row r="52" spans="1:16" s="7" customFormat="1" ht="24.75" customHeight="1" outlineLevel="1" x14ac:dyDescent="0.25">
      <c r="A52" s="144">
        <v>5</v>
      </c>
      <c r="B52" s="111" t="s">
        <v>2664</v>
      </c>
      <c r="C52" s="112" t="s">
        <v>31</v>
      </c>
      <c r="D52" s="110" t="s">
        <v>2683</v>
      </c>
      <c r="E52" s="145">
        <v>42675</v>
      </c>
      <c r="F52" s="145">
        <v>43312</v>
      </c>
      <c r="G52" s="159">
        <f t="shared" si="3"/>
        <v>21.233333333333334</v>
      </c>
      <c r="H52" s="119" t="s">
        <v>2680</v>
      </c>
      <c r="I52" s="113" t="s">
        <v>208</v>
      </c>
      <c r="J52" s="113" t="s">
        <v>219</v>
      </c>
      <c r="K52" s="116">
        <v>314683449</v>
      </c>
      <c r="L52" s="115" t="s">
        <v>1148</v>
      </c>
      <c r="M52" s="117">
        <v>1</v>
      </c>
      <c r="N52" s="115" t="s">
        <v>27</v>
      </c>
      <c r="O52" s="115" t="s">
        <v>26</v>
      </c>
      <c r="P52" s="79"/>
    </row>
    <row r="53" spans="1:16" s="7" customFormat="1" ht="24.75" customHeight="1" outlineLevel="1" x14ac:dyDescent="0.25">
      <c r="A53" s="144">
        <v>6</v>
      </c>
      <c r="B53" s="111" t="s">
        <v>2664</v>
      </c>
      <c r="C53" s="112" t="s">
        <v>31</v>
      </c>
      <c r="D53" s="110" t="s">
        <v>2684</v>
      </c>
      <c r="E53" s="145">
        <v>43313</v>
      </c>
      <c r="F53" s="145">
        <v>43449</v>
      </c>
      <c r="G53" s="159">
        <f t="shared" si="3"/>
        <v>4.5333333333333332</v>
      </c>
      <c r="H53" s="119" t="s">
        <v>2680</v>
      </c>
      <c r="I53" s="113" t="s">
        <v>208</v>
      </c>
      <c r="J53" s="113" t="s">
        <v>219</v>
      </c>
      <c r="K53" s="116">
        <v>75890596</v>
      </c>
      <c r="L53" s="115" t="s">
        <v>1148</v>
      </c>
      <c r="M53" s="117">
        <v>1</v>
      </c>
      <c r="N53" s="115" t="s">
        <v>27</v>
      </c>
      <c r="O53" s="115" t="s">
        <v>26</v>
      </c>
      <c r="P53" s="79"/>
    </row>
    <row r="54" spans="1:16" s="7" customFormat="1" ht="24.75" customHeight="1" outlineLevel="1" x14ac:dyDescent="0.25">
      <c r="A54" s="144">
        <v>7</v>
      </c>
      <c r="B54" s="111" t="s">
        <v>2664</v>
      </c>
      <c r="C54" s="112" t="s">
        <v>31</v>
      </c>
      <c r="D54" s="110" t="s">
        <v>2685</v>
      </c>
      <c r="E54" s="145">
        <v>43453</v>
      </c>
      <c r="F54" s="145">
        <v>43799</v>
      </c>
      <c r="G54" s="159">
        <f t="shared" si="3"/>
        <v>11.533333333333333</v>
      </c>
      <c r="H54" s="119" t="s">
        <v>2680</v>
      </c>
      <c r="I54" s="113" t="s">
        <v>208</v>
      </c>
      <c r="J54" s="113" t="s">
        <v>219</v>
      </c>
      <c r="K54" s="118">
        <v>182927934</v>
      </c>
      <c r="L54" s="115" t="s">
        <v>1148</v>
      </c>
      <c r="M54" s="117">
        <v>1</v>
      </c>
      <c r="N54" s="115" t="s">
        <v>27</v>
      </c>
      <c r="O54" s="115" t="s">
        <v>26</v>
      </c>
      <c r="P54" s="79"/>
    </row>
    <row r="55" spans="1:16" s="7" customFormat="1" ht="24.75" customHeight="1" outlineLevel="1" x14ac:dyDescent="0.25">
      <c r="A55" s="144">
        <v>8</v>
      </c>
      <c r="B55" s="111" t="s">
        <v>2664</v>
      </c>
      <c r="C55" s="112" t="s">
        <v>31</v>
      </c>
      <c r="D55" s="110" t="s">
        <v>2686</v>
      </c>
      <c r="E55" s="145">
        <v>42401</v>
      </c>
      <c r="F55" s="145">
        <v>42719</v>
      </c>
      <c r="G55" s="159">
        <f t="shared" si="3"/>
        <v>10.6</v>
      </c>
      <c r="H55" s="114" t="s">
        <v>2687</v>
      </c>
      <c r="I55" s="113" t="s">
        <v>208</v>
      </c>
      <c r="J55" s="113" t="s">
        <v>219</v>
      </c>
      <c r="K55" s="118">
        <v>885815901</v>
      </c>
      <c r="L55" s="115" t="s">
        <v>1148</v>
      </c>
      <c r="M55" s="117">
        <v>1</v>
      </c>
      <c r="N55" s="115" t="s">
        <v>27</v>
      </c>
      <c r="O55" s="115" t="s">
        <v>26</v>
      </c>
      <c r="P55" s="79"/>
    </row>
    <row r="56" spans="1:16" s="7" customFormat="1" ht="24.75" customHeight="1" outlineLevel="1" x14ac:dyDescent="0.25">
      <c r="A56" s="144">
        <v>9</v>
      </c>
      <c r="B56" s="111" t="s">
        <v>2664</v>
      </c>
      <c r="C56" s="112" t="s">
        <v>31</v>
      </c>
      <c r="D56" s="110" t="s">
        <v>2688</v>
      </c>
      <c r="E56" s="145">
        <v>43922</v>
      </c>
      <c r="F56" s="145">
        <v>44165</v>
      </c>
      <c r="G56" s="159">
        <f t="shared" si="3"/>
        <v>8.1</v>
      </c>
      <c r="H56" s="119" t="s">
        <v>2680</v>
      </c>
      <c r="I56" s="113" t="s">
        <v>208</v>
      </c>
      <c r="J56" s="113" t="s">
        <v>219</v>
      </c>
      <c r="K56" s="118">
        <v>172986535</v>
      </c>
      <c r="L56" s="115" t="s">
        <v>1148</v>
      </c>
      <c r="M56" s="117">
        <v>1</v>
      </c>
      <c r="N56" s="115" t="s">
        <v>2634</v>
      </c>
      <c r="O56" s="115" t="s">
        <v>26</v>
      </c>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t="s">
        <v>2689</v>
      </c>
      <c r="E114" s="145">
        <v>44166</v>
      </c>
      <c r="F114" s="145">
        <v>44773</v>
      </c>
      <c r="G114" s="159">
        <f>IF(AND(E114&lt;&gt;"",F114&lt;&gt;""),((F114-E114)/30),"")</f>
        <v>20.233333333333334</v>
      </c>
      <c r="H114" s="119" t="s">
        <v>2680</v>
      </c>
      <c r="I114" s="121" t="s">
        <v>208</v>
      </c>
      <c r="J114" s="121" t="s">
        <v>219</v>
      </c>
      <c r="K114" s="123">
        <v>760086811</v>
      </c>
      <c r="L114" s="100">
        <f>+IF(AND(K114&gt;0,O114="Ejecución"),(K114/877802)*Tabla28[[#This Row],[% participación]],IF(AND(K114&gt;0,O114&lt;&gt;"Ejecución"),"-",""))</f>
        <v>865.89778902303703</v>
      </c>
      <c r="M114" s="124" t="s">
        <v>1148</v>
      </c>
      <c r="N114" s="172">
        <v>1</v>
      </c>
      <c r="O114" s="161" t="s">
        <v>1150</v>
      </c>
      <c r="P114" s="78"/>
    </row>
    <row r="115" spans="1:16" s="6" customFormat="1" ht="24.75" customHeight="1" x14ac:dyDescent="0.25">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2668</v>
      </c>
      <c r="C179" s="192"/>
      <c r="D179" s="192"/>
      <c r="E179" s="170">
        <v>0.02</v>
      </c>
      <c r="F179" s="169">
        <v>0</v>
      </c>
      <c r="G179" s="164" t="str">
        <f>IF(F179&gt;0,SUM(E179+F179),"")</f>
        <v/>
      </c>
      <c r="H179" s="5"/>
      <c r="I179" s="192" t="s">
        <v>2670</v>
      </c>
      <c r="J179" s="192"/>
      <c r="K179" s="192"/>
      <c r="L179" s="192"/>
      <c r="M179" s="171"/>
      <c r="O179" s="8"/>
      <c r="Q179" s="19"/>
      <c r="R179" s="158" t="str">
        <f>IF(M179&gt;0,SUM(L179+M179),"")</f>
        <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7" t="s">
        <v>2628</v>
      </c>
      <c r="L185" s="237"/>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35608</v>
      </c>
      <c r="D193" s="5"/>
      <c r="E193" s="126">
        <v>465</v>
      </c>
      <c r="F193" s="5"/>
      <c r="G193" s="5"/>
      <c r="H193" s="147" t="s">
        <v>2691</v>
      </c>
      <c r="J193" s="5"/>
      <c r="K193" s="127">
        <v>31948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7"/>
      <c r="D211" s="21"/>
      <c r="G211" s="27" t="s">
        <v>2620</v>
      </c>
      <c r="H211" s="148" t="s">
        <v>2695</v>
      </c>
      <c r="J211" s="27" t="s">
        <v>2622</v>
      </c>
      <c r="K211" s="148" t="s">
        <v>2694</v>
      </c>
      <c r="L211" s="21"/>
      <c r="M211" s="21"/>
      <c r="N211" s="21"/>
      <c r="O211" s="8"/>
    </row>
    <row r="212" spans="1:15" x14ac:dyDescent="0.25">
      <c r="A212" s="9"/>
      <c r="B212" s="27" t="s">
        <v>2619</v>
      </c>
      <c r="C212" s="69" t="s">
        <v>2691</v>
      </c>
      <c r="D212" s="21"/>
      <c r="G212" s="27" t="s">
        <v>2621</v>
      </c>
      <c r="H212" s="148" t="s">
        <v>2692</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dcmitype/"/>
    <ds:schemaRef ds:uri="a65d333d-5b59-4810-bc94-b80d9325abbc"/>
    <ds:schemaRef ds:uri="http://schemas.openxmlformats.org/package/2006/metadata/core-properties"/>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2020-12-29T02:23:35Z</cp:lastPrinted>
  <dcterms:created xsi:type="dcterms:W3CDTF">2020-10-14T21:57:42Z</dcterms:created>
  <dcterms:modified xsi:type="dcterms:W3CDTF">2020-12-29T22:26:11Z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