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95" windowWidth="23250" windowHeight="122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<sst xmlns="http://schemas.openxmlformats.org/spreadsheetml/2006/main" count="3645" uniqueCount="2774">
  <si>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</si>
  <si>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</si>
  <si>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</si>
  <si>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</si>
  <si>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</si>
  <si>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</si>
  <si>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</si>
  <si>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</si>
  <si>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</si>
  <si>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</si>
  <si>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</si>
  <si>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</si>
  <si>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</si>
  <si>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</si>
  <si>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</si>
  <si>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</si>
  <si>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</si>
  <si>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</si>
  <si>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</si>
  <si>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</si>
  <si>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</si>
  <si>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</si>
  <si>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</si>
  <si>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</si>
  <si>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</si>
  <si>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</si>
  <si>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</si>
  <si>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</si>
  <si>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</si>
  <si>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</si>
  <si>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</si>
  <si>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</si>
  <si>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</si>
  <si>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</si>
  <si>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</si>
  <si>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</si>
  <si>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</si>
  <si>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</si>
  <si>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</si>
  <si>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</si>
  <si>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</si>
  <si>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</si>
  <si>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</si>
  <si>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</si>
  <si>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</si>
  <si>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</si>
  <si>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</si>
  <si>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</si>
  <si>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</si>
  <si>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</si>
  <si>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</si>
  <si>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</si>
  <si>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</si>
  <si>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</si>
  <si>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</si>
  <si>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</si>
  <si>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</si>
  <si>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</si>
  <si>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</si>
  <si>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</si>
  <si>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</si>
  <si>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</si>
  <si>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</si>
  <si>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</si>
  <si>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</si>
  <si>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</si>
  <si>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</si>
  <si>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</si>
  <si>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</si>
  <si>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</si>
  <si>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</si>
  <si>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</si>
  <si>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</si>
  <si>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</si>
  <si>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</si>
  <si>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</si>
  <si>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</si>
  <si>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</si>
  <si>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</si>
  <si>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</si>
  <si>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</si>
  <si>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</si>
  <si>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</si>
  <si>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</si>
  <si>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</si>
  <si>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</si>
  <si>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</si>
  <si>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</si>
  <si>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</si>
  <si>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</si>
  <si>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</si>
  <si>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</si>
  <si>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</si>
  <si>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</si>
  <si>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</si>
  <si>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</si>
  <si>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</si>
  <si>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</si>
  <si>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</si>
  <si>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</si>
  <si>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</si>
  <si>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</si>
  <si>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</si>
  <si>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</si>
  <si>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</si>
  <si>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</si>
  <si>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</si>
  <si>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</si>
  <si>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</si>
  <si>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</si>
  <si>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</si>
  <si>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</si>
  <si>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</si>
  <si>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</si>
  <si>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</si>
  <si>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</si>
  <si>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</si>
  <si>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</si>
  <si>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</si>
  <si>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</si>
  <si>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</si>
  <si>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</si>
  <si>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</si>
  <si>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</si>
  <si>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</si>
  <si>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</si>
  <si>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</si>
  <si>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</si>
  <si>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</si>
  <si>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</si>
  <si>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</si>
  <si>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</si>
  <si>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</si>
  <si>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</si>
  <si>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</si>
  <si>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</si>
  <si>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</si>
  <si>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</si>
  <si>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</si>
  <si>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</si>
  <si>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</si>
  <si>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</si>
  <si>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</si>
  <si>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</si>
  <si>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</si>
  <si>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</si>
  <si>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</si>
  <si>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</si>
  <si>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</si>
  <si>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</si>
  <si>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</si>
  <si>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</si>
  <si>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</si>
  <si>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</si>
  <si>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</si>
  <si>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</si>
  <si>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</si>
  <si>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</si>
  <si>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</si>
  <si>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</si>
  <si>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</si>
  <si>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</si>
  <si>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</si>
  <si>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</si>
  <si>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</si>
  <si>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</si>
  <si>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</si>
  <si>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</si>
  <si>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</si>
  <si>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</si>
  <si>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</si>
  <si>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</si>
  <si>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</si>
  <si>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</si>
  <si>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</si>
  <si>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</si>
  <si>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</si>
  <si>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</si>
  <si>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</si>
  <si>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</si>
  <si>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</si>
  <si>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</si>
  <si>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</si>
  <si>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</si>
  <si>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</si>
  <si>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</si>
  <si>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</si>
  <si>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</si>
  <si>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</si>
  <si>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</si>
  <si>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</si>
  <si>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</si>
  <si>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</si>
  <si>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</si>
  <si>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</si>
  <si>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</si>
  <si>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</si>
  <si>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</si>
  <si>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</si>
  <si>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</si>
  <si>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</si>
  <si>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</si>
  <si>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</si>
  <si>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</si>
  <si>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</si>
  <si>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</si>
  <si>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</si>
  <si>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</si>
  <si>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</si>
  <si>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</si>
  <si>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</si>
  <si>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</si>
  <si>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</si>
  <si>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</si>
  <si>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</si>
  <si>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</si>
  <si>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</si>
  <si>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</si>
  <si>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</si>
  <si>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</si>
  <si>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</si>
  <si>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</si>
  <si>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</si>
  <si>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</si>
  <si>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</si>
  <si>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</si>
  <si>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</si>
  <si>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</si>
  <si>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</si>
  <si>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</si>
  <si>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</si>
  <si>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</si>
  <si>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</si>
  <si>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</si>
  <si>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</si>
  <si>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</si>
  <si>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</si>
  <si>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</si>
  <si>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</si>
  <si>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</si>
  <si>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</si>
  <si>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</si>
  <si>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</si>
  <si>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</si>
  <si>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</si>
  <si>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</si>
  <si>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</si>
  <si>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</si>
  <si>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</si>
  <si>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</si>
  <si>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</si>
  <si>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</si>
  <si>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</si>
  <si>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</si>
  <si>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</si>
  <si>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</si>
  <si>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</si>
  <si>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</si>
  <si>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</si>
  <si>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</si>
  <si>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</si>
  <si>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</si>
  <si>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</si>
  <si>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</si>
  <si>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</si>
  <si>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</si>
  <si>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</si>
  <si>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</si>
  <si>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</si>
  <si>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</si>
  <si>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</si>
  <si>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</si>
  <si>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</si>
  <si>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</si>
  <si>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</si>
  <si>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</si>
  <si>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</si>
  <si>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</si>
  <si>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</si>
  <si>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</si>
  <si>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</si>
  <si>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</si>
  <si>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</si>
  <si>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</si>
  <si>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</si>
  <si>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</si>
  <si>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</si>
  <si>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</si>
  <si>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</si>
  <si>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</si>
  <si>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</si>
  <si>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</si>
  <si>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</si>
  <si>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</si>
  <si>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</si>
  <si>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</si>
  <si>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</si>
  <si>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</si>
  <si>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</si>
  <si>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</si>
  <si>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</si>
  <si>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</si>
  <si>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</si>
  <si>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</si>
  <si>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</si>
  <si>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</si>
  <si>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</si>
  <si>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</si>
  <si>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</si>
  <si>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</si>
  <si>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</si>
  <si>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</si>
  <si>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</si>
  <si>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</si>
  <si>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</si>
  <si>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</si>
  <si>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</si>
  <si>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</si>
  <si>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</si>
  <si>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</si>
  <si>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</si>
  <si>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</si>
  <si>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</si>
  <si>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</si>
  <si>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</si>
  <si>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</si>
  <si>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</si>
  <si>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</si>
  <si>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</si>
  <si>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</si>
  <si>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</si>
  <si>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</si>
  <si>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</si>
  <si>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</si>
  <si>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</si>
  <si>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</si>
  <si>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</si>
  <si>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</si>
  <si>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</si>
  <si>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</si>
  <si>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</si>
  <si>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</si>
  <si>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</si>
  <si>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</si>
  <si>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</si>
  <si>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</si>
  <si>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</si>
  <si>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</si>
  <si>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</si>
  <si>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</si>
  <si>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</si>
  <si>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</si>
  <si>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</si>
  <si>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</si>
  <si>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</si>
  <si>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</si>
  <si>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</si>
  <si>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</si>
  <si>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</si>
  <si>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</si>
  <si>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</si>
  <si>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</si>
  <si>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</si>
  <si>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</si>
  <si>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</si>
  <si>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</si>
  <si>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</si>
  <si>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</si>
  <si>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</si>
  <si>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</si>
  <si>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</si>
  <si>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</si>
  <si>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</si>
  <si>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</si>
  <si>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</si>
  <si>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</si>
  <si>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</si>
  <si>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</si>
  <si>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</si>
  <si>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</si>
  <si>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</si>
  <si>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</si>
  <si>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</si>
  <si>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</si>
  <si>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</si>
  <si>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</si>
  <si>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</si>
  <si>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</si>
  <si>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</si>
  <si>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</si>
  <si>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</si>
  <si>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</si>
  <si>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</si>
  <si>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</si>
  <si>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</si>
  <si>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</si>
  <si>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</si>
  <si>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</si>
  <si>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</si>
  <si>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</si>
  <si>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</si>
  <si>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</si>
  <si>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</si>
  <si>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</si>
  <si>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</si>
  <si>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</si>
  <si>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</si>
  <si>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</si>
  <si>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</si>
  <si>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</si>
  <si>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</si>
  <si>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</si>
  <si>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</si>
  <si>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</si>
  <si>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</si>
  <si>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</si>
  <si>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</si>
  <si>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</si>
  <si>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</si>
  <si>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</si>
  <si>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</si>
  <si>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</si>
  <si>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</si>
  <si>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</si>
  <si>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</si>
  <si>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</si>
  <si>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</si>
  <si>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</si>
  <si>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</si>
  <si>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</si>
  <si>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</si>
  <si>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</si>
  <si>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</si>
  <si>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</si>
  <si>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</si>
  <si>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</si>
  <si>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</si>
  <si>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</si>
  <si>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</si>
  <si>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</si>
  <si>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</si>
  <si>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</si>
  <si>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</si>
  <si>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</si>
  <si>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</si>
  <si>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</si>
  <si>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</si>
  <si>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</si>
  <si>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</si>
  <si>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</si>
  <si>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</si>
  <si>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</si>
  <si>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</si>
  <si>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</si>
  <si>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</si>
  <si>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</si>
  <si>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</si>
  <si>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</si>
  <si>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</si>
  <si>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</si>
  <si>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</si>
  <si>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</si>
  <si>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</si>
  <si>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</si>
  <si>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</si>
  <si>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</si>
  <si>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</si>
  <si>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</si>
  <si>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</si>
  <si>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</si>
  <si>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</si>
  <si>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</si>
  <si>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</si>
  <si>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</si>
  <si>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</si>
  <si>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</si>
  <si>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</si>
  <si>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</si>
  <si>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</si>
  <si>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</si>
  <si>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</si>
  <si>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</si>
  <si>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</si>
  <si>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</si>
  <si>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</si>
  <si>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</si>
  <si>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</si>
  <si>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</si>
  <si>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</si>
  <si>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</si>
  <si>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</si>
  <si>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</si>
  <si>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</si>
  <si>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</si>
  <si>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</si>
  <si>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</si>
  <si>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</si>
  <si>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</si>
  <si>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</si>
  <si>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</si>
  <si>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</si>
  <si>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</si>
  <si>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</si>
  <si>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</si>
  <si>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</si>
  <si>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</si>
  <si>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</si>
  <si>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</si>
  <si>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</si>
  <si>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</si>
  <si>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</si>
  <si>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</si>
  <si>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</si>
  <si>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</si>
  <si>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</si>
  <si>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</si>
  <si>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</si>
  <si>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</si>
  <si>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</si>
  <si>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</si>
  <si>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</si>
  <si>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</si>
  <si>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</si>
  <si>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</si>
  <si>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</si>
  <si>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</si>
  <si>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</si>
  <si>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</si>
  <si>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</si>
  <si>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</si>
  <si>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</si>
  <si>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</si>
  <si>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</si>
  <si>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</si>
  <si>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</si>
  <si>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</si>
  <si>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</si>
  <si>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</si>
  <si>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</si>
  <si>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</si>
  <si>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</si>
  <si>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</si>
  <si>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</si>
  <si>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</si>
  <si>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</si>
  <si>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</si>
  <si>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</si>
  <si>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</si>
  <si>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</si>
  <si>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</si>
  <si>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</si>
  <si>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</si>
  <si>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</si>
  <si>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</si>
  <si>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</si>
  <si>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</si>
  <si>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</si>
  <si>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</si>
  <si>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</si>
  <si>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</si>
  <si>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</si>
  <si>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</si>
  <si>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</si>
  <si>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</si>
  <si>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</si>
  <si>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</si>
  <si>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</si>
  <si>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</si>
  <si>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</si>
  <si>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</si>
  <si>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</si>
  <si>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</si>
  <si>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</si>
  <si>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</si>
  <si>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</si>
  <si>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</si>
  <si>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</si>
  <si>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</si>
  <si>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</si>
  <si>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</si>
  <si>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</si>
  <si>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</si>
  <si>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</si>
  <si>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</si>
  <si>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</si>
  <si>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</si>
  <si>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</si>
  <si>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</si>
  <si>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</si>
  <si>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</si>
  <si>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</si>
  <si>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</si>
  <si>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</si>
  <si>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</si>
  <si>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</si>
  <si>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</si>
  <si>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</si>
  <si>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</si>
  <si>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</si>
  <si>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</si>
  <si>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</si>
  <si>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</si>
  <si>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</si>
  <si>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</si>
  <si>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</si>
  <si>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</si>
  <si>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</si>
  <si>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</si>
  <si>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</si>
  <si>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</si>
  <si>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</si>
  <si>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</si>
  <si>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</si>
  <si>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</si>
  <si>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</si>
  <si>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</si>
  <si>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</si>
  <si>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</si>
  <si>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</si>
  <si>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</si>
  <si>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</si>
  <si>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</si>
  <si>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</si>
  <si>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</si>
  <si>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</si>
  <si>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</si>
  <si>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</si>
  <si>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</si>
  <si>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</si>
  <si>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</si>
  <si>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</si>
  <si>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</si>
  <si>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</si>
  <si>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</si>
  <si>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</si>
  <si>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</si>
  <si>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</si>
  <si>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</si>
  <si>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</si>
  <si>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</si>
  <si>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</si>
  <si>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</si>
  <si>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</si>
  <si>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</si>
  <si>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</si>
  <si>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</si>
  <si>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</si>
  <si>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</si>
  <si>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</si>
  <si>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</si>
  <si>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</si>
  <si>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</si>
  <si>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</si>
  <si>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</si>
  <si>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</si>
  <si>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</si>
  <si>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</si>
  <si>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</si>
  <si>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</si>
  <si>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</si>
  <si>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</si>
  <si>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</si>
  <si>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</si>
  <si>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</si>
  <si>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</si>
  <si>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</si>
  <si>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</si>
  <si>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</si>
  <si>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</si>
  <si>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</si>
  <si>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</si>
  <si>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</si>
  <si>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</si>
  <si>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</si>
  <si>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</si>
  <si>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</si>
  <si>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</si>
  <si>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</si>
  <si>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</si>
  <si>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</si>
  <si>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</si>
  <si>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</si>
  <si>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</si>
  <si>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</si>
  <si>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</si>
  <si>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</si>
  <si>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</si>
  <si>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</si>
  <si>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</si>
  <si>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</si>
  <si>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</si>
  <si>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</si>
  <si>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</si>
  <si>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</si>
  <si>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</si>
  <si>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</si>
  <si>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</si>
  <si>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</si>
  <si>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</si>
  <si>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</si>
  <si>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</si>
  <si>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</si>
  <si>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</si>
  <si>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</si>
  <si>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</si>
  <si>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</si>
  <si>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</si>
  <si>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</si>
  <si>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</si>
  <si>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</si>
  <si>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</si>
  <si>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</si>
  <si>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</si>
  <si>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</si>
  <si>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</si>
  <si>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</si>
  <si>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</si>
  <si>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</si>
  <si>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</si>
  <si>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</si>
  <si>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</si>
  <si>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</si>
  <si>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</si>
  <si>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</si>
  <si>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</si>
  <si>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</si>
  <si>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</si>
  <si>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</si>
  <si>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</si>
  <si>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</si>
  <si>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</si>
  <si>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</si>
  <si>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</si>
  <si>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</si>
  <si>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</si>
  <si>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</si>
  <si>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</si>
  <si>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</si>
  <si>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</si>
  <si>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</si>
  <si>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</si>
  <si>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</si>
  <si>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</si>
  <si>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</si>
  <si>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</si>
  <si>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</si>
  <si>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</si>
  <si>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</si>
  <si>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</si>
  <si>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</si>
  <si>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</si>
  <si>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</si>
  <si>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</si>
  <si>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</si>
  <si>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</si>
  <si>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</si>
  <si>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</si>
  <si>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</si>
  <si>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</si>
  <si>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</si>
  <si>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</si>
  <si>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</si>
  <si>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</si>
  <si>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</si>
  <si>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</si>
  <si>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</si>
  <si>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</si>
  <si>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</si>
  <si>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</si>
  <si>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</si>
  <si>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</si>
  <si>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</si>
  <si>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</si>
  <si>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</si>
  <si>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</si>
  <si>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</si>
  <si>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</si>
  <si>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</si>
  <si>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</si>
  <si>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</si>
  <si>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</si>
  <si>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</si>
  <si>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</si>
  <si>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</si>
  <si>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</si>
  <si>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</si>
  <si>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</si>
  <si>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</si>
  <si>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</si>
  <si>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</si>
  <si>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</si>
  <si>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</si>
  <si>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</si>
  <si>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</si>
  <si>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</si>
  <si>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</si>
  <si>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</si>
  <si>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</si>
  <si>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</si>
  <si>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</si>
  <si>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</si>
  <si>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</si>
  <si>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</si>
  <si>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</si>
  <si>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</si>
  <si>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</si>
  <si>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</si>
  <si>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</si>
  <si>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</si>
  <si>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</si>
  <si>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</si>
  <si>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</si>
  <si>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</si>
  <si>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</si>
  <si>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</si>
  <si>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</si>
  <si>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</si>
  <si>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</si>
  <si>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</si>
  <si>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</si>
  <si>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</si>
  <si>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</si>
  <si>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</si>
  <si>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</si>
  <si>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</si>
  <si>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</si>
  <si>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</si>
  <si>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</si>
  <si>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</si>
  <si>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</si>
  <si>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</si>
  <si>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</si>
  <si>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</si>
  <si>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</si>
  <si>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</si>
  <si>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</si>
  <si>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</si>
  <si>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</si>
  <si>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</si>
  <si>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</si>
  <si>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</si>
  <si>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</si>
  <si>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</si>
  <si>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</si>
  <si>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</si>
  <si>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</si>
  <si>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</si>
  <si>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</si>
  <si>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</si>
  <si>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</si>
  <si>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</si>
  <si>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</si>
  <si>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</si>
  <si>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</si>
  <si>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</si>
  <si>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</si>
  <si>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</si>
  <si>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</si>
  <si>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</si>
  <si>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</si>
  <si>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</si>
  <si>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</si>
  <si>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</si>
  <si>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</si>
  <si>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</si>
  <si>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</si>
  <si>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</si>
  <si>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</si>
  <si>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</si>
  <si>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</si>
  <si>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</si>
  <si>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</si>
  <si>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</si>
  <si>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</si>
  <si>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</si>
  <si>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</si>
  <si>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</si>
  <si>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</si>
  <si>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</si>
  <si>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</si>
  <si>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</si>
  <si>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</si>
  <si>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</si>
  <si>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</si>
  <si>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</si>
  <si>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</si>
  <si>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</si>
  <si>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</si>
  <si>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</si>
  <si>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</si>
  <si>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</si>
  <si>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</si>
  <si>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</si>
  <si>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</si>
  <si>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</si>
  <si>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</si>
  <si>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</si>
  <si>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</si>
  <si>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</si>
  <si>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</si>
  <si>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</si>
  <si>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</si>
  <si>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</si>
  <si>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</si>
  <si>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</si>
  <si>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</si>
  <si>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</si>
  <si>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</si>
  <si>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</si>
  <si>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</si>
  <si>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</si>
  <si>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</si>
  <si>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</si>
  <si>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</si>
  <si>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</si>
  <si>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</si>
  <si>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</si>
  <si>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</si>
  <si>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</si>
  <si>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</si>
  <si>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</si>
  <si>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</si>
  <si>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</si>
  <si>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</si>
  <si>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</si>
  <si>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</si>
  <si>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</si>
  <si>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</si>
  <si>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</si>
  <si>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</si>
  <si>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</si>
  <si>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</si>
  <si>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</si>
  <si>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</si>
  <si>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</si>
  <si>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</si>
  <si>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</si>
  <si>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</si>
  <si>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</si>
  <si>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</si>
  <si>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</si>
  <si>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</si>
  <si>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</si>
  <si>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</si>
  <si>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</si>
  <si>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</si>
  <si>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</si>
  <si>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</si>
  <si>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</si>
  <si>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</si>
  <si>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</si>
  <si>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</si>
  <si>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</si>
  <si>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</si>
  <si>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</si>
  <si>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</si>
  <si>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</si>
  <si>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</si>
  <si>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</si>
  <si>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</si>
  <si>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</si>
  <si>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</si>
  <si>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</si>
  <si>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</si>
  <si>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</si>
  <si>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</si>
  <si>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</si>
  <si>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</si>
  <si>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</si>
  <si>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</si>
  <si>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</si>
  <si>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</si>
  <si>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</si>
  <si>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</si>
  <si>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</si>
  <si>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</si>
  <si>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</si>
  <si>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</si>
  <si>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</si>
  <si>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</si>
  <si>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</si>
  <si>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</si>
  <si>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</si>
  <si>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</si>
  <si>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</si>
  <si>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</si>
  <si>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</si>
  <si>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</si>
  <si>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</si>
  <si>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</si>
  <si>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</si>
  <si>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</si>
  <si>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</si>
  <si>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</si>
  <si>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</si>
  <si>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</si>
  <si>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</si>
  <si>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</si>
  <si>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</si>
  <si>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</si>
  <si>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</si>
  <si>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</si>
  <si>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</si>
  <si>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</si>
  <si>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</si>
  <si>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</si>
  <si>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</si>
  <si>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</si>
  <si>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</si>
  <si>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</si>
  <si>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</si>
  <si>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</si>
  <si>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</si>
  <si>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</si>
  <si>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</si>
  <si>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</si>
  <si>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</si>
  <si>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</si>
  <si>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</si>
  <si>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</si>
  <si>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</si>
  <si>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</si>
  <si>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</si>
  <si>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</si>
  <si>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</si>
  <si>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</si>
  <si>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</si>
  <si>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</si>
  <si>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</si>
  <si>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</si>
  <si>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</si>
  <si>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</si>
  <si>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</si>
  <si>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</si>
  <si>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</si>
  <si>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</si>
  <si>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</si>
  <si>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</si>
  <si>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</si>
  <si>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</si>
  <si>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</si>
  <si>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</si>
  <si>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</si>
  <si>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</si>
  <si>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</si>
  <si>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</si>
  <si>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</si>
  <si>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</si>
  <si>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</si>
  <si>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</si>
  <si>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</si>
  <si>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</si>
  <si>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</si>
  <si>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</si>
  <si>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</si>
  <si>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</si>
  <si>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</si>
  <si>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</si>
  <si>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</si>
  <si>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</si>
  <si>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</si>
  <si>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</si>
  <si>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</si>
  <si>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</si>
  <si>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</si>
  <si>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</si>
  <si>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</si>
  <si>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</si>
  <si>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</si>
  <si>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</si>
  <si>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</si>
  <si>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</si>
  <si>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</si>
  <si>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</si>
  <si>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</si>
  <si>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</si>
  <si>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</si>
  <si>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</si>
  <si>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</si>
  <si>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</si>
  <si>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</si>
  <si>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</si>
  <si>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</si>
  <si>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</si>
  <si>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</si>
  <si>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</si>
  <si>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</si>
  <si>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</si>
  <si>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</si>
  <si>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</si>
  <si>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</si>
  <si>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</si>
  <si>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</si>
  <si>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</si>
  <si>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</si>
  <si>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</si>
  <si>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</si>
  <si>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</si>
  <si>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</si>
  <si>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</si>
  <si>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</si>
  <si>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</si>
  <si>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</si>
  <si>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</si>
  <si>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</si>
  <si>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</si>
  <si>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</si>
  <si>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</si>
  <si>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</si>
  <si>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</si>
  <si>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</si>
  <si>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</si>
  <si>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</si>
  <si>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</si>
  <si>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</si>
  <si>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</si>
  <si>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</si>
  <si>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</si>
  <si>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</si>
  <si>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</si>
  <si>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</si>
  <si>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</si>
  <si>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</si>
  <si>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</si>
  <si>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</si>
  <si>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</si>
  <si>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</si>
  <si>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</si>
  <si>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</si>
  <si>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</si>
  <si>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</si>
  <si>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</si>
  <si>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</si>
  <si>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</si>
  <si>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</si>
  <si>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</si>
  <si>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</si>
  <si>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</si>
  <si>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</si>
  <si>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</si>
  <si>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</si>
  <si>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</si>
  <si>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</si>
  <si>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</si>
  <si>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</si>
  <si>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</si>
  <si>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</si>
  <si>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</si>
  <si>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</si>
  <si>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</si>
  <si>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</si>
  <si>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</si>
  <si>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</si>
  <si>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</si>
  <si>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</si>
  <si>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</si>
  <si>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</si>
  <si>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</si>
  <si>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</si>
  <si>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</si>
  <si>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</si>
  <si>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</si>
  <si>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</si>
  <si>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</si>
  <si>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</si>
  <si>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</si>
  <si>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</si>
  <si>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</si>
  <si>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</si>
  <si>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</si>
  <si>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</si>
  <si>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</si>
  <si>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</si>
  <si>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</si>
  <si>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</si>
  <si>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</si>
  <si>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</si>
  <si>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</si>
  <si>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</si>
  <si>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</si>
  <si>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</si>
  <si>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</si>
  <si>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</si>
  <si>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</si>
  <si>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</si>
  <si>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</si>
  <si>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</si>
  <si>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</si>
  <si>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</si>
  <si>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</si>
  <si>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</si>
  <si>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</si>
  <si>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</si>
  <si>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</si>
  <si>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</si>
  <si>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</si>
  <si>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</si>
  <si>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</si>
  <si>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</si>
  <si>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</si>
  <si>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</si>
  <si>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</si>
  <si>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</si>
  <si>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</si>
  <si>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</si>
  <si>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</si>
  <si>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</si>
  <si>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</si>
  <si>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</si>
  <si>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</si>
  <si>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</si>
  <si>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</si>
  <si>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</si>
  <si>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</si>
  <si>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</si>
  <si>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</si>
  <si>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</si>
  <si>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</si>
  <si>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</si>
  <si>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</si>
  <si>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</si>
  <si>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</si>
  <si>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</si>
  <si>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</si>
  <si>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</si>
  <si>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</si>
  <si>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</si>
  <si>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</si>
  <si>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</si>
  <si>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</si>
  <si>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</si>
  <si>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</si>
  <si>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</si>
  <si>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</si>
  <si>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</si>
  <si>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</si>
  <si>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</si>
  <si>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</si>
  <si>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</si>
  <si>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</si>
  <si>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</si>
  <si>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</si>
  <si>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</si>
  <si>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</si>
  <si>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</si>
  <si>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</si>
  <si>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</si>
  <si>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</si>
  <si>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</si>
  <si>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</si>
  <si>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</si>
  <si>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</si>
  <si>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</si>
  <si>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</si>
  <si>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</si>
  <si>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</si>
  <si>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</si>
  <si>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</si>
  <si>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</si>
  <si>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</si>
  <si>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</si>
  <si>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</si>
  <si>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</si>
  <si>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</si>
  <si>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</si>
  <si>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</si>
  <si>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</si>
  <si>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</si>
  <si>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</si>
  <si>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</si>
  <si>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</si>
  <si>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</si>
  <si>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</si>
  <si>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</si>
  <si>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</si>
  <si>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</si>
  <si>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</si>
  <si>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</si>
  <si>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</si>
  <si>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</si>
  <si>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</si>
  <si>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</si>
  <si>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</si>
  <si>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</si>
  <si>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</si>
  <si>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</si>
  <si>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</si>
  <si>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</si>
  <si>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</si>
  <si>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</si>
  <si>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</si>
  <si>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</si>
  <si>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</si>
  <si>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</si>
  <si>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</si>
  <si>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</si>
  <si>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</si>
  <si>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</si>
  <si>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</si>
  <si>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</si>
  <si>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</si>
  <si>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</si>
  <si>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</si>
  <si>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</si>
  <si>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</si>
  <si>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</si>
  <si>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</si>
  <si>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</si>
  <si>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</si>
  <si>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</si>
  <si>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</si>
  <si>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</si>
  <si>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</si>
  <si>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</si>
  <si>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</si>
  <si>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</si>
  <si>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</si>
  <si>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</si>
  <si>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</si>
  <si>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</si>
  <si>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</si>
  <si>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</si>
  <si>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</si>
  <si>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</si>
  <si>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</si>
  <si>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</si>
  <si>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</si>
  <si>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</si>
  <si>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</si>
  <si>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</si>
  <si>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</si>
  <si>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</si>
  <si>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</si>
  <si>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</si>
  <si>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</si>
  <si>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</si>
  <si>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</si>
  <si>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</si>
  <si>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</si>
  <si>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</si>
  <si>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</si>
  <si>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</si>
  <si>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</si>
  <si>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</si>
  <si>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</si>
  <si>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</si>
  <si>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</si>
  <si>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</si>
  <si>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</si>
  <si>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</si>
  <si>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</si>
  <si>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</si>
  <si>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</si>
  <si>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</si>
  <si>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</si>
  <si>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</si>
  <si>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</si>
  <si>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</si>
  <si>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</si>
  <si>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</si>
  <si>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</si>
  <si>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</si>
  <si>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</si>
  <si>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</si>
  <si>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</si>
  <si>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</si>
  <si>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</si>
  <si>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</si>
  <si>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</si>
  <si>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</si>
  <si>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</si>
  <si>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</si>
  <si>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</si>
  <si>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</si>
  <si>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</si>
  <si>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</si>
  <si>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</si>
  <si>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</si>
  <si>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</si>
  <si>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</si>
  <si>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</si>
  <si>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</si>
  <si>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</si>
  <si>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</si>
  <si>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</si>
  <si>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</si>
  <si>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</si>
  <si>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</si>
  <si>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</si>
  <si>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</si>
  <si>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</si>
  <si>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</si>
  <si>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</si>
  <si>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</si>
  <si>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</si>
  <si>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</si>
  <si>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</si>
  <si>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</si>
  <si>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</si>
  <si>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</si>
  <si>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</si>
  <si>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</si>
  <si>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</si>
  <si>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</si>
  <si>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</si>
  <si>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</si>
  <si>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</si>
  <si>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</si>
  <si>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</si>
  <si>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</si>
  <si>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</si>
  <si>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</si>
  <si>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</si>
  <si>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</si>
  <si>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</si>
  <si>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</si>
  <si>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</si>
  <si>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</si>
  <si>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</si>
  <si>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</si>
  <si>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</si>
  <si>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</si>
  <si>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</si>
  <si>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</si>
  <si>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</si>
  <si>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</si>
  <si>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</si>
  <si>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</si>
  <si>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</si>
  <si>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</si>
  <si>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</si>
  <si>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</si>
  <si>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</si>
  <si>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</si>
  <si>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</si>
  <si>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</si>
  <si>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</si>
  <si>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</si>
  <si>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</si>
  <si>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</si>
  <si>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</si>
  <si>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</si>
  <si>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</si>
  <si>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</si>
  <si>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</si>
  <si>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</si>
  <si>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</si>
  <si>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</si>
  <si>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</si>
  <si>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</si>
  <si>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</si>
  <si>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</si>
  <si>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</si>
  <si>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</si>
  <si>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</si>
  <si>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</si>
  <si>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</si>
  <si>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</si>
  <si>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</si>
  <si>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</si>
  <si>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</si>
  <si>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</si>
  <si>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</si>
  <si>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</si>
  <si>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</si>
  <si>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</si>
  <si>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</si>
  <si>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</si>
  <si>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</si>
  <si>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</si>
  <si>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</si>
  <si>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</si>
  <si>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</si>
  <si>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</si>
  <si>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</si>
  <si>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</si>
  <si>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</si>
  <si>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</si>
  <si>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</si>
  <si>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</si>
  <si>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</si>
  <si>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</si>
  <si>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</si>
  <si>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</si>
  <si>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</si>
  <si>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</si>
  <si>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</si>
  <si>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</si>
  <si>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</si>
  <si>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</si>
  <si>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</si>
  <si>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</si>
  <si>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</si>
  <si>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</si>
  <si>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</si>
  <si>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</si>
  <si>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</si>
  <si>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</si>
  <si>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</si>
  <si>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</si>
  <si>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</si>
  <si>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</si>
  <si>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</si>
  <si>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</si>
  <si>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</si>
  <si>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</si>
  <si>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</si>
  <si>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</si>
  <si>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</si>
  <si>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</si>
  <si>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</si>
  <si>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</si>
  <si>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</si>
  <si>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</si>
  <si>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</si>
  <si>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</si>
  <si>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</si>
  <si>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</si>
  <si>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</si>
  <si>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</si>
  <si>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</si>
  <si>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</si>
  <si>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</si>
  <si>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</si>
  <si>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</si>
  <si>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</si>
  <si>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</si>
  <si>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</si>
  <si>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</si>
  <si>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</si>
  <si>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</si>
  <si>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</si>
  <si>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</si>
  <si>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</si>
  <si>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</si>
  <si>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</si>
  <si>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</si>
  <si>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</si>
  <si>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</si>
  <si>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</si>
  <si>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</si>
  <si>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</si>
  <si>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</si>
  <si>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</si>
  <si>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</si>
  <si>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</si>
  <si>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</si>
  <si>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</si>
  <si>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</si>
  <si>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</si>
  <si>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</si>
  <si>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</si>
  <si>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</si>
  <si>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</si>
  <si>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</si>
  <si>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</si>
  <si>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</si>
  <si>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</si>
  <si>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</si>
  <si>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</si>
  <si>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</si>
  <si>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</si>
  <si>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</si>
  <si>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</si>
  <si>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</si>
  <si>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</si>
  <si>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</si>
  <si>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</si>
  <si>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</si>
  <si>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</si>
  <si>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</si>
  <si>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</si>
  <si>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</si>
  <si>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</si>
  <si>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</si>
  <si>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</si>
  <si>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</si>
  <si>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</si>
  <si>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</si>
  <si>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</si>
  <si>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</si>
  <si>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</si>
  <si>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</si>
  <si>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</si>
  <si>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</si>
  <si>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</si>
  <si>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</si>
  <si>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</si>
  <si>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</si>
  <si>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</si>
  <si>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</si>
  <si>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</si>
  <si>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</si>
  <si>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</si>
  <si>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</si>
  <si>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</si>
  <si>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</si>
  <si>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</si>
  <si>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</si>
  <si>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</si>
  <si>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</si>
  <si>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</si>
  <si>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</si>
  <si>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</si>
  <si>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</si>
  <si>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</si>
  <si>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</si>
  <si>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</si>
  <si>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</si>
  <si>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</si>
  <si>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</si>
  <si>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</si>
  <si>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</si>
  <si>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</si>
  <si>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</si>
  <si>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</si>
  <si>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</si>
  <si>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</si>
  <si>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</si>
  <si>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</si>
  <si>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</si>
  <si>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</si>
  <si>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</si>
  <si>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</si>
  <si>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</si>
  <si>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</si>
  <si>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</si>
  <si>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</si>
  <si>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</si>
  <si>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</si>
  <si>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</si>
  <si>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</si>
  <si>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</si>
  <si>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</si>
  <si>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</si>
  <si>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</si>
  <si>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</si>
  <si>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</si>
  <si>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</si>
  <si>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</si>
  <si>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</si>
  <si>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</si>
  <si>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</si>
  <si>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</si>
  <si>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</si>
  <si>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</si>
  <si>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</si>
  <si>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</si>
  <si>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</si>
  <si>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</si>
  <si>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</si>
  <si>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</si>
  <si>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</si>
  <si>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</si>
  <si>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</si>
  <si>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</si>
  <si>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</si>
  <si>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</si>
  <si>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</si>
  <si>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</si>
  <si>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</si>
  <si>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</si>
  <si>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</si>
  <si>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</si>
  <si>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</si>
  <si>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</si>
  <si>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</si>
  <si>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</si>
  <si>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</si>
  <si>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</si>
  <si>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</si>
  <si>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</si>
  <si>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</si>
  <si>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</si>
  <si>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</si>
  <si>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</si>
  <si>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</si>
  <si>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</si>
  <si>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</si>
  <si>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</si>
  <si>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</si>
  <si>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</si>
  <si>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</si>
  <si>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</si>
  <si>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</si>
  <si>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</si>
  <si>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</si>
  <si>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</si>
  <si>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</si>
  <si>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</si>
  <si>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</si>
  <si>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</si>
  <si>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</si>
  <si>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</si>
  <si>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</si>
  <si>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</si>
  <si>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</si>
  <si>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</si>
  <si>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</si>
  <si>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</si>
  <si>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</si>
  <si>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</si>
  <si>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</si>
  <si>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</si>
  <si>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</si>
  <si>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</si>
  <si>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</si>
  <si>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</si>
  <si>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</si>
  <si>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</si>
  <si>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</si>
  <si>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</si>
  <si>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</si>
  <si>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</si>
  <si>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</si>
  <si>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</si>
  <si>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</si>
  <si>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</si>
  <si>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</si>
  <si>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</si>
  <si>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</si>
  <si>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</si>
  <si>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</si>
  <si>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</si>
  <si>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</si>
  <si>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</si>
  <si>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</si>
  <si>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</si>
  <si>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</si>
  <si>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</si>
  <si>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</si>
  <si>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</si>
  <si>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</si>
  <si>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</si>
  <si>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</si>
  <si>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</si>
  <si>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</si>
  <si>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</si>
  <si>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</si>
  <si>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</si>
  <si>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</si>
  <si>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</si>
  <si>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</si>
  <si>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</si>
  <si>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</si>
  <si>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</si>
  <si>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</si>
  <si>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</si>
  <si>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</si>
  <si>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</si>
  <si>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</si>
  <si>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</si>
  <si>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</si>
  <si>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</si>
  <si>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</si>
  <si>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</si>
  <si>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</si>
  <si>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</si>
  <si>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</si>
  <si>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</si>
  <si>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</si>
  <si>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</si>
  <si>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</si>
  <si>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</si>
  <si>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</si>
  <si>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</si>
  <si>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</si>
  <si>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</si>
  <si>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</si>
  <si>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</si>
  <si>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</si>
  <si>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</si>
  <si>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</si>
  <si>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</si>
  <si>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</si>
  <si>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</si>
  <si>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</si>
  <si>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</si>
  <si>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</si>
  <si>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</si>
  <si>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</si>
  <si>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</si>
  <si>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</si>
  <si>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</si>
  <si>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</si>
  <si>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</si>
  <si>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</si>
  <si>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</si>
  <si>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</si>
  <si>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</si>
  <si>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</si>
  <si>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</si>
  <si>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</si>
  <si>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</si>
  <si>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</si>
  <si>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</si>
  <si>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</si>
  <si>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</si>
  <si>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</si>
  <si>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</si>
  <si>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</si>
  <si>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</si>
  <si>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</si>
  <si>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</si>
  <si>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</si>
  <si>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</si>
  <si>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</si>
  <si>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</si>
  <si>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</si>
  <si>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</si>
  <si>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</si>
  <si>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</si>
  <si>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</si>
  <si>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</si>
  <si>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</si>
  <si>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</si>
  <si>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</si>
  <si>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</si>
  <si>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</si>
  <si>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</si>
  <si>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</si>
  <si>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</si>
  <si>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</si>
  <si>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</si>
  <si>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</si>
  <si>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</si>
  <si>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</si>
  <si>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</si>
  <si>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</si>
  <si>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</si>
  <si>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</si>
  <si>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</si>
  <si>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</si>
  <si>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</si>
  <si>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</si>
  <si>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</si>
  <si>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</si>
  <si>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</si>
  <si>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</si>
  <si>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</si>
  <si>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</si>
  <si>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</si>
  <si>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</si>
  <si>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</si>
  <si>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</si>
  <si>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</si>
  <si>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</si>
  <si>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</si>
  <si>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</si>
  <si>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</si>
  <si>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</si>
  <si>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</si>
  <si>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</si>
  <si>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</si>
  <si>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</si>
  <si>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</si>
  <si>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</si>
  <si>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</si>
  <si>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</si>
  <si>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</si>
  <si>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</si>
  <si>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</si>
  <si>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</si>
  <si>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</si>
  <si>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</si>
  <si>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</si>
  <si>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</si>
  <si>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</si>
  <si>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</si>
  <si>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</si>
  <si>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</si>
  <si>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</si>
  <si>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</si>
  <si>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</si>
  <si>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</si>
  <si>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</si>
  <si>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</si>
  <si>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</si>
  <si>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</si>
  <si>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</si>
  <si>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</si>
  <si>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</si>
  <si>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</si>
  <si>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</si>
  <si>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</si>
  <si>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</si>
  <si>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</si>
  <si>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</si>
  <si>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</si>
  <si>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</si>
  <si>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</si>
  <si>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</si>
  <si>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</si>
  <si>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</si>
  <si>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</si>
  <si>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</si>
  <si>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</si>
  <si>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</si>
  <si>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</si>
  <si>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</si>
  <si>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</si>
  <si>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</si>
  <si>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</si>
  <si>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</si>
  <si>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</si>
  <si>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</si>
  <si>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</si>
  <si>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</si>
  <si>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</si>
  <si>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</si>
  <si>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</si>
  <si>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</si>
  <si>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</si>
  <si>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</si>
  <si>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</si>
  <si>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</si>
  <si>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</si>
  <si>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</si>
  <si>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</si>
  <si>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</si>
  <si>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</si>
  <si>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</si>
  <si>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</si>
  <si>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</si>
  <si>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</si>
  <si>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</si>
  <si>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</si>
  <si>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</si>
  <si>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</si>
  <si>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</si>
  <si>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</si>
  <si>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</si>
  <si>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</si>
  <si>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</si>
  <si>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</si>
  <si>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</si>
  <si>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</si>
  <si>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</si>
  <si>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</si>
  <si>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</si>
  <si>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</si>
  <si>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</si>
  <si>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</si>
  <si>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</si>
  <si>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</si>
  <si>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</si>
  <si>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</si>
  <si>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</si>
  <si>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</si>
  <si>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</si>
  <si>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</si>
  <si>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</si>
  <si>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</si>
  <si>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</si>
  <si>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</si>
  <si>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</si>
  <si>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</si>
  <si>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</si>
  <si>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</si>
  <si>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</si>
  <si>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</si>
  <si>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</si>
  <si>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</si>
  <si>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</si>
  <si>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</si>
  <si>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</si>
  <si>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</si>
  <si>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</si>
  <si>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</si>
  <si>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</si>
  <si>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</si>
  <si>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</si>
  <si>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</si>
  <si>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</si>
  <si>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</si>
  <si>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</si>
  <si>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</si>
  <si>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</si>
  <si>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</si>
  <si>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</si>
  <si>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</si>
  <si>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</si>
  <si>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</si>
  <si>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</si>
  <si>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</si>
  <si>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</si>
  <si>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</si>
  <si>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</si>
  <si>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</si>
  <si>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</si>
  <si>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</si>
  <si>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</si>
  <si>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</si>
  <si>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</si>
  <si>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</si>
  <si>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</si>
  <si>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</si>
  <si>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</si>
  <si>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</si>
  <si>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</si>
  <si>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</si>
  <si>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</si>
  <si>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</si>
  <si>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</si>
  <si>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</si>
  <si>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</si>
  <si>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</si>
  <si>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</si>
  <si>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</si>
  <si>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</si>
  <si>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</si>
  <si>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</si>
  <si>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</si>
  <si>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</si>
  <si>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</si>
  <si>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</si>
  <si>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</si>
  <si>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</si>
  <si>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</si>
  <si>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</si>
  <si>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</si>
  <si>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</si>
  <si>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</si>
  <si>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</si>
  <si>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</si>
  <si>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</si>
  <si>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</si>
  <si>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</si>
  <si>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</si>
  <si>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</si>
  <si>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</si>
  <si>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</si>
  <si>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</si>
  <si>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</si>
  <si>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</si>
  <si>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</si>
  <si>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</si>
  <si>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</si>
  <si>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</si>
  <si>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</si>
  <si>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</si>
  <si>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</si>
  <si>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</si>
  <si>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</si>
  <si>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</si>
  <si>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</si>
  <si>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</si>
  <si>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</si>
  <si>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</si>
  <si>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</si>
  <si>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</si>
  <si>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</si>
  <si>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</si>
  <si>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</si>
  <si>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</si>
  <si>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</si>
  <si>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</si>
  <si>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</si>
  <si>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</si>
  <si>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</si>
  <si>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</si>
  <si>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</si>
  <si>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</si>
  <si>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</si>
  <si>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</si>
  <si>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</si>
  <si>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</si>
  <si>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</si>
  <si>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</si>
  <si>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</si>
  <si>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</si>
  <si>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</si>
  <si>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</si>
  <si>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</si>
  <si>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</si>
  <si>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</si>
  <si>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</si>
  <si>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</si>
  <si>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</si>
  <si>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</si>
  <si>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</si>
  <si>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</si>
  <si>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</si>
  <si>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</si>
  <si>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</si>
  <si>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</si>
  <si>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</si>
  <si>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</si>
  <si>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</si>
  <si>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</si>
  <si>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</si>
  <si>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</si>
  <si>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</si>
  <si>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</si>
  <si>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</si>
  <si>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</si>
  <si>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</si>
  <si>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</si>
  <si>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</si>
  <si>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</si>
  <si>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</si>
  <si>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</si>
  <si>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</si>
  <si>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</si>
  <si>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</si>
  <si>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</si>
  <si>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</si>
  <si>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</si>
  <si>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</si>
  <si>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</si>
  <si>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</si>
  <si>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</si>
  <si>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</si>
  <si>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</si>
  <si>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</si>
  <si>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</si>
  <si>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</si>
  <si>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</si>
  <si>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</si>
  <si>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</si>
  <si>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</si>
  <si>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</si>
  <si>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</si>
  <si>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</si>
  <si>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</si>
  <si>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</si>
  <si>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</si>
  <si>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</si>
  <si>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</si>
  <si>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</si>
  <si>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</si>
  <si>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</si>
  <si>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</si>
  <si>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</si>
  <si>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</si>
  <si>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</si>
  <si>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</si>
  <si>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</si>
  <si>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</si>
  <si>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</si>
  <si>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</si>
  <si>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</si>
  <si>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</si>
  <si>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</si>
  <si>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</si>
  <si>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</si>
  <si>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</si>
  <si>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</si>
  <si>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</si>
  <si>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</si>
  <si>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</si>
  <si>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</si>
  <si>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</si>
  <si>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</si>
  <si>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</si>
  <si>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</si>
  <si>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</si>
  <si>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</si>
  <si>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</si>
  <si>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</si>
  <si>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</si>
  <si>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</si>
  <si>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</si>
  <si>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</si>
  <si>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</si>
  <si>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</si>
  <si>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</si>
  <si>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</si>
  <si>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</si>
  <si>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</si>
  <si>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</si>
  <si>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</si>
  <si>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</si>
  <si>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</si>
  <si>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</si>
  <si>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</si>
  <si>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</si>
  <si>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</si>
  <si>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</si>
  <si>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</si>
  <si>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</si>
  <si>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</si>
  <si>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</si>
  <si>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</si>
  <si>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</si>
  <si>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</si>
  <si>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</si>
  <si>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</si>
  <si>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</si>
  <si>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</si>
  <si>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</si>
  <si>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</si>
  <si>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</si>
  <si>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</si>
  <si>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</si>
  <si>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</si>
  <si>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</si>
  <si>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</si>
  <si>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</si>
  <si>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</si>
  <si>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</si>
  <si>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</si>
  <si>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</si>
  <si>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</si>
  <si>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</si>
  <si>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</si>
  <si>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</si>
  <si>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</si>
  <si>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</si>
  <si>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</si>
  <si>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</si>
  <si>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</si>
  <si>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</si>
  <si>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</si>
  <si>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</si>
  <si>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</si>
  <si>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</si>
  <si>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</si>
  <si>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</si>
  <si>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</si>
  <si>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</si>
  <si>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</si>
  <si>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</si>
  <si>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</si>
  <si>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</si>
  <si>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</si>
  <si>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</si>
  <si>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</si>
  <si>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</si>
  <si>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</si>
  <si>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</si>
  <si>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</si>
  <si>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</si>
  <si>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</si>
  <si>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</si>
  <si>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</si>
  <si>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</si>
  <si>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</si>
  <si>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</si>
  <si>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</si>
  <si>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</si>
  <si>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</si>
  <si>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</si>
  <si>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</si>
  <si>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</si>
  <si>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</si>
  <si>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</si>
  <si>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</si>
  <si>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</si>
  <si>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</si>
  <si>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</si>
  <si>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</si>
  <si>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</si>
  <si>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</si>
  <si>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</si>
  <si>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</si>
  <si>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</si>
  <si>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</si>
  <si>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</si>
  <si>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</si>
  <si>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</si>
  <si>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</si>
  <si>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</si>
  <si>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</si>
  <si>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</si>
  <si>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</si>
  <si>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</si>
  <si>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</si>
  <si>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</si>
  <si>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</si>
  <si>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</si>
  <si>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</si>
  <si>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</si>
  <si>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</si>
  <si>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</si>
  <si>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</si>
  <si>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</si>
  <si>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</si>
  <si>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</si>
  <si>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</si>
  <si>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</si>
  <si>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</si>
  <si>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</si>
  <si>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</si>
  <si>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</si>
  <si>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</si>
  <si>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</si>
  <si>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</si>
  <si>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</si>
  <si>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</si>
  <si>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</si>
  <si>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</si>
  <si>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</si>
  <si>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</si>
  <si>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</si>
  <si>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</si>
  <si>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</si>
  <si>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</si>
  <si>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</si>
  <si>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</si>
  <si>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</si>
  <si>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</si>
  <si>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</si>
  <si>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</si>
  <si>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</si>
  <si>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</si>
  <si>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</si>
  <si>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</si>
  <si>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</si>
  <si>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</si>
  <si>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</si>
  <si>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</si>
  <si>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</si>
  <si>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</si>
  <si>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</si>
  <si>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</si>
  <si>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</si>
  <si>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</si>
  <si>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</si>
  <si>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</si>
  <si>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</si>
  <si>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</si>
  <si>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</si>
  <si>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</si>
  <si>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</si>
  <si>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</si>
  <si>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</si>
  <si>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</si>
  <si>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</si>
  <si>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</si>
  <si>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</si>
  <si>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</si>
  <si>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</si>
  <si>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</si>
  <si>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</si>
  <si>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</si>
  <si>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</si>
  <si>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</si>
  <si>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</si>
  <si>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</si>
  <si>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</si>
  <si>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</si>
  <si>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</si>
  <si>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</si>
  <si>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</si>
  <si>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</si>
  <si>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</si>
  <si>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</si>
  <si>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</si>
  <si>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</si>
  <si>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</si>
  <si>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</si>
  <si>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</si>
  <si>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</si>
  <si>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</si>
  <si>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</si>
  <si>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</si>
  <si>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</si>
  <si>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</si>
  <si>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</si>
  <si>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</si>
  <si>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</si>
  <si>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</si>
  <si>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</si>
  <si>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</si>
  <si>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</si>
  <si>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</si>
  <si>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</si>
  <si>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</si>
  <si>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</si>
  <si>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</si>
  <si>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</si>
  <si>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</si>
  <si>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</si>
  <si>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</si>
  <si>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</si>
  <si>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</si>
  <si>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</si>
  <si>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</si>
  <si>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</si>
  <si>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</si>
  <si>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</si>
  <si>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</si>
  <si>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</si>
  <si>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</si>
  <si>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</si>
  <si>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</si>
  <si>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</si>
  <si>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</si>
  <si>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</si>
  <si>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</si>
  <si>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</si>
  <si>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</si>
  <si>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</si>
  <si>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</si>
  <si>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</si>
  <si>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</si>
  <si>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</si>
  <si>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</si>
  <si>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</si>
  <si>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</si>
  <si>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</si>
  <si>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</si>
  <si>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</si>
  <si>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</si>
  <si>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</si>
  <si>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</si>
  <si>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</si>
  <si>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</si>
  <si>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</si>
  <si>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</si>
  <si>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</si>
  <si>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</si>
  <si>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</si>
  <si>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</si>
  <si>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</si>
  <si>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</si>
  <si>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</si>
  <si>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</si>
  <si>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</si>
  <si>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</si>
  <si>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</si>
  <si>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</si>
  <si>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</si>
  <si>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</si>
  <si>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</si>
  <si>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</si>
  <si>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</si>
  <si>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</si>
  <si>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</si>
  <si>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</si>
  <si>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</si>
  <si>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</si>
  <si>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</si>
  <si>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</si>
  <si>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</si>
  <si>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</si>
  <si>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</si>
  <si>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</si>
  <si>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</si>
  <si>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</si>
  <si>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</si>
  <si>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</si>
  <si>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</si>
  <si>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</si>
  <si>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</si>
  <si>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</si>
  <si>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</si>
  <si>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</si>
  <si>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</si>
  <si>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</si>
  <si>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</si>
  <si>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</si>
  <si>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</si>
  <si>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</si>
  <si>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</si>
  <si>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</si>
  <si>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</si>
  <si>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</si>
  <si>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</si>
  <si>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</si>
  <si>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</si>
  <si>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</si>
  <si>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</si>
  <si>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</si>
  <si>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</si>
  <si>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</si>
  <si>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</si>
  <si>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</si>
  <si>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</si>
  <si>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</si>
  <si>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</si>
  <si>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</si>
  <si>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</si>
  <si>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</si>
  <si>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</si>
  <si>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</si>
  <si>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</si>
  <si>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</si>
  <si>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</si>
  <si>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</si>
  <si>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</si>
  <si>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</si>
  <si>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</si>
  <si>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</si>
  <si>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</si>
  <si>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</si>
  <si>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</si>
  <si>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</si>
  <si>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</si>
  <si>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</si>
  <si>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</si>
  <si>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</si>
  <si>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</si>
  <si>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</si>
  <si>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</si>
  <si>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</si>
  <si>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</si>
  <si>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</si>
  <si>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</si>
  <si>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</si>
  <si>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</si>
  <si>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</si>
  <si>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</si>
  <si>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</si>
  <si>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</si>
  <si>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</si>
  <si>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</si>
  <si>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</si>
  <si>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</si>
  <si>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</si>
  <si>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</si>
  <si>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</si>
  <si>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</si>
  <si>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</si>
  <si>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</si>
  <si>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</si>
  <si>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</si>
  <si>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</si>
  <si>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</si>
  <si>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</si>
  <si>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</si>
  <si>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</si>
  <si>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</si>
  <si>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</si>
  <si>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</si>
  <si>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</si>
  <si>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</si>
  <si>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</si>
  <si>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</si>
  <si>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</si>
  <si>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</si>
  <si>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</si>
  <si>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</si>
  <si>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</si>
  <si>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</si>
  <si>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</si>
  <si>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</si>
  <si>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</si>
  <si>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</si>
  <si>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</si>
  <si>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</si>
  <si>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</si>
  <si>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</si>
  <si>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</si>
  <si>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</si>
  <si>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</si>
  <si>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</si>
  <si>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</si>
  <si>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</si>
  <si>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</si>
  <si>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</si>
  <si>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</si>
  <si>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</si>
  <si>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</si>
  <si>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</si>
  <si>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</si>
  <si>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</si>
  <si>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</si>
  <si>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</si>
  <si>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</si>
  <si>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</si>
  <si>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</si>
  <si>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</si>
  <si>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</si>
  <si>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</si>
  <si>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</si>
  <si>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</si>
  <si>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</si>
  <si>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</si>
  <si>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</si>
  <si>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</si>
  <si>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</si>
  <si>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</si>
  <si>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</si>
  <si>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</si>
  <si>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</si>
  <si>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</si>
  <si>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</si>
  <si>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</si>
  <si>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</si>
  <si>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</si>
  <si>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</si>
  <si>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</si>
  <si>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</si>
  <si>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</si>
  <si>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</si>
  <si>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</si>
  <si>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</si>
  <si>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</si>
  <si>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</si>
  <si>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</si>
  <si>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</si>
  <si>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</si>
  <si>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</si>
  <si>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</si>
  <si>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</si>
  <si>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</si>
  <si>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</si>
  <si>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</si>
  <si>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</si>
  <si>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</si>
  <si>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</si>
  <si>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</si>
  <si>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</si>
  <si>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</si>
  <si>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</si>
  <si>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</si>
  <si>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</si>
  <si>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</si>
  <si>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</si>
  <si>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</si>
  <si>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</si>
  <si>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</si>
  <si>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</si>
  <si>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</si>
  <si>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</si>
  <si>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</si>
  <si>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</si>
  <si>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</si>
  <si>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</si>
  <si>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</si>
  <si>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</si>
  <si>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</si>
  <si>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</si>
  <si>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</si>
  <si>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</si>
  <si>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</si>
  <si>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</si>
  <si>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</si>
  <si>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</si>
  <si>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</si>
  <si>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</si>
  <si>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</si>
  <si>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</si>
  <si>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</si>
  <si>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</si>
  <si>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</si>
  <si>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</si>
  <si>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</si>
  <si>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</si>
  <si>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</si>
  <si>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</si>
  <si>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</si>
  <si>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</si>
  <si>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</si>
  <si>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</si>
  <si>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</si>
  <si>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</si>
  <si>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</si>
  <si>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</si>
  <si>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</si>
  <si>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</si>
  <si>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</si>
  <si>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</si>
  <si>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</si>
  <si>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</si>
  <si>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</si>
  <si>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</si>
  <si>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</si>
  <si>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</si>
  <si>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</si>
  <si>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</si>
  <si>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</si>
  <si>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</si>
  <si>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</si>
  <si>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</si>
  <si>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</si>
  <si>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</si>
  <si>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</si>
  <si>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</si>
  <si>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</si>
  <si>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</si>
  <si>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</si>
  <si>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</si>
  <si>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</si>
  <si>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</si>
  <si>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</si>
  <si>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</si>
  <si>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</si>
  <si>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</si>
  <si>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</si>
  <si>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</si>
  <si>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</si>
  <si>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</si>
  <si>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</si>
  <si>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</si>
  <si>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</si>
  <si>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</si>
  <si>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</si>
  <si>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</si>
  <si>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</si>
  <si>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</si>
  <si>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</si>
  <si>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</si>
  <si>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</si>
  <si>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</si>
  <si>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</si>
  <si>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</si>
  <si>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</si>
  <si>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</si>
  <si>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</si>
  <si>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</si>
  <si>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</si>
  <si>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</si>
  <si>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</si>
  <si>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</si>
  <si>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</si>
  <si>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</si>
  <si>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</si>
  <si>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</si>
  <si>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</si>
  <si>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</si>
  <si>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</si>
  <si>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</si>
  <si>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</si>
  <si>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</si>
  <si>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</si>
  <si>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</si>
  <si>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</si>
  <si>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</si>
  <si>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</si>
  <si>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</si>
  <si>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</si>
  <si>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</si>
  <si>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</si>
  <si>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</si>
  <si>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</si>
  <si>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</si>
  <si>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</si>
  <si>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</si>
  <si>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</si>
  <si>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</si>
  <si>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</si>
  <si>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</si>
  <si>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</si>
  <si>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</si>
  <si>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</si>
  <si>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</si>
  <si>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</si>
  <si>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</si>
  <si>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</si>
  <si>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</si>
  <si>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</si>
  <si>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</si>
  <si>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</si>
  <si>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</si>
  <si>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</si>
  <si>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</si>
  <si>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</si>
  <si>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</si>
  <si>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</si>
  <si>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</si>
  <si>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</si>
  <si>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</si>
  <si>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</si>
  <si>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</si>
  <si>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</si>
  <si>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</si>
  <si>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</si>
  <si>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</si>
  <si>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</si>
  <si>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</si>
  <si>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</si>
  <si>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</si>
  <si>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</si>
  <si>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</si>
  <si>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</si>
  <si>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</si>
  <si>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</si>
  <si>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</si>
  <si>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</si>
  <si>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</si>
  <si>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2021-47-10001249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</si>
</sst>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5" zoomScale="90" zoomScaleNormal="9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2773</v>
      </c>
      <c r="D15" s="35"/>
      <c r="E15" s="35"/>
      <c r="F15" s="5"/>
      <c r="G15" s="32" t="s">
        <v>1168</v>
      </c>
      <c r="H15" s="103" t="s">
        <v>711</v>
      </c>
      <c r="I15" s="32" t="s">
        <v>2624</v>
      </c>
      <c r="J15" s="108" t="s">
        <v>2626</v>
      </c>
      <c r="L15" s="223" t="s">
        <v>8</v>
      </c>
      <c r="M15" s="223"/>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242"/>
      <c r="I20" s="146" t="s">
        <v>711</v>
      </c>
      <c r="J20" s="147" t="s">
        <v>729</v>
      </c>
      <c r="K20" s="148">
        <v>4880387217</v>
      </c>
      <c r="L20" s="149">
        <v>44194</v>
      </c>
      <c r="M20" s="149">
        <v>44561</v>
      </c>
      <c r="N20" s="132">
        <f>+(M20-L20)/30</f>
        <v>12.233333333333333</v>
      </c>
      <c r="O20" s="135"/>
      <c r="U20" s="131"/>
      <c r="V20" s="105">
        <f ca="1">NOW()</f>
        <v>44194.78048090278</v>
      </c>
      <c r="W20" s="105">
        <f ca="1">NOW()</f>
        <v>44194.78048090278</v>
      </c>
    </row>
    <row r="21" spans="1:23" ht="30" customHeight="1" outlineLevel="1" x14ac:dyDescent="0.25">
      <c r="A21" s="9"/>
      <c r="B21" s="71"/>
      <c r="C21" s="5"/>
      <c r="D21" s="5"/>
      <c r="E21" s="5"/>
      <c r="F21" s="5"/>
      <c r="G21" s="5"/>
      <c r="H21" s="70"/>
      <c r="I21" s="146" t="s">
        <v>711</v>
      </c>
      <c r="J21" s="147" t="s">
        <v>738</v>
      </c>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JUVENIL VISION FUTURA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2772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0.03</v>
      </c>
      <c r="G179" s="162">
        <f>IF(F179&gt;0,SUM(E179+F179),"")</f>
        <v>0.05</v>
      </c>
      <c r="H179" s="5"/>
      <c r="I179" s="190" t="s">
        <v>2671</v>
      </c>
      <c r="J179" s="190"/>
      <c r="K179" s="190"/>
      <c r="L179" s="190"/>
      <c r="M179" s="169">
        <v>0.05</v>
      </c>
      <c r="O179" s="8"/>
      <c r="Q179" s="19"/>
      <c r="R179" s="156">
        <f>IF(M179&gt;0,SUM(L179+M179),"")</f>
        <v>0.05</v>
      </c>
      <c r="T179" s="19"/>
      <c r="U179" s="236" t="s">
        <v>1166</v>
      </c>
      <c r="V179" s="236"/>
      <c r="W179" s="236"/>
      <c r="X179" s="24">
        <v>0.02</v>
      </c>
      <c r="Y179" s="161"/>
      <c r="Z179" s="162" t="str">
        <f>IF(Y179&gt;0,SUM(E181+Y179),"")</f>
        <v/>
      </c>
      <c r="AA179" s="19"/>
      <c r="AB179" s="19"/>
    </row>
    <row r="180" spans="1:28" ht="23.45" hidden="1" x14ac:dyDescent="0.3">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45" hidden="1" x14ac:dyDescent="0.3">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45" hidden="1" x14ac:dyDescent="0.3">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244019360.85000002</v>
      </c>
      <c r="F185" s="92"/>
      <c r="G185" s="93"/>
      <c r="H185" s="88"/>
      <c r="I185" s="90" t="s">
        <v>2627</v>
      </c>
      <c r="J185" s="163">
        <f>+SUM(M179:M183)</f>
        <v>0.05</v>
      </c>
      <c r="K185" s="235" t="s">
        <v>2628</v>
      </c>
      <c r="L185" s="235"/>
      <c r="M185" s="94">
        <f>+J185*(SUM(K20:K35))</f>
        <v>244019360.85000002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2755</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2020-12-29T23:46:35Z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