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<sst xmlns="http://schemas.openxmlformats.org/spreadsheetml/2006/main" count="3200" uniqueCount="2717">
  <si>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</si>
  <si>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</si>
  <si>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</si>
  <si>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</si>
  <si>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</si>
  <si>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</si>
  <si>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</si>
  <si>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</si>
  <si>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</si>
  <si>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</si>
  <si>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</si>
  <si>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</si>
  <si>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</si>
  <si>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</si>
  <si>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</si>
  <si>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</si>
  <si>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</si>
  <si>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</si>
  <si>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</si>
  <si>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</si>
  <si>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</si>
  <si>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</si>
  <si>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</si>
  <si>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</si>
  <si>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</si>
  <si>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</si>
  <si>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</si>
  <si>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</si>
  <si>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</si>
  <si>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</si>
  <si>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</si>
  <si>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</si>
  <si>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</si>
  <si>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</si>
  <si>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</si>
  <si>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</si>
  <si>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</si>
  <si>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</si>
  <si>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</si>
  <si>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</si>
  <si>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</si>
  <si>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</si>
  <si>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</si>
  <si>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</si>
  <si>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</si>
  <si>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</si>
  <si>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</si>
  <si>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</si>
  <si>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</si>
  <si>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</si>
  <si>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</si>
  <si>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</si>
  <si>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</si>
  <si>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</si>
  <si>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</si>
  <si>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</si>
  <si>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</si>
  <si>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</si>
  <si>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</si>
  <si>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</si>
  <si>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</si>
  <si>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</si>
  <si>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</si>
  <si>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</si>
  <si>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</si>
  <si>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</si>
  <si>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</si>
  <si>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</si>
  <si>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</si>
  <si>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</si>
  <si>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</si>
  <si>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</si>
  <si>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</si>
  <si>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</si>
  <si>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</si>
  <si>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</si>
  <si>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</si>
  <si>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</si>
  <si>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</si>
  <si>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</si>
  <si>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</si>
  <si>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</si>
  <si>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</si>
  <si>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</si>
  <si>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</si>
  <si>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</si>
  <si>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</si>
  <si>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</si>
  <si>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</si>
  <si>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</si>
  <si>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</si>
  <si>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</si>
  <si>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</si>
  <si>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</si>
  <si>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</si>
  <si>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</si>
  <si>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</si>
  <si>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</si>
  <si>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</si>
  <si>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</si>
  <si>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</si>
  <si>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</si>
  <si>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</si>
  <si>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</si>
  <si>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</si>
  <si>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</si>
  <si>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</si>
  <si>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</si>
  <si>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</si>
  <si>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</si>
  <si>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</si>
  <si>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</si>
  <si>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</si>
  <si>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</si>
  <si>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</si>
  <si>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</si>
  <si>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</si>
  <si>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</si>
  <si>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</si>
  <si>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</si>
  <si>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</si>
  <si>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</si>
  <si>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</si>
  <si>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</si>
  <si>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</si>
  <si>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</si>
  <si>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</si>
  <si>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</si>
  <si>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</si>
  <si>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</si>
  <si>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</si>
  <si>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</si>
  <si>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</si>
  <si>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</si>
  <si>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</si>
  <si>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</si>
  <si>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</si>
  <si>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</si>
  <si>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</si>
  <si>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</si>
  <si>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</si>
  <si>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</si>
  <si>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</si>
  <si>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</si>
  <si>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</si>
  <si>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</si>
  <si>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</si>
  <si>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</si>
  <si>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</si>
  <si>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</si>
  <si>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</si>
  <si>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</si>
  <si>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</si>
  <si>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</si>
  <si>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</si>
  <si>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</si>
  <si>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</si>
  <si>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</si>
  <si>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</si>
  <si>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</si>
  <si>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</si>
  <si>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</si>
  <si>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</si>
  <si>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</si>
  <si>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</si>
  <si>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</si>
  <si>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</si>
  <si>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</si>
  <si>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</si>
  <si>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</si>
  <si>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</si>
  <si>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</si>
  <si>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</si>
  <si>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</si>
  <si>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</si>
  <si>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</si>
  <si>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</si>
  <si>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</si>
  <si>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</si>
  <si>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</si>
  <si>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</si>
  <si>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</si>
  <si>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</si>
  <si>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</si>
  <si>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</si>
  <si>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</si>
  <si>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</si>
  <si>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</si>
  <si>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</si>
  <si>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</si>
  <si>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</si>
  <si>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</si>
  <si>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</si>
  <si>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</si>
  <si>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</si>
  <si>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</si>
  <si>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</si>
  <si>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</si>
  <si>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</si>
  <si>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</si>
  <si>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</si>
  <si>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</si>
  <si>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</si>
  <si>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</si>
  <si>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</si>
  <si>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</si>
  <si>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</si>
  <si>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</si>
  <si>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</si>
  <si>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</si>
  <si>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</si>
  <si>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</si>
  <si>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</si>
  <si>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</si>
  <si>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</si>
  <si>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</si>
  <si>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</si>
  <si>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</si>
  <si>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</si>
  <si>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</si>
  <si>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</si>
  <si>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</si>
  <si>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</si>
  <si>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</si>
  <si>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</si>
  <si>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</si>
  <si>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</si>
  <si>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</si>
  <si>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</si>
  <si>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</si>
  <si>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</si>
  <si>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</si>
  <si>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</si>
  <si>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</si>
  <si>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</si>
  <si>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</si>
  <si>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</si>
  <si>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</si>
  <si>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</si>
  <si>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</si>
  <si>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</si>
  <si>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</si>
  <si>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</si>
  <si>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</si>
  <si>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</si>
  <si>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</si>
  <si>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</si>
  <si>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</si>
  <si>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</si>
  <si>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</si>
  <si>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</si>
  <si>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</si>
  <si>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</si>
  <si>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</si>
  <si>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</si>
  <si>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</si>
  <si>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</si>
  <si>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</si>
  <si>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</si>
  <si>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</si>
  <si>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</si>
  <si>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</si>
  <si>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</si>
  <si>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</si>
  <si>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</si>
  <si>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</si>
  <si>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</si>
  <si>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</si>
  <si>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</si>
  <si>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</si>
  <si>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</si>
  <si>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</si>
  <si>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</si>
  <si>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</si>
  <si>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</si>
  <si>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</si>
  <si>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</si>
  <si>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</si>
  <si>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</si>
  <si>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</si>
  <si>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</si>
  <si>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</si>
  <si>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</si>
  <si>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</si>
  <si>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</si>
  <si>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</si>
  <si>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</si>
  <si>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</si>
  <si>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</si>
  <si>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</si>
  <si>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</si>
  <si>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</si>
  <si>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</si>
  <si>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</si>
  <si>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</si>
  <si>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</si>
  <si>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</si>
  <si>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</si>
  <si>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</si>
  <si>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</si>
  <si>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</si>
  <si>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</si>
  <si>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</si>
  <si>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</si>
  <si>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</si>
  <si>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</si>
  <si>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</si>
  <si>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</si>
  <si>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</si>
  <si>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</si>
  <si>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</si>
  <si>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</si>
  <si>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</si>
  <si>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</si>
  <si>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</si>
  <si>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</si>
  <si>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</si>
  <si>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</si>
  <si>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</si>
  <si>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</si>
  <si>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</si>
  <si>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</si>
  <si>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</si>
  <si>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</si>
  <si>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</si>
  <si>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</si>
  <si>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</si>
  <si>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</si>
  <si>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</si>
  <si>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</si>
  <si>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</si>
  <si>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</si>
  <si>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</si>
  <si>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</si>
  <si>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</si>
  <si>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</si>
  <si>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</si>
  <si>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</si>
  <si>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</si>
  <si>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</si>
  <si>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</si>
  <si>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</si>
  <si>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</si>
  <si>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</si>
  <si>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</si>
  <si>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</si>
  <si>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</si>
  <si>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</si>
  <si>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</si>
  <si>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</si>
  <si>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</si>
  <si>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</si>
  <si>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</si>
  <si>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</si>
  <si>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</si>
  <si>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</si>
  <si>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</si>
  <si>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</si>
  <si>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</si>
  <si>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</si>
  <si>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</si>
  <si>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</si>
  <si>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</si>
  <si>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</si>
  <si>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</si>
  <si>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</si>
  <si>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</si>
  <si>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</si>
  <si>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</si>
  <si>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</si>
  <si>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</si>
  <si>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</si>
  <si>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</si>
  <si>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</si>
  <si>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</si>
  <si>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</si>
  <si>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</si>
  <si>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</si>
  <si>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</si>
  <si>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</si>
  <si>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</si>
  <si>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</si>
  <si>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</si>
  <si>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</si>
  <si>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</si>
  <si>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</si>
  <si>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</si>
  <si>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</si>
  <si>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</si>
  <si>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</si>
  <si>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</si>
  <si>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</si>
  <si>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</si>
  <si>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</si>
  <si>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</si>
  <si>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</si>
  <si>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</si>
  <si>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</si>
  <si>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</si>
  <si>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</si>
  <si>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</si>
  <si>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</si>
  <si>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</si>
  <si>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</si>
  <si>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</si>
  <si>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</si>
  <si>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</si>
  <si>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</si>
  <si>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</si>
  <si>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</si>
  <si>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</si>
  <si>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</si>
  <si>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</si>
  <si>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</si>
  <si>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</si>
  <si>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</si>
  <si>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</si>
  <si>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</si>
  <si>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</si>
  <si>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</si>
  <si>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</si>
  <si>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</si>
  <si>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</si>
  <si>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</si>
  <si>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</si>
  <si>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</si>
  <si>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</si>
  <si>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</si>
  <si>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</si>
  <si>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</si>
  <si>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</si>
  <si>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</si>
  <si>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</si>
  <si>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</si>
  <si>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</si>
  <si>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</si>
  <si>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</si>
  <si>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</si>
  <si>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</si>
  <si>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</si>
  <si>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</si>
  <si>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</si>
  <si>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</si>
  <si>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</si>
  <si>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</si>
  <si>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</si>
  <si>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</si>
  <si>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</si>
  <si>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</si>
  <si>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</si>
  <si>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</si>
  <si>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</si>
  <si>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</si>
  <si>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</si>
  <si>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</si>
  <si>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</si>
  <si>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</si>
  <si>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</si>
  <si>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</si>
  <si>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</si>
  <si>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</si>
  <si>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</si>
  <si>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</si>
  <si>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</si>
  <si>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</si>
  <si>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</si>
  <si>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</si>
  <si>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</si>
  <si>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</si>
  <si>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</si>
  <si>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</si>
  <si>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</si>
  <si>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</si>
  <si>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</si>
  <si>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</si>
  <si>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</si>
  <si>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</si>
  <si>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</si>
  <si>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</si>
  <si>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</si>
  <si>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</si>
  <si>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</si>
  <si>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</si>
  <si>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</si>
  <si>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</si>
  <si>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</si>
  <si>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</si>
  <si>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</si>
  <si>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</si>
  <si>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</si>
  <si>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</si>
  <si>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</si>
  <si>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</si>
  <si>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</si>
  <si>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</si>
  <si>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</si>
  <si>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</si>
  <si>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</si>
  <si>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</si>
  <si>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</si>
  <si>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</si>
  <si>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</si>
  <si>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</si>
  <si>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</si>
  <si>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</si>
  <si>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</si>
  <si>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</si>
  <si>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</si>
  <si>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</si>
  <si>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</si>
  <si>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</si>
  <si>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</si>
  <si>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</si>
  <si>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</si>
  <si>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</si>
  <si>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</si>
  <si>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</si>
  <si>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</si>
  <si>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</si>
  <si>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</si>
  <si>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</si>
  <si>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</si>
  <si>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</si>
  <si>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</si>
  <si>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</si>
  <si>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</si>
  <si>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</si>
  <si>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</si>
  <si>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</si>
  <si>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</si>
  <si>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</si>
  <si>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</si>
  <si>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</si>
  <si>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</si>
  <si>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</si>
  <si>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</si>
  <si>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</si>
  <si>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</si>
  <si>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</si>
  <si>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</si>
  <si>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</si>
  <si>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</si>
  <si>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</si>
  <si>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</si>
  <si>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</si>
  <si>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</si>
  <si>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</si>
  <si>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</si>
  <si>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</si>
  <si>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</si>
  <si>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</si>
  <si>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</si>
  <si>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</si>
  <si>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</si>
  <si>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</si>
  <si>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</si>
  <si>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</si>
  <si>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</si>
  <si>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</si>
  <si>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</si>
  <si>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</si>
  <si>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</si>
  <si>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</si>
  <si>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</si>
  <si>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</si>
  <si>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</si>
  <si>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</si>
  <si>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</si>
  <si>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</si>
  <si>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</si>
  <si>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</si>
  <si>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</si>
  <si>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</si>
  <si>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</si>
  <si>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</si>
  <si>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</si>
  <si>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</si>
  <si>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</si>
  <si>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</si>
  <si>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</si>
  <si>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</si>
  <si>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</si>
  <si>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</si>
  <si>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</si>
  <si>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</si>
  <si>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</si>
  <si>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</si>
  <si>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</si>
  <si>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</si>
  <si>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</si>
  <si>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</si>
  <si>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</si>
  <si>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</si>
  <si>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</si>
  <si>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</si>
  <si>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</si>
  <si>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</si>
  <si>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</si>
  <si>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</si>
  <si>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</si>
  <si>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</si>
  <si>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</si>
  <si>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</si>
  <si>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</si>
  <si>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</si>
  <si>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</si>
  <si>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</si>
  <si>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</si>
  <si>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</si>
  <si>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</si>
  <si>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</si>
  <si>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</si>
  <si>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</si>
  <si>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</si>
  <si>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</si>
  <si>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</si>
  <si>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</si>
  <si>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</si>
  <si>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</si>
  <si>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</si>
  <si>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</si>
  <si>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</si>
  <si>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</si>
  <si>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</si>
  <si>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</si>
  <si>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</si>
  <si>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</si>
  <si>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</si>
  <si>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</si>
  <si>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</si>
  <si>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</si>
  <si>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</si>
  <si>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</si>
  <si>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</si>
  <si>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</si>
  <si>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</si>
  <si>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</si>
  <si>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</si>
  <si>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</si>
  <si>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</si>
  <si>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</si>
  <si>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</si>
  <si>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</si>
  <si>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</si>
  <si>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</si>
  <si>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</si>
  <si>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</si>
  <si>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</si>
  <si>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</si>
  <si>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</si>
  <si>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</si>
  <si>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</si>
  <si>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</si>
  <si>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</si>
  <si>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</si>
  <si>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</si>
  <si>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</si>
  <si>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</si>
  <si>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</si>
  <si>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</si>
  <si>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</si>
  <si>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</si>
  <si>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</si>
  <si>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</si>
  <si>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</si>
  <si>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</si>
  <si>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</si>
  <si>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</si>
  <si>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</si>
  <si>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</si>
  <si>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</si>
  <si>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</si>
  <si>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</si>
  <si>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</si>
  <si>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</si>
  <si>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</si>
  <si>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</si>
  <si>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</si>
  <si>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</si>
  <si>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</si>
  <si>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</si>
  <si>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</si>
  <si>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</si>
  <si>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</si>
  <si>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</si>
  <si>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</si>
  <si>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</si>
  <si>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</si>
  <si>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</si>
  <si>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</si>
  <si>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</si>
  <si>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</si>
  <si>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</si>
  <si>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</si>
  <si>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</si>
  <si>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</si>
  <si>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</si>
  <si>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</si>
  <si>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</si>
  <si>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</si>
  <si>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</si>
  <si>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</si>
  <si>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</si>
  <si>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</si>
  <si>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</si>
  <si>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</si>
  <si>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</si>
  <si>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</si>
  <si>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</si>
  <si>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</si>
  <si>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</si>
  <si>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</si>
  <si>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</si>
  <si>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</si>
  <si>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</si>
  <si>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</si>
  <si>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</si>
  <si>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</si>
  <si>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</si>
  <si>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</si>
  <si>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</si>
  <si>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</si>
  <si>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</si>
  <si>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</si>
  <si>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</si>
  <si>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</si>
  <si>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</si>
  <si>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</si>
  <si>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</si>
  <si>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</si>
  <si>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</si>
  <si>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</si>
  <si>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</si>
  <si>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</si>
  <si>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</si>
  <si>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</si>
  <si>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</si>
  <si>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</si>
  <si>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</si>
  <si>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</si>
  <si>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</si>
  <si>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</si>
  <si>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</si>
  <si>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</si>
  <si>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</si>
  <si>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</si>
  <si>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</si>
  <si>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</si>
  <si>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</si>
  <si>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</si>
  <si>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</si>
  <si>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</si>
  <si>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</si>
  <si>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</si>
  <si>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</si>
  <si>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</si>
  <si>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</si>
  <si>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</si>
  <si>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</si>
  <si>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</si>
  <si>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</si>
  <si>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</si>
  <si>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</si>
  <si>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</si>
  <si>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</si>
  <si>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</si>
  <si>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</si>
  <si>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</si>
  <si>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</si>
  <si>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</si>
  <si>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</si>
  <si>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</si>
  <si>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</si>
  <si>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</si>
  <si>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</si>
  <si>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</si>
  <si>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</si>
  <si>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</si>
  <si>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</si>
  <si>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</si>
  <si>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</si>
  <si>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</si>
  <si>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</si>
  <si>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</si>
  <si>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</si>
  <si>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</si>
  <si>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</si>
  <si>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</si>
  <si>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</si>
  <si>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</si>
  <si>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</si>
  <si>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</si>
  <si>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</si>
  <si>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</si>
  <si>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</si>
  <si>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</si>
  <si>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</si>
  <si>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</si>
  <si>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</si>
  <si>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</si>
  <si>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</si>
  <si>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</si>
  <si>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</si>
  <si>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</si>
  <si>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</si>
  <si>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</si>
  <si>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</si>
  <si>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</si>
  <si>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</si>
  <si>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</si>
  <si>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</si>
  <si>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</si>
  <si>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</si>
  <si>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</si>
  <si>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</si>
  <si>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</si>
  <si>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</si>
  <si>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</si>
  <si>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</si>
  <si>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</si>
  <si>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</si>
  <si>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</si>
  <si>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</si>
  <si>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</si>
  <si>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</si>
  <si>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</si>
  <si>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</si>
  <si>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</si>
  <si>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</si>
  <si>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</si>
  <si>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</si>
  <si>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</si>
  <si>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</si>
  <si>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</si>
  <si>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</si>
  <si>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</si>
  <si>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</si>
  <si>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</si>
  <si>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</si>
  <si>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</si>
  <si>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</si>
  <si>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</si>
  <si>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</si>
  <si>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</si>
  <si>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</si>
  <si>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</si>
  <si>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</si>
  <si>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</si>
  <si>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</si>
  <si>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</si>
  <si>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</si>
  <si>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</si>
  <si>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</si>
  <si>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</si>
  <si>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</si>
  <si>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</si>
  <si>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</si>
  <si>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</si>
  <si>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</si>
  <si>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</si>
  <si>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</si>
  <si>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</si>
  <si>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</si>
  <si>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</si>
  <si>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</si>
  <si>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</si>
  <si>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</si>
  <si>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</si>
  <si>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</si>
  <si>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</si>
  <si>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</si>
  <si>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</si>
  <si>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</si>
  <si>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</si>
  <si>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</si>
  <si>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</si>
  <si>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</si>
  <si>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</si>
  <si>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</si>
  <si>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</si>
  <si>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</si>
  <si>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</si>
  <si>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</si>
  <si>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</si>
  <si>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</si>
  <si>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</si>
  <si>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</si>
  <si>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</si>
  <si>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</si>
  <si>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</si>
  <si>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</si>
  <si>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</si>
  <si>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</si>
  <si>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</si>
  <si>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</si>
  <si>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</si>
  <si>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</si>
  <si>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</si>
  <si>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</si>
  <si>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</si>
  <si>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</si>
  <si>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</si>
  <si>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</si>
  <si>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</si>
  <si>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</si>
  <si>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</si>
  <si>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</si>
  <si>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</si>
  <si>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</si>
  <si>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</si>
  <si>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</si>
  <si>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</si>
  <si>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</si>
  <si>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</si>
  <si>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</si>
  <si>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</si>
  <si>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</si>
  <si>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</si>
  <si>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</si>
  <si>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</si>
  <si>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</si>
  <si>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</si>
  <si>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</si>
  <si>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</si>
  <si>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</si>
  <si>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</si>
  <si>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</si>
  <si>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</si>
  <si>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</si>
  <si>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</si>
  <si>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</si>
  <si>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</si>
  <si>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</si>
  <si>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</si>
  <si>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</si>
  <si>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</si>
  <si>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</si>
  <si>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</si>
  <si>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</si>
  <si>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</si>
  <si>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</si>
  <si>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</si>
  <si>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</si>
  <si>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</si>
  <si>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</si>
  <si>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</si>
  <si>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</si>
  <si>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</si>
  <si>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</si>
  <si>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</si>
  <si>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</si>
  <si>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</si>
  <si>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</si>
  <si>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</si>
  <si>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</si>
  <si>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</si>
  <si>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</si>
  <si>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</si>
  <si>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</si>
  <si>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</si>
  <si>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</si>
  <si>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</si>
  <si>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</si>
  <si>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</si>
  <si>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</si>
  <si>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</si>
  <si>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</si>
  <si>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</si>
  <si>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</si>
  <si>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</si>
  <si>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</si>
  <si>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</si>
  <si>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</si>
  <si>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</si>
  <si>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</si>
  <si>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</si>
  <si>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</si>
  <si>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</si>
  <si>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</si>
  <si>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</si>
  <si>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</si>
  <si>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</si>
  <si>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</si>
  <si>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</si>
  <si>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</si>
  <si>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</si>
  <si>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</si>
  <si>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</si>
  <si>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</si>
  <si>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</si>
  <si>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</si>
  <si>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</si>
  <si>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</si>
  <si>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</si>
  <si>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</si>
  <si>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</si>
  <si>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</si>
  <si>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</si>
  <si>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</si>
  <si>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</si>
  <si>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</si>
  <si>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</si>
  <si>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</si>
  <si>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</si>
  <si>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</si>
  <si>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</si>
  <si>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</si>
  <si>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</si>
  <si>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</si>
  <si>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</si>
  <si>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</si>
  <si>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</si>
  <si>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</si>
  <si>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</si>
  <si>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</si>
  <si>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</si>
  <si>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</si>
  <si>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</si>
  <si>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</si>
  <si>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</si>
  <si>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</si>
  <si>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</si>
  <si>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</si>
  <si>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</si>
  <si>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</si>
  <si>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</si>
  <si>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</si>
  <si>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</si>
  <si>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</si>
  <si>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</si>
  <si>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</si>
  <si>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</si>
  <si>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</si>
  <si>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</si>
  <si>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</si>
  <si>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</si>
  <si>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</si>
  <si>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</si>
  <si>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</si>
  <si>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</si>
  <si>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</si>
  <si>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</si>
  <si>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</si>
  <si>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</si>
  <si>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</si>
  <si>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</si>
  <si>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</si>
  <si>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</si>
  <si>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</si>
  <si>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</si>
  <si>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</si>
  <si>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</si>
  <si>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</si>
  <si>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</si>
  <si>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</si>
  <si>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</si>
  <si>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</si>
  <si>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</si>
  <si>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</si>
  <si>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</si>
  <si>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</si>
  <si>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</si>
  <si>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</si>
  <si>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</si>
  <si>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</si>
  <si>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</si>
  <si>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</si>
  <si>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</si>
  <si>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</si>
  <si>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</si>
  <si>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</si>
  <si>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</si>
  <si>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</si>
  <si>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</si>
  <si>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</si>
  <si>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</si>
  <si>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</si>
  <si>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</si>
  <si>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</si>
  <si>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</si>
  <si>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</si>
  <si>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</si>
  <si>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</si>
  <si>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</si>
  <si>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</si>
  <si>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</si>
  <si>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</si>
  <si>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</si>
  <si>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</si>
  <si>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</si>
  <si>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</si>
  <si>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</si>
  <si>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</si>
  <si>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</si>
  <si>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</si>
  <si>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</si>
  <si>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</si>
  <si>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</si>
  <si>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</si>
  <si>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</si>
  <si>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</si>
  <si>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</si>
  <si>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</si>
  <si>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</si>
  <si>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</si>
  <si>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</si>
  <si>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</si>
  <si>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</si>
  <si>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</si>
  <si>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</si>
  <si>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</si>
  <si>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</si>
  <si>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</si>
  <si>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</si>
  <si>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</si>
  <si>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</si>
  <si>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</si>
  <si>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</si>
  <si>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</si>
  <si>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</si>
  <si>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</si>
  <si>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</si>
  <si>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</si>
  <si>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</si>
  <si>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</si>
  <si>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</si>
  <si>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</si>
  <si>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</si>
  <si>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</si>
  <si>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</si>
  <si>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</si>
  <si>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</si>
  <si>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</si>
  <si>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</si>
  <si>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</si>
  <si>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</si>
  <si>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</si>
  <si>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</si>
  <si>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</si>
  <si>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</si>
  <si>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</si>
  <si>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</si>
  <si>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</si>
  <si>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</si>
  <si>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</si>
  <si>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</si>
  <si>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</si>
  <si>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</si>
  <si>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</si>
  <si>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</si>
  <si>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</si>
  <si>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</si>
  <si>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</si>
  <si>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</si>
  <si>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</si>
  <si>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</si>
  <si>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</si>
  <si>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</si>
  <si>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</si>
  <si>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</si>
  <si>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</si>
  <si>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</si>
  <si>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</si>
  <si>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</si>
  <si>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</si>
  <si>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</si>
  <si>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</si>
  <si>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</si>
  <si>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</si>
  <si>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</si>
  <si>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</si>
  <si>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</si>
  <si>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</si>
  <si>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</si>
  <si>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</si>
  <si>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</si>
  <si>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</si>
  <si>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</si>
  <si>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</si>
  <si>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</si>
  <si>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</si>
  <si>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</si>
  <si>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</si>
  <si>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</si>
  <si>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</si>
  <si>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</si>
  <si>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</si>
  <si>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</si>
  <si>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</si>
  <si>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</si>
  <si>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</si>
  <si>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</si>
  <si>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</si>
  <si>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</si>
  <si>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</si>
  <si>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</si>
  <si>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</si>
  <si>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</si>
  <si>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</si>
  <si>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</si>
  <si>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</si>
  <si>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</si>
  <si>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</si>
  <si>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</si>
  <si>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</si>
  <si>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</si>
  <si>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</si>
  <si>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</si>
  <si>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</si>
  <si>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</si>
  <si>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</si>
  <si>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</si>
  <si>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</si>
  <si>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</si>
  <si>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</si>
  <si>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</si>
  <si>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</si>
  <si>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</si>
  <si>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</si>
  <si>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</si>
  <si>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</si>
  <si>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</si>
  <si>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</si>
  <si>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</si>
  <si>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</si>
  <si>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</si>
  <si>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</si>
  <si>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</si>
  <si>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</si>
  <si>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</si>
  <si>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</si>
  <si>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</si>
  <si>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</si>
  <si>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</si>
  <si>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</si>
  <si>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</si>
  <si>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</si>
  <si>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</si>
  <si>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</si>
  <si>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</si>
  <si>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</si>
  <si>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</si>
  <si>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</si>
  <si>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</si>
  <si>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</si>
  <si>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</si>
  <si>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</si>
  <si>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</si>
  <si>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</si>
  <si>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</si>
  <si>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</si>
  <si>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</si>
  <si>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</si>
  <si>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</si>
  <si>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</si>
  <si>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</si>
  <si>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</si>
  <si>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</si>
  <si>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</si>
  <si>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</si>
  <si>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</si>
  <si>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</si>
  <si>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</si>
  <si>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</si>
  <si>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</si>
  <si>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</si>
  <si>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</si>
  <si>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</si>
  <si>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</si>
  <si>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</si>
  <si>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</si>
  <si>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</si>
  <si>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</si>
  <si>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</si>
  <si>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</si>
  <si>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</si>
  <si>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</si>
  <si>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</si>
  <si>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</si>
  <si>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</si>
  <si>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</si>
  <si>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</si>
  <si>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</si>
  <si>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</si>
  <si>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</si>
  <si>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</si>
  <si>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</si>
  <si>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</si>
  <si>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</si>
  <si>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</si>
  <si>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</si>
  <si>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</si>
  <si>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</si>
  <si>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</si>
  <si>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</si>
  <si>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</si>
  <si>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</si>
  <si>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</si>
  <si>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</si>
  <si>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</si>
  <si>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</si>
  <si>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</si>
  <si>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</si>
  <si>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</si>
  <si>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</si>
  <si>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</si>
  <si>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</si>
  <si>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</si>
  <si>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</si>
  <si>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</si>
  <si>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</si>
  <si>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</si>
  <si>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</si>
  <si>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</si>
  <si>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</si>
  <si>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</si>
  <si>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</si>
  <si>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</si>
  <si>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</si>
  <si>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</si>
  <si>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</si>
  <si>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</si>
  <si>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</si>
  <si>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</si>
  <si>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</si>
  <si>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</si>
  <si>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</si>
  <si>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</si>
  <si>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</si>
  <si>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</si>
  <si>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</si>
  <si>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</si>
  <si>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</si>
  <si>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</si>
  <si>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</si>
  <si>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</si>
  <si>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</si>
  <si>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</si>
  <si>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</si>
  <si>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</si>
  <si>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</si>
  <si>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</si>
  <si>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</si>
  <si>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</si>
  <si>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</si>
  <si>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</si>
  <si>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</si>
  <si>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</si>
  <si>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</si>
  <si>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</si>
  <si>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</si>
  <si>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</si>
  <si>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</si>
  <si>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</si>
  <si>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</si>
  <si>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</si>
  <si>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</si>
  <si>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</si>
  <si>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</si>
  <si>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</si>
  <si>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</si>
  <si>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</si>
  <si>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</si>
  <si>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</si>
  <si>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</si>
  <si>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</si>
  <si>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</si>
  <si>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</si>
  <si>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</si>
  <si>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</si>
  <si>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</si>
  <si>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</si>
  <si>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</si>
  <si>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</si>
  <si>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</si>
  <si>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</si>
  <si>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</si>
  <si>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</si>
  <si>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</si>
  <si>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</si>
  <si>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</si>
  <si>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</si>
  <si>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</si>
  <si>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</si>
  <si>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</si>
  <si>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</si>
  <si>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</si>
  <si>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</si>
  <si>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</si>
  <si>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</si>
  <si>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</si>
  <si>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</si>
  <si>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</si>
  <si>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</si>
  <si>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</si>
  <si>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</si>
  <si>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</si>
  <si>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</si>
  <si>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</si>
  <si>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</si>
  <si>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</si>
  <si>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</si>
  <si>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</si>
  <si>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</si>
  <si>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</si>
  <si>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</si>
  <si>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</si>
  <si>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</si>
  <si>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</si>
  <si>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</si>
  <si>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</si>
  <si>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</si>
  <si>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</si>
  <si>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</si>
  <si>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</si>
  <si>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</si>
  <si>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</si>
  <si>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</si>
  <si>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</si>
  <si>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</si>
  <si>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</si>
  <si>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</si>
  <si>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</si>
  <si>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</si>
  <si>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</si>
  <si>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</si>
  <si>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</si>
  <si>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</si>
  <si>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</si>
  <si>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</si>
  <si>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</si>
  <si>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</si>
  <si>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</si>
  <si>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</si>
  <si>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</si>
  <si>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</si>
  <si>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</si>
  <si>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</si>
  <si>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</si>
  <si>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</si>
  <si>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</si>
  <si>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</si>
  <si>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</si>
  <si>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</si>
  <si>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</si>
  <si>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</si>
  <si>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</si>
  <si>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</si>
  <si>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</si>
  <si>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</si>
  <si>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</si>
  <si>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</si>
  <si>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</si>
  <si>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</si>
  <si>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</si>
  <si>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</si>
  <si>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</si>
  <si>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</si>
  <si>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</si>
  <si>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</si>
  <si>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</si>
  <si>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</si>
  <si>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</si>
  <si>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</si>
  <si>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</si>
  <si>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</si>
  <si>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</si>
  <si>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</si>
  <si>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</si>
  <si>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</si>
  <si>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</si>
  <si>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</si>
  <si>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</si>
  <si>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</si>
  <si>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</si>
  <si>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</si>
  <si>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</si>
  <si>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</si>
  <si>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</si>
  <si>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</si>
  <si>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</si>
  <si>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</si>
  <si>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</si>
  <si>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</si>
  <si>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</si>
  <si>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</si>
  <si>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</si>
  <si>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</si>
  <si>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</si>
  <si>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</si>
  <si>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</si>
  <si>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</si>
  <si>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</si>
  <si>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</si>
  <si>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</si>
  <si>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</si>
  <si>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</si>
  <si>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</si>
  <si>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</si>
  <si>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</si>
  <si>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</si>
  <si>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</si>
  <si>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</si>
  <si>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</si>
  <si>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</si>
  <si>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</si>
  <si>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</si>
  <si>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</si>
  <si>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</si>
  <si>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</si>
  <si>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</si>
  <si>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</si>
  <si>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</si>
  <si>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</si>
  <si>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</si>
  <si>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</si>
  <si>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</si>
  <si>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</si>
  <si>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</si>
  <si>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</si>
  <si>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</si>
  <si>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</si>
  <si>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</si>
  <si>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</si>
  <si>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</si>
  <si>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</si>
  <si>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</si>
  <si>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</si>
  <si>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</si>
  <si>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</si>
  <si>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</si>
  <si>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</si>
  <si>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</si>
  <si>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</si>
  <si>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</si>
  <si>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</si>
  <si>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</si>
  <si>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</si>
  <si>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</si>
  <si>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</si>
  <si>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</si>
  <si>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</si>
  <si>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</si>
  <si>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</si>
  <si>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</si>
  <si>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</si>
  <si>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</si>
  <si>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</si>
  <si>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</si>
  <si>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</si>
  <si>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</si>
  <si>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</si>
  <si>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</si>
  <si>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</si>
  <si>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</si>
  <si>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</si>
  <si>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</si>
  <si>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</si>
  <si>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</si>
  <si>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</si>
  <si>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</si>
  <si>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</si>
  <si>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</si>
  <si>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</si>
  <si>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</si>
  <si>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</si>
  <si>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</si>
  <si>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</si>
  <si>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</si>
  <si>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</si>
  <si>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</si>
  <si>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</si>
  <si>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</si>
  <si>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</si>
  <si>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</si>
  <si>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</si>
  <si>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</si>
  <si>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</si>
  <si>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</si>
  <si>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</si>
  <si>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</si>
  <si>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</si>
  <si>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</si>
  <si>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</si>
  <si>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</si>
  <si>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</si>
  <si>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</si>
  <si>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</si>
  <si>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</si>
  <si>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</si>
  <si>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</si>
  <si>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</si>
  <si>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</si>
  <si>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</si>
  <si>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</si>
  <si>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</si>
  <si>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</si>
  <si>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</si>
  <si>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</si>
  <si>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</si>
  <si>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</si>
  <si>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</si>
  <si>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</si>
  <si>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</si>
  <si>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</si>
  <si>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</si>
  <si>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</si>
  <si>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</si>
  <si>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</si>
  <si>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</si>
  <si>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</si>
  <si>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</si>
  <si>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</si>
  <si>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</si>
  <si>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</si>
  <si>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</si>
  <si>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</si>
  <si>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</si>
  <si>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</si>
  <si>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</si>
  <si>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</si>
  <si>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</si>
  <si>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</si>
  <si>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</si>
  <si>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</si>
  <si>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</si>
  <si>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</si>
  <si>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</si>
  <si>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</si>
  <si>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</si>
  <si>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</si>
  <si>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</si>
  <si>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</si>
  <si>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</si>
  <si>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</si>
  <si>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</si>
  <si>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</si>
  <si>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</si>
  <si>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</si>
  <si>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</si>
  <si>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</si>
  <si>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</si>
  <si>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</si>
  <si>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</si>
  <si>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</si>
  <si>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</si>
  <si>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</si>
  <si>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</si>
  <si>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</si>
  <si>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</si>
  <si>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</si>
  <si>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</si>
  <si>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</si>
  <si>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</si>
  <si>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</si>
  <si>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</si>
  <si>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</si>
  <si>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</si>
  <si>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</si>
  <si>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</si>
  <si>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</si>
  <si>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</si>
  <si>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</si>
  <si>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</si>
  <si>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</si>
  <si>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</si>
  <si>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</si>
  <si>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</si>
  <si>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</si>
  <si>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</si>
  <si>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</si>
  <si>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</si>
  <si>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</si>
  <si>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</si>
  <si>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</si>
  <si>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</si>
  <si>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</si>
  <si>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</si>
  <si>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</si>
  <si>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</si>
  <si>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</si>
  <si>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</si>
  <si>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</si>
  <si>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</si>
  <si>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</si>
  <si>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</si>
  <si>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</si>
  <si>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</si>
  <si>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</si>
  <si>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</si>
  <si>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</si>
  <si>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</si>
  <si>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</si>
  <si>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</si>
  <si>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</si>
  <si>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</si>
  <si>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</si>
  <si>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</si>
  <si>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</si>
  <si>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</si>
  <si>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</si>
  <si>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</si>
  <si>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</si>
  <si>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</si>
  <si>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</si>
  <si>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</si>
  <si>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</si>
  <si>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</si>
  <si>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</si>
  <si>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</si>
  <si>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</si>
  <si>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</si>
  <si>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</si>
  <si>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</si>
  <si>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</si>
  <si>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</si>
  <si>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</si>
  <si>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</si>
  <si>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</si>
  <si>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</si>
  <si>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</si>
  <si>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</si>
  <si>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</si>
  <si>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</si>
  <si>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</si>
  <si>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</si>
  <si>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</si>
  <si>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</si>
  <si>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</si>
  <si>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</si>
  <si>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</si>
  <si>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</si>
  <si>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</si>
  <si>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</si>
  <si>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</si>
  <si>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</si>
  <si>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</si>
  <si>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</si>
  <si>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</si>
  <si>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</si>
  <si>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</si>
  <si>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</si>
  <si>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</si>
  <si>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</si>
  <si>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</si>
  <si>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</si>
  <si>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</si>
  <si>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</si>
  <si>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</si>
  <si>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</si>
  <si>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</si>
  <si>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</si>
  <si>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</si>
  <si>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</si>
  <si>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</si>
  <si>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</si>
  <si>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</si>
  <si>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</si>
  <si>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</si>
  <si>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</si>
  <si>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</si>
  <si>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</si>
  <si>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</si>
  <si>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</si>
  <si>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</si>
  <si>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</si>
  <si>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</si>
  <si>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</si>
  <si>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</si>
  <si>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</si>
  <si>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</si>
  <si>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</si>
  <si>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</si>
  <si>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</si>
  <si>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</si>
  <si>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</si>
  <si>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</si>
  <si>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</si>
  <si>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</si>
  <si>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</si>
  <si>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</si>
  <si>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</si>
  <si>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</si>
  <si>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</si>
  <si>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</si>
  <si>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</si>
  <si>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</si>
  <si>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</si>
  <si>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</si>
  <si>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</si>
  <si>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</si>
  <si>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</si>
  <si>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</si>
  <si>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</si>
  <si>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</si>
  <si>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</si>
  <si>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</si>
  <si>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</si>
  <si>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</si>
  <si>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</si>
  <si>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</si>
  <si>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</si>
  <si>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</si>
  <si>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</si>
  <si>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</si>
  <si>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</si>
  <si>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</si>
  <si>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</si>
  <si>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</si>
  <si>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</si>
  <si>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</si>
  <si>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</si>
  <si>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</si>
  <si>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</si>
  <si>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</si>
  <si>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</si>
  <si>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</si>
  <si>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</si>
  <si>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</si>
  <si>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</si>
  <si>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</si>
  <si>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</si>
  <si>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</si>
  <si>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</si>
  <si>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</si>
  <si>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</si>
  <si>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</si>
  <si>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</si>
  <si>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</si>
  <si>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</si>
  <si>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</si>
  <si>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</si>
  <si>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</si>
  <si>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</si>
  <si>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</si>
  <si>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</si>
  <si>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</si>
  <si>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</si>
  <si>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</si>
  <si>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</si>
  <si>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</si>
  <si>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</si>
  <si>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</si>
  <si>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</si>
  <si>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</si>
  <si>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</si>
  <si>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</si>
  <si>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</si>
  <si>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</si>
  <si>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</si>
  <si>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</si>
  <si>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</si>
  <si>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</si>
  <si>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</si>
  <si>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</si>
  <si>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</si>
  <si>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</si>
  <si>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</si>
  <si>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</si>
  <si>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</si>
  <si>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</si>
  <si>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</si>
  <si>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</si>
  <si>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</si>
  <si>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</si>
  <si>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</si>
  <si>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</si>
  <si>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</si>
  <si>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</si>
  <si>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</si>
  <si>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</si>
  <si>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</si>
  <si>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</si>
  <si>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</si>
  <si>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</si>
  <si>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</si>
  <si>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</si>
  <si>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</si>
  <si>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</si>
  <si>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</si>
  <si>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</si>
  <si>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</si>
  <si>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</si>
  <si>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</si>
  <si>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</si>
  <si>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</si>
  <si>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</si>
  <si>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</si>
  <si>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</si>
  <si>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</si>
  <si>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</si>
  <si>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</si>
  <si>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</si>
  <si>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</si>
  <si>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</si>
  <si>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</si>
  <si>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</si>
  <si>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</si>
  <si>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</si>
  <si>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</si>
  <si>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</si>
  <si>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</si>
  <si>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</si>
  <si>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</si>
  <si>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</si>
  <si>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</si>
  <si>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</si>
  <si>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</si>
  <si>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</si>
  <si>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</si>
  <si>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</si>
  <si>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</si>
  <si>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</si>
  <si>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</si>
  <si>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</si>
  <si>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</si>
  <si>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</si>
  <si>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</si>
  <si>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</si>
  <si>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</si>
  <si>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</si>
  <si>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</si>
  <si>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</si>
  <si>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</si>
  <si>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</si>
  <si>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</si>
  <si>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</si>
  <si>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</si>
  <si>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</si>
  <si>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</si>
  <si>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</si>
  <si>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</si>
  <si>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</si>
  <si>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</si>
  <si>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</si>
  <si>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</si>
  <si>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</si>
  <si>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</si>
  <si>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</si>
  <si>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</si>
  <si>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</si>
  <si>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</si>
  <si>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</si>
  <si>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</si>
  <si>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</si>
  <si>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</si>
  <si>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</si>
  <si>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</si>
  <si>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</si>
  <si>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</si>
  <si>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</si>
  <si>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</si>
  <si>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</si>
  <si>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</si>
  <si>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</si>
  <si>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</si>
  <si>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</si>
  <si>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</si>
  <si>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</si>
  <si>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</si>
  <si>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</si>
  <si>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</si>
  <si>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</si>
  <si>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</si>
  <si>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</si>
  <si>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</si>
  <si>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</si>
  <si>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</si>
  <si>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</si>
  <si>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</si>
  <si>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</si>
  <si>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</si>
  <si>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</si>
  <si>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</si>
  <si>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</si>
  <si>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</si>
  <si>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</si>
  <si>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</si>
  <si>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</si>
  <si>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</si>
  <si>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</si>
  <si>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</si>
  <si>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</si>
  <si>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</si>
  <si>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</si>
  <si>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</si>
  <si>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</si>
  <si>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</si>
  <si>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</si>
  <si>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</si>
  <si>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</si>
  <si>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</si>
  <si>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</si>
  <si>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</si>
  <si>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</si>
  <si>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</si>
  <si>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</si>
  <si>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</si>
  <si>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</si>
  <si>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</si>
  <si>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</si>
  <si>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</si>
  <si>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</si>
  <si>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</si>
  <si>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</si>
  <si>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</si>
  <si>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</si>
  <si>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</si>
  <si>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</si>
  <si>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</si>
  <si>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</si>
  <si>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</si>
  <si>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</si>
  <si>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</si>
  <si>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</si>
  <si>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</si>
  <si>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</si>
  <si>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</si>
  <si>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</si>
  <si>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</si>
  <si>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</si>
  <si>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</si>
  <si>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</si>
  <si>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</si>
  <si>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</si>
  <si>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</si>
  <si>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</si>
  <si>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</si>
  <si>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</si>
  <si>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</si>
  <si>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</si>
  <si>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</si>
  <si>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</si>
  <si>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</si>
  <si>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</si>
  <si>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</si>
  <si>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</si>
  <si>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</si>
  <si>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</si>
  <si>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</si>
  <si>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</si>
  <si>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</si>
  <si>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</si>
  <si>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</si>
  <si>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</si>
  <si>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</si>
  <si>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</si>
  <si>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</si>
  <si>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</si>
  <si>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</si>
  <si>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</si>
  <si>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</si>
  <si>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</si>
  <si>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</si>
  <si>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</si>
  <si>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</si>
  <si>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</si>
  <si>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</si>
  <si>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</si>
  <si>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</si>
  <si>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</si>
  <si>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</si>
  <si>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</si>
  <si>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</si>
  <si>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</si>
  <si>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</si>
  <si>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</si>
  <si>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</si>
  <si>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</si>
  <si>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</si>
  <si>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</si>
  <si>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</si>
  <si>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</si>
  <si>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</si>
  <si>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</si>
  <si>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</si>
  <si>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</si>
  <si>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</si>
  <si>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</si>
  <si>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</si>
  <si>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</si>
  <si>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</si>
  <si>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</si>
  <si>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</si>
  <si>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</si>
  <si>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</si>
  <si>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</si>
  <si>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</si>
  <si>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</si>
  <si>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</si>
  <si>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</si>
  <si>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</si>
  <si>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</si>
  <si>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</si>
  <si>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</si>
  <si>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</si>
  <si>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</si>
  <si>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</si>
  <si>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</si>
  <si>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</si>
  <si>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</si>
  <si>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</si>
  <si>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</si>
  <si>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</si>
  <si>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</si>
  <si>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</si>
  <si>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</si>
  <si>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</si>
  <si>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</si>
  <si>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</si>
  <si>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</si>
  <si>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</si>
  <si>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</si>
  <si>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</si>
  <si>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</si>
  <si>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</si>
  <si>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</si>
  <si>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</si>
  <si>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</si>
  <si>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</si>
  <si>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</si>
  <si>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</si>
  <si>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</si>
  <si>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</si>
  <si>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</si>
  <si>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</si>
  <si>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</si>
  <si>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</si>
  <si>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</si>
  <si>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</si>
  <si>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</si>
  <si>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</si>
  <si>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</si>
  <si>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</si>
  <si>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</si>
  <si>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</si>
  <si>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</si>
  <si>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</si>
  <si>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</si>
  <si>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</si>
  <si>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</si>
  <si>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</si>
  <si>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</si>
  <si>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</si>
  <si>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</si>
  <si>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</si>
  <si>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</si>
  <si>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</si>
  <si>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</si>
  <si>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</si>
  <si>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</si>
  <si>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</si>
  <si>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</si>
  <si>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</si>
  <si>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</si>
  <si>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</si>
  <si>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</si>
  <si>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</si>
  <si>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</si>
  <si>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</si>
  <si>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</si>
  <si>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</si>
  <si>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</si>
  <si>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</si>
  <si>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</si>
  <si>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</si>
  <si>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</si>
  <si>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</si>
  <si>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</si>
  <si>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</si>
  <si>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</si>
  <si>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</si>
  <si>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</si>
  <si>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</si>
  <si>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</si>
  <si>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</si>
  <si>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</si>
  <si>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</si>
  <si>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</si>
  <si>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</si>
  <si>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</si>
  <si>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</si>
  <si>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</si>
  <si>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</si>
  <si>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</si>
  <si>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</si>
  <si>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</si>
  <si>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</si>
  <si>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</si>
  <si>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</si>
  <si>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</si>
  <si>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</si>
  <si>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</si>
  <si>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</si>
  <si>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</si>
  <si>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</si>
  <si>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</si>
  <si>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</si>
  <si>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</si>
  <si>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</si>
  <si>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</si>
  <si>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</si>
  <si>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</si>
  <si>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</si>
  <si>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</si>
  <si>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</si>
  <si>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</si>
  <si>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</si>
  <si>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</si>
  <si>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</si>
  <si>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</si>
  <si>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</si>
  <si>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</si>
  <si>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</si>
  <si>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</si>
  <si>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</si>
  <si>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</si>
  <si>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</si>
  <si>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</si>
  <si>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</si>
  <si>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</si>
  <si>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</si>
  <si>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</si>
  <si>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</si>
  <si>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</si>
  <si>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</si>
  <si>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</si>
  <si>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</si>
  <si>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</si>
  <si>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</si>
  <si>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</si>
  <si>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</si>
  <si>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</si>
  <si>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</si>
  <si>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</si>
  <si>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</si>
  <si>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</si>
  <si>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</si>
  <si>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</si>
  <si>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</si>
  <si>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</si>
  <si>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</si>
  <si>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</si>
  <si>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</si>
  <si>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</si>
  <si>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</si>
  <si>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</si>
  <si>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</si>
  <si>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</si>
  <si>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</si>
  <si>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</si>
  <si>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</si>
  <si>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</si>
  <si>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</si>
  <si>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</si>
  <si>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</si>
  <si>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</si>
  <si>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</si>
  <si>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</si>
  <si>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</si>
  <si>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</si>
  <si>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</si>
  <si>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</si>
  <si>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</si>
  <si>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</si>
  <si>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</si>
  <si>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</si>
  <si>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</si>
  <si>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</si>
  <si>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</si>
  <si>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</si>
  <si>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</si>
  <si>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</si>
  <si>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</si>
  <si>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</si>
  <si>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</si>
  <si>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</si>
  <si>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</si>
  <si>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</si>
  <si>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</si>
  <si>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</si>
  <si>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</si>
  <si>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</si>
  <si>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</si>
  <si>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</si>
  <si>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</si>
  <si>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</si>
  <si>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</si>
  <si>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</si>
  <si>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</si>
  <si>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</si>
  <si>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</si>
  <si>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</si>
  <si>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</si>
  <si>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</si>
  <si>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</si>
  <si>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</si>
  <si>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</si>
  <si>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</si>
  <si>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</si>
  <si>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</si>
  <si>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</si>
  <si>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</si>
  <si>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</si>
  <si>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</si>
  <si>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</si>
  <si>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</si>
  <si>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</si>
  <si>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</si>
  <si>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</si>
  <si>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</si>
  <si>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</si>
  <si>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</si>
  <si>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</si>
  <si>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</si>
  <si>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</si>
  <si>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</si>
  <si>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</si>
  <si>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</si>
  <si>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</si>
  <si>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</si>
  <si>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</si>
  <si>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</si>
  <si>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</si>
  <si>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</si>
  <si>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</si>
  <si>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</si>
  <si>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</si>
  <si>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</si>
  <si>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</si>
  <si>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</si>
  <si>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</si>
  <si>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</si>
  <si>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</si>
  <si>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</si>
  <si>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</si>
  <si>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</si>
  <si>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</si>
  <si>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</si>
  <si>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</si>
  <si>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</si>
  <si>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</si>
  <si>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</si>
  <si>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</si>
  <si>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</si>
  <si>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</si>
  <si>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</si>
  <si>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</si>
  <si>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</si>
  <si>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</si>
  <si>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</si>
  <si>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</si>
  <si>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</si>
  <si>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</si>
  <si>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</si>
  <si>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</si>
  <si>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</si>
  <si>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</si>
  <si>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</si>
  <si>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</si>
  <si>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</si>
  <si>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</si>
  <si>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</si>
  <si>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</si>
  <si>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</si>
  <si>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</si>
  <si>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</si>
  <si>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</si>
  <si>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</si>
  <si>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</si>
  <si>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</si>
  <si>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</si>
  <si>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</si>
  <si>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</si>
  <si>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</si>
  <si>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</si>
  <si>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</si>
  <si>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</si>
  <si>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</si>
  <si>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</si>
  <si>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</si>
  <si>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</si>
  <si>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</si>
  <si>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</si>
  <si>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</si>
  <si>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</si>
  <si>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</si>
  <si>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</si>
  <si>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</si>
  <si>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</si>
  <si>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</si>
  <si>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</si>
  <si>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</si>
  <si>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</si>
  <si>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</si>
  <si>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</si>
  <si>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</si>
  <si>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</si>
  <si>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</si>
  <si>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</si>
  <si>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</si>
  <si>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</si>
  <si>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</si>
  <si>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</si>
  <si>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</si>
  <si>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</si>
  <si>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</si>
  <si>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</si>
  <si>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</si>
  <si>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</si>
  <si>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</si>
  <si>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</si>
  <si>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</si>
  <si>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</si>
  <si>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</si>
  <si>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</si>
  <si>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</si>
  <si>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</si>
  <si>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</si>
  <si>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</si>
  <si>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</si>
  <si>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</si>
  <si>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</si>
  <si>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</si>
  <si>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</si>
  <si>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</si>
  <si>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</si>
  <si>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</si>
  <si>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</si>
  <si>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</si>
  <si>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</si>
  <si>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</si>
  <si>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</si>
  <si>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</si>
  <si>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</si>
  <si>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</si>
  <si>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</si>
  <si>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</si>
  <si>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</si>
  <si>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</si>
  <si>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</si>
  <si>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</si>
  <si>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</si>
  <si>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</si>
  <si>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</si>
  <si>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</si>
  <si>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</si>
  <si>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</si>
  <si>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</si>
  <si>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</si>
  <si>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</si>
  <si>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</si>
  <si>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</si>
  <si>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</si>
  <si>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</si>
  <si>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</si>
  <si>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</si>
  <si>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</si>
  <si>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</si>
  <si>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</si>
  <si>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</si>
  <si>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</si>
  <si>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</si>
  <si>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</si>
  <si>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</si>
  <si>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</si>
  <si>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</si>
  <si>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</si>
  <si>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</si>
  <si>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</si>
  <si>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</si>
  <si>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</si>
  <si>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</si>
  <si>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</si>
  <si>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</si>
  <si>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</si>
  <si>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</si>
  <si>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</si>
  <si>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</si>
  <si>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</si>
  <si>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</si>
  <si>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</si>
  <si>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</si>
  <si>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</si>
  <si>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</si>
  <si>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</si>
  <si>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</si>
  <si>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</si>
  <si>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</si>
  <si>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</si>
  <si>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</si>
  <si>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</si>
  <si>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</si>
  <si>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</si>
  <si>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</si>
  <si>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</si>
  <si>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</si>
  <si>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</si>
  <si>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</si>
  <si>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</si>
  <si>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</si>
  <si>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</si>
  <si>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</si>
  <si>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</si>
  <si>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</si>
  <si>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</si>
  <si>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</si>
  <si>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</si>
  <si>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</si>
  <si>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</si>
  <si>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</si>
  <si>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</si>
  <si>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</si>
  <si>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</si>
  <si>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</si>
  <si>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</si>
  <si>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</si>
  <si>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</si>
  <si>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</si>
  <si>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</si>
  <si>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</si>
  <si>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</si>
  <si>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</si>
  <si>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</si>
  <si>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</si>
  <si>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</si>
  <si>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</si>
  <si>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</si>
  <si>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</si>
  <si>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</si>
  <si>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</si>
  <si>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</si>
  <si>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</si>
  <si>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</si>
  <si>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</si>
  <si>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</si>
  <si>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</si>
  <si>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</si>
  <si>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</si>
  <si>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</si>
  <si>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</si>
  <si>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</si>
  <si>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</si>
  <si>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</si>
  <si>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</si>
  <si>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</si>
  <si>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</si>
  <si>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</si>
  <si>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</si>
  <si>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</si>
  <si>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</si>
  <si>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</si>
  <si>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</si>
  <si>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</si>
  <si>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</si>
  <si>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</si>
  <si>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</si>
  <si>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</si>
  <si>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</si>
  <si>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</si>
  <si>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</si>
  <si>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</si>
  <si>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</si>
  <si>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</si>
  <si>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</si>
  <si>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</si>
  <si>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</si>
  <si>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</si>
  <si>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</si>
  <si>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</si>
  <si>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</si>
  <si>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</si>
  <si>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</si>
  <si>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</si>
  <si>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</si>
  <si>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</si>
  <si>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</si>
  <si>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</si>
  <si>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</si>
  <si>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</si>
  <si>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</si>
  <si>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</si>
  <si>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</si>
  <si>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</si>
  <si>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</si>
  <si>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</si>
  <si>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</si>
  <si>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</si>
  <si>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</si>
  <si>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</si>
  <si>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</si>
  <si>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</si>
  <si>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</si>
  <si>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</si>
  <si>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</si>
  <si>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</si>
  <si>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</si>
  <si>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</si>
  <si>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</si>
  <si>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</si>
  <si>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</si>
  <si>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</si>
  <si>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</si>
  <si>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</si>
  <si>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</si>
  <si>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</si>
  <si>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</si>
  <si>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</si>
  <si>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</si>
  <si>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</si>
  <si>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</si>
  <si>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</si>
  <si>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</si>
  <si>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</si>
  <si>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</si>
  <si>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</si>
  <si>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</si>
  <si>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</si>
  <si>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</si>
  <si>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</si>
  <si>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</si>
  <si>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</si>
  <si>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</si>
  <si>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</si>
  <si>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</si>
  <si>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</si>
  <si>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</si>
  <si>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</si>
  <si>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</si>
  <si>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</si>
  <si>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</si>
  <si>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</si>
  <si>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</si>
  <si>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</si>
  <si>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</si>
  <si>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</si>
  <si>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</si>
  <si>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</si>
  <si>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</si>
  <si>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</si>
  <si>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</si>
  <si>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</si>
  <si>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</si>
  <si>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</si>
  <si>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</si>
  <si>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</si>
  <si>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</si>
  <si>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</si>
  <si>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</si>
  <si>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</si>
  <si>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</si>
  <si>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</si>
  <si>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</si>
  <si>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</si>
  <si>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</si>
  <si>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</si>
  <si>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</si>
  <si>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</si>
  <si>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</si>
  <si>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</si>
  <si>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</si>
  <si>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</si>
  <si>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</si>
  <si>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</si>
  <si>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</si>
  <si>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</si>
  <si>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</si>
  <si>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</si>
  <si>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</si>
  <si>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</si>
  <si>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</si>
  <si>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</si>
  <si>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</si>
  <si>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</si>
  <si>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</si>
  <si>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</si>
  <si>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</si>
  <si>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</si>
  <si>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</si>
  <si>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</si>
  <si>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</si>
  <si>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</si>
  <si>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</si>
  <si>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</si>
  <si>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</si>
  <si>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</si>
  <si>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</si>
  <si>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</si>
  <si>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</si>
  <si>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</si>
  <si>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</si>
  <si>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</si>
  <si>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</si>
  <si>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</si>
  <si>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</si>
  <si>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</si>
  <si>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</si>
  <si>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</si>
  <si>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</si>
  <si>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</si>
  <si>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</si>
  <si>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</si>
  <si>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</si>
  <si>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</si>
  <si>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</si>
  <si>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</si>
  <si>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</si>
  <si>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</si>
  <si>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</si>
  <si>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</si>
  <si>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</si>
  <si>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</si>
  <si>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</si>
  <si>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</si>
  <si>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</si>
  <si>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20211710000448</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</si>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</sst>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7" fontId="31" fillId="3" borderId="26"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6" t="s">
        <v>8</v>
      </c>
      <c r="M15" s="226"/>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5"/>
      <c r="I20" s="149" t="s">
        <v>64</v>
      </c>
      <c r="J20" s="150" t="s">
        <v>377</v>
      </c>
      <c r="K20" s="178">
        <v>2104859125</v>
      </c>
      <c r="L20" s="152"/>
      <c r="M20" s="152">
        <v>44561</v>
      </c>
      <c r="N20" s="135">
        <f>+(M20-L20)/30</f>
        <v>1485.3666666666666</v>
      </c>
      <c r="O20" s="138"/>
      <c r="U20" s="134"/>
      <c r="V20" s="105">
        <f ca="1">NOW()</f>
        <v>44193.614618055559</v>
      </c>
      <c r="W20" s="105">
        <f ca="1">NOW()</f>
        <v>44193.614618055559</v>
      </c>
    </row>
    <row r="21" spans="1:23" ht="30" customHeight="1" outlineLevel="1" x14ac:dyDescent="0.25">
      <c r="A21" s="9"/>
      <c r="B21" s="71"/>
      <c r="C21" s="5"/>
      <c r="D21" s="5"/>
      <c r="E21" s="5"/>
      <c r="F21" s="5"/>
      <c r="G21" s="5"/>
      <c r="H21" s="70"/>
      <c r="I21" s="149"/>
      <c r="J21" s="150"/>
      <c r="K21" s="151"/>
      <c r="L21" s="151"/>
      <c r="M21" s="152"/>
      <c r="N21" s="135" t="e">
        <f>+(M21-#REF!)/30</f>
        <v>#REF!</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3">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0"/>
        <v>0</v>
      </c>
      <c r="O24" s="139"/>
    </row>
    <row r="25" spans="1:23" ht="30" customHeight="1" outlineLevel="1" x14ac:dyDescent="0.3">
      <c r="A25" s="9"/>
      <c r="B25" s="101"/>
      <c r="C25" s="21"/>
      <c r="D25" s="21"/>
      <c r="E25" s="21"/>
      <c r="F25" s="5"/>
      <c r="G25" s="5"/>
      <c r="H25" s="70"/>
      <c r="I25" s="149"/>
      <c r="J25" s="150"/>
      <c r="K25" s="151"/>
      <c r="L25" s="152"/>
      <c r="M25" s="152"/>
      <c r="N25" s="136">
        <f t="shared" si="0"/>
        <v>0</v>
      </c>
      <c r="O25" s="139"/>
    </row>
    <row r="26" spans="1:23" ht="30" customHeight="1" outlineLevel="1" x14ac:dyDescent="0.3">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 t="shared" ref="N34:N35" si="1">+(M34-L34)/30</f>
        <v>0</v>
      </c>
      <c r="O34" s="139"/>
    </row>
    <row r="35" spans="1:16" ht="30" customHeight="1" outlineLevel="1" x14ac:dyDescent="0.25">
      <c r="A35" s="9"/>
      <c r="B35" s="71"/>
      <c r="C35" s="5"/>
      <c r="D35" s="5"/>
      <c r="E35" s="5"/>
      <c r="F35" s="5"/>
      <c r="G35" s="5"/>
      <c r="H35" s="70"/>
      <c r="I35" s="149"/>
      <c r="J35" s="150"/>
      <c r="K35" s="151"/>
      <c r="L35" s="152"/>
      <c r="M35" s="152"/>
      <c r="N35" s="136">
        <f t="shared" si="1"/>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PARA EL FOMENTO DE LA EDUCACIÓN EN EL CHOCO</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t="s">
        <v>2716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v>0.01</v>
      </c>
      <c r="G179" s="165">
        <f>IF(F179&gt;0,SUM(E179+F179),"")</f>
        <v>0.03</v>
      </c>
      <c r="H179" s="5"/>
      <c r="I179" s="193" t="s">
        <v>2671</v>
      </c>
      <c r="J179" s="193"/>
      <c r="K179" s="193"/>
      <c r="L179" s="193"/>
      <c r="M179" s="172">
        <v>0.03</v>
      </c>
      <c r="O179" s="8"/>
      <c r="Q179" s="19"/>
      <c r="R179" s="159">
        <f>IF(M179&gt;0,SUM(L179+M179),"")</f>
        <v>0.03</v>
      </c>
      <c r="T179" s="19"/>
      <c r="U179" s="239" t="s">
        <v>1166</v>
      </c>
      <c r="V179" s="239"/>
      <c r="W179" s="239"/>
      <c r="X179" s="24">
        <v>0.02</v>
      </c>
      <c r="Y179" s="164"/>
      <c r="Z179" s="165" t="str">
        <f>IF(Y179&gt;0,SUM(E181+Y179),"")</f>
        <v/>
      </c>
      <c r="AA179" s="19"/>
      <c r="AB179" s="19"/>
    </row>
    <row r="180" spans="1:28" ht="23.45" hidden="1" x14ac:dyDescent="0.3">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45" hidden="1" x14ac:dyDescent="0.3">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45" hidden="1" x14ac:dyDescent="0.3">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63145773.75</v>
      </c>
      <c r="F185" s="92"/>
      <c r="G185" s="93"/>
      <c r="H185" s="88"/>
      <c r="I185" s="90" t="s">
        <v>2627</v>
      </c>
      <c r="J185" s="166">
        <f>+SUM(M179:M183)</f>
        <v>0.03</v>
      </c>
      <c r="K185" s="238" t="s">
        <v>2628</v>
      </c>
      <c r="L185" s="238"/>
      <c r="M185" s="94">
        <f>+J185*(SUM(K20:K35))</f>
        <v>63145773.75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L21">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M20:M35 L20 L22:L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dcmitype/"/>
    <ds:schemaRef ds:uri="http://purl.org/dc/terms/"/>
    <ds:schemaRef ds:uri="http://purl.org/dc/elements/1.1/"/>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2020-12-28T19:52:26Z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