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35" windowWidth="2325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<sst xmlns="http://schemas.openxmlformats.org/spreadsheetml/2006/main" count="3643" uniqueCount="2775">
  <si>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</si>
  <si>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</si>
  <si>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</si>
  <si>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</si>
  <si>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</si>
  <si>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</si>
  <si>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</si>
  <si>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</si>
  <si>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</si>
  <si>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</si>
  <si>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</si>
  <si>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</si>
  <si>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</si>
  <si>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</si>
  <si>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</si>
  <si>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</si>
  <si>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</si>
  <si>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</si>
  <si>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</si>
  <si>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</si>
  <si>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</si>
  <si>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</si>
  <si>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</si>
  <si>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</si>
  <si>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</si>
  <si>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</si>
  <si>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</si>
  <si>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</si>
  <si>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</si>
  <si>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</si>
  <si>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</si>
  <si>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</si>
  <si>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</si>
  <si>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</si>
  <si>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</si>
  <si>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</si>
  <si>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</si>
  <si>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</si>
  <si>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</si>
  <si>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</si>
  <si>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</si>
  <si>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</si>
  <si>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</si>
  <si>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</si>
  <si>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</si>
  <si>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</si>
  <si>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</si>
  <si>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</si>
  <si>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</si>
  <si>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</si>
  <si>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</si>
  <si>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</si>
  <si>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</si>
  <si>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</si>
  <si>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</si>
  <si>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</si>
  <si>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</si>
  <si>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</si>
  <si>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</si>
  <si>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</si>
  <si>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</si>
  <si>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</si>
  <si>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</si>
  <si>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</si>
  <si>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</si>
  <si>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</si>
  <si>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</si>
  <si>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</si>
  <si>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</si>
  <si>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</si>
  <si>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</si>
  <si>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</si>
  <si>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</si>
  <si>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</si>
  <si>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</si>
  <si>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</si>
  <si>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</si>
  <si>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</si>
  <si>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</si>
  <si>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</si>
  <si>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</si>
  <si>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</si>
  <si>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</si>
  <si>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</si>
  <si>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</si>
  <si>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</si>
  <si>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</si>
  <si>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</si>
  <si>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</si>
  <si>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</si>
  <si>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</si>
  <si>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</si>
  <si>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</si>
  <si>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</si>
  <si>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</si>
  <si>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</si>
  <si>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</si>
  <si>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</si>
  <si>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</si>
  <si>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</si>
  <si>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</si>
  <si>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</si>
  <si>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</si>
  <si>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</si>
  <si>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</si>
  <si>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</si>
  <si>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</si>
  <si>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</si>
  <si>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</si>
  <si>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</si>
  <si>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</si>
  <si>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</si>
  <si>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</si>
  <si>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</si>
  <si>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</si>
  <si>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</si>
  <si>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</si>
  <si>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</si>
  <si>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</si>
  <si>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</si>
  <si>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</si>
  <si>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</si>
  <si>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</si>
  <si>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</si>
  <si>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</si>
  <si>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</si>
  <si>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</si>
  <si>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</si>
  <si>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</si>
  <si>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</si>
  <si>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</si>
  <si>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</si>
  <si>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</si>
  <si>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</si>
  <si>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</si>
  <si>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</si>
  <si>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</si>
  <si>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</si>
  <si>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</si>
  <si>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</si>
  <si>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</si>
  <si>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</si>
  <si>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</si>
  <si>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</si>
  <si>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</si>
  <si>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</si>
  <si>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</si>
  <si>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</si>
  <si>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</si>
  <si>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</si>
  <si>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</si>
  <si>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</si>
  <si>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</si>
  <si>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</si>
  <si>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</si>
  <si>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</si>
  <si>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</si>
  <si>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</si>
  <si>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</si>
  <si>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</si>
  <si>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</si>
  <si>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</si>
  <si>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</si>
  <si>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</si>
  <si>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</si>
  <si>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</si>
  <si>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</si>
  <si>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</si>
  <si>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</si>
  <si>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</si>
  <si>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</si>
  <si>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</si>
  <si>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</si>
  <si>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</si>
  <si>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</si>
  <si>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</si>
  <si>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</si>
  <si>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</si>
  <si>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</si>
  <si>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</si>
  <si>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</si>
  <si>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</si>
  <si>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</si>
  <si>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</si>
  <si>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</si>
  <si>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</si>
  <si>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</si>
  <si>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</si>
  <si>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</si>
  <si>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</si>
  <si>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</si>
  <si>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</si>
  <si>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</si>
  <si>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</si>
  <si>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</si>
  <si>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</si>
  <si>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</si>
  <si>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</si>
  <si>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</si>
  <si>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</si>
  <si>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</si>
  <si>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</si>
  <si>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</si>
  <si>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</si>
  <si>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</si>
  <si>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</si>
  <si>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</si>
  <si>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</si>
  <si>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</si>
  <si>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</si>
  <si>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</si>
  <si>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</si>
  <si>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</si>
  <si>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</si>
  <si>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</si>
  <si>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</si>
  <si>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</si>
  <si>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</si>
  <si>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</si>
  <si>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</si>
  <si>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</si>
  <si>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</si>
  <si>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</si>
  <si>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</si>
  <si>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</si>
  <si>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</si>
  <si>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</si>
  <si>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</si>
  <si>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</si>
  <si>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</si>
  <si>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</si>
  <si>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</si>
  <si>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</si>
  <si>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</si>
  <si>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</si>
  <si>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</si>
  <si>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</si>
  <si>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</si>
  <si>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</si>
  <si>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</si>
  <si>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</si>
  <si>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</si>
  <si>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</si>
  <si>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</si>
  <si>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</si>
  <si>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</si>
  <si>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</si>
  <si>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</si>
  <si>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</si>
  <si>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</si>
  <si>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</si>
  <si>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</si>
  <si>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</si>
  <si>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</si>
  <si>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</si>
  <si>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</si>
  <si>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</si>
  <si>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</si>
  <si>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</si>
  <si>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</si>
  <si>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</si>
  <si>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</si>
  <si>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</si>
  <si>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</si>
  <si>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</si>
  <si>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</si>
  <si>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</si>
  <si>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</si>
  <si>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</si>
  <si>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</si>
  <si>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</si>
  <si>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</si>
  <si>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</si>
  <si>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</si>
  <si>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</si>
  <si>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</si>
  <si>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</si>
  <si>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</si>
  <si>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</si>
  <si>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</si>
  <si>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</si>
  <si>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</si>
  <si>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</si>
  <si>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</si>
  <si>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</si>
  <si>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</si>
  <si>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</si>
  <si>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</si>
  <si>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</si>
  <si>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</si>
  <si>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</si>
  <si>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</si>
  <si>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</si>
  <si>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</si>
  <si>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</si>
  <si>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</si>
  <si>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</si>
  <si>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</si>
  <si>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</si>
  <si>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</si>
  <si>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</si>
  <si>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</si>
  <si>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</si>
  <si>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</si>
  <si>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</si>
  <si>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</si>
  <si>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</si>
  <si>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</si>
  <si>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</si>
  <si>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</si>
  <si>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</si>
  <si>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</si>
  <si>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</si>
  <si>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</si>
  <si>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</si>
  <si>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</si>
  <si>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</si>
  <si>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</si>
  <si>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</si>
  <si>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</si>
  <si>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</si>
  <si>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</si>
  <si>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</si>
  <si>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</si>
  <si>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</si>
  <si>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</si>
  <si>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</si>
  <si>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</si>
  <si>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</si>
  <si>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</si>
  <si>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</si>
  <si>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</si>
  <si>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</si>
  <si>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</si>
  <si>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</si>
  <si>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</si>
  <si>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</si>
  <si>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</si>
  <si>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</si>
  <si>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</si>
  <si>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</si>
  <si>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</si>
  <si>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</si>
  <si>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</si>
  <si>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</si>
  <si>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</si>
  <si>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</si>
  <si>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</si>
  <si>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</si>
  <si>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</si>
  <si>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</si>
  <si>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</si>
  <si>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</si>
  <si>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</si>
  <si>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</si>
  <si>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</si>
  <si>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</si>
  <si>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</si>
  <si>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</si>
  <si>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</si>
  <si>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</si>
  <si>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</si>
  <si>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</si>
  <si>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</si>
  <si>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</si>
  <si>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</si>
  <si>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</si>
  <si>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</si>
  <si>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</si>
  <si>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</si>
  <si>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</si>
  <si>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</si>
  <si>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</si>
  <si>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</si>
  <si>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</si>
  <si>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</si>
  <si>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</si>
  <si>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</si>
  <si>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</si>
  <si>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</si>
  <si>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</si>
  <si>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</si>
  <si>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</si>
  <si>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</si>
  <si>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</si>
  <si>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</si>
  <si>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</si>
  <si>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</si>
  <si>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</si>
  <si>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</si>
  <si>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</si>
  <si>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</si>
  <si>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</si>
  <si>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</si>
  <si>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</si>
  <si>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</si>
  <si>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</si>
  <si>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</si>
  <si>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</si>
  <si>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</si>
  <si>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</si>
  <si>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</si>
  <si>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</si>
  <si>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</si>
  <si>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</si>
  <si>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</si>
  <si>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</si>
  <si>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</si>
  <si>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</si>
  <si>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</si>
  <si>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</si>
  <si>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</si>
  <si>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</si>
  <si>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</si>
  <si>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</si>
  <si>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</si>
  <si>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</si>
  <si>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</si>
  <si>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</si>
  <si>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</si>
  <si>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</si>
  <si>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</si>
  <si>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</si>
  <si>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</si>
  <si>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</si>
  <si>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</si>
  <si>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</si>
  <si>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</si>
  <si>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</si>
  <si>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</si>
  <si>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</si>
  <si>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</si>
  <si>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</si>
  <si>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</si>
  <si>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</si>
  <si>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</si>
  <si>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</si>
  <si>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</si>
  <si>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</si>
  <si>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</si>
  <si>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</si>
  <si>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</si>
  <si>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</si>
  <si>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</si>
  <si>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</si>
  <si>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</si>
  <si>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</si>
  <si>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</si>
  <si>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</si>
  <si>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</si>
  <si>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</si>
  <si>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</si>
  <si>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</si>
  <si>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</si>
  <si>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</si>
  <si>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</si>
  <si>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</si>
  <si>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</si>
  <si>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</si>
  <si>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</si>
  <si>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</si>
  <si>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</si>
  <si>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</si>
  <si>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</si>
  <si>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</si>
  <si>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</si>
  <si>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</si>
  <si>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</si>
  <si>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</si>
  <si>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</si>
  <si>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</si>
  <si>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</si>
  <si>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</si>
  <si>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</si>
  <si>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</si>
  <si>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</si>
  <si>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</si>
  <si>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</si>
  <si>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</si>
  <si>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</si>
  <si>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</si>
  <si>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</si>
  <si>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</si>
  <si>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</si>
  <si>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</si>
  <si>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</si>
  <si>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</si>
  <si>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</si>
  <si>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</si>
  <si>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</si>
  <si>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</si>
  <si>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</si>
  <si>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</si>
  <si>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</si>
  <si>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</si>
  <si>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</si>
  <si>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</si>
  <si>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</si>
  <si>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</si>
  <si>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</si>
  <si>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</si>
  <si>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</si>
  <si>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</si>
  <si>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</si>
  <si>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</si>
  <si>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</si>
  <si>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</si>
  <si>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</si>
  <si>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</si>
  <si>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</si>
  <si>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</si>
  <si>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</si>
  <si>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</si>
  <si>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</si>
  <si>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</si>
  <si>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</si>
  <si>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</si>
  <si>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</si>
  <si>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</si>
  <si>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</si>
  <si>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</si>
  <si>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</si>
  <si>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</si>
  <si>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</si>
  <si>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</si>
  <si>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</si>
  <si>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</si>
  <si>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</si>
  <si>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</si>
  <si>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</si>
  <si>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</si>
  <si>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</si>
  <si>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</si>
  <si>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</si>
  <si>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</si>
  <si>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</si>
  <si>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</si>
  <si>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</si>
  <si>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</si>
  <si>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</si>
  <si>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</si>
  <si>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</si>
  <si>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</si>
  <si>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</si>
  <si>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</si>
  <si>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</si>
  <si>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</si>
  <si>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</si>
  <si>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</si>
  <si>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</si>
  <si>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</si>
  <si>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</si>
  <si>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</si>
  <si>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</si>
  <si>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</si>
  <si>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</si>
  <si>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</si>
  <si>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</si>
  <si>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</si>
  <si>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</si>
  <si>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</si>
  <si>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</si>
  <si>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</si>
  <si>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</si>
  <si>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</si>
  <si>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</si>
  <si>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</si>
  <si>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</si>
  <si>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</si>
  <si>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</si>
  <si>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</si>
  <si>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</si>
  <si>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</si>
  <si>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</si>
  <si>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</si>
  <si>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</si>
  <si>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</si>
  <si>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</si>
  <si>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</si>
  <si>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</si>
  <si>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</si>
  <si>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</si>
  <si>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</si>
  <si>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</si>
  <si>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</si>
  <si>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</si>
  <si>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</si>
  <si>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</si>
  <si>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</si>
  <si>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</si>
  <si>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</si>
  <si>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</si>
  <si>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</si>
  <si>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</si>
  <si>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</si>
  <si>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</si>
  <si>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</si>
  <si>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</si>
  <si>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</si>
  <si>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</si>
  <si>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</si>
  <si>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</si>
  <si>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</si>
  <si>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</si>
  <si>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</si>
  <si>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</si>
  <si>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</si>
  <si>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</si>
  <si>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</si>
  <si>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</si>
  <si>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</si>
  <si>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</si>
  <si>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</si>
  <si>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</si>
  <si>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</si>
  <si>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</si>
  <si>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</si>
  <si>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</si>
  <si>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</si>
  <si>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</si>
  <si>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</si>
  <si>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</si>
  <si>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</si>
  <si>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</si>
  <si>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</si>
  <si>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</si>
  <si>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</si>
  <si>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</si>
  <si>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</si>
  <si>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</si>
  <si>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</si>
  <si>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</si>
  <si>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</si>
  <si>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</si>
  <si>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</si>
  <si>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</si>
  <si>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</si>
  <si>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</si>
  <si>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</si>
  <si>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</si>
  <si>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</si>
  <si>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</si>
  <si>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</si>
  <si>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</si>
  <si>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</si>
  <si>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</si>
  <si>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</si>
  <si>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</si>
  <si>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</si>
  <si>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</si>
  <si>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</si>
  <si>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</si>
  <si>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</si>
  <si>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</si>
  <si>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</si>
  <si>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</si>
  <si>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</si>
  <si>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</si>
  <si>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</si>
  <si>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</si>
  <si>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</si>
  <si>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</si>
  <si>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</si>
  <si>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</si>
  <si>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</si>
  <si>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</si>
  <si>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</si>
  <si>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</si>
  <si>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</si>
  <si>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</si>
  <si>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</si>
  <si>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</si>
  <si>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</si>
  <si>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</si>
  <si>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</si>
  <si>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</si>
  <si>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</si>
  <si>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</si>
  <si>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</si>
  <si>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</si>
  <si>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</si>
  <si>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</si>
  <si>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</si>
  <si>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</si>
  <si>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</si>
  <si>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</si>
  <si>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</si>
  <si>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</si>
  <si>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</si>
  <si>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</si>
  <si>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</si>
  <si>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</si>
  <si>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</si>
  <si>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</si>
  <si>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</si>
  <si>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</si>
  <si>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</si>
  <si>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</si>
  <si>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</si>
  <si>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</si>
  <si>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</si>
  <si>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</si>
  <si>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</si>
  <si>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</si>
  <si>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</si>
  <si>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</si>
  <si>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</si>
  <si>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</si>
  <si>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</si>
  <si>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</si>
  <si>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</si>
  <si>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</si>
  <si>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</si>
  <si>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</si>
  <si>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</si>
  <si>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</si>
  <si>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</si>
  <si>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</si>
  <si>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</si>
  <si>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</si>
  <si>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</si>
  <si>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</si>
  <si>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</si>
  <si>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</si>
  <si>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</si>
  <si>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</si>
  <si>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</si>
  <si>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</si>
  <si>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</si>
  <si>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</si>
  <si>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</si>
  <si>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</si>
  <si>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</si>
  <si>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</si>
  <si>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</si>
  <si>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</si>
  <si>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</si>
  <si>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</si>
  <si>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</si>
  <si>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</si>
  <si>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</si>
  <si>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</si>
  <si>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</si>
  <si>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</si>
  <si>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</si>
  <si>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</si>
  <si>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</si>
  <si>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</si>
  <si>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</si>
  <si>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</si>
  <si>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</si>
  <si>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</si>
  <si>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</si>
  <si>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</si>
  <si>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</si>
  <si>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</si>
  <si>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</si>
  <si>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</si>
  <si>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</si>
  <si>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</si>
  <si>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</si>
  <si>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</si>
  <si>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</si>
  <si>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</si>
  <si>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</si>
  <si>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</si>
  <si>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</si>
  <si>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</si>
  <si>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</si>
  <si>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</si>
  <si>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</si>
  <si>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</si>
  <si>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</si>
  <si>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</si>
  <si>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</si>
  <si>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</si>
  <si>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</si>
  <si>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</si>
  <si>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</si>
  <si>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</si>
  <si>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</si>
  <si>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</si>
  <si>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</si>
  <si>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</si>
  <si>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</si>
  <si>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</si>
  <si>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</si>
  <si>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</si>
  <si>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</si>
  <si>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</si>
  <si>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</si>
  <si>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</si>
  <si>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</si>
  <si>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</si>
  <si>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</si>
  <si>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</si>
  <si>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</si>
  <si>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</si>
  <si>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</si>
  <si>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</si>
  <si>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</si>
  <si>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</si>
  <si>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</si>
  <si>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</si>
  <si>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</si>
  <si>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</si>
  <si>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</si>
  <si>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</si>
  <si>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</si>
  <si>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</si>
  <si>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</si>
  <si>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</si>
  <si>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</si>
  <si>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</si>
  <si>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</si>
  <si>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</si>
  <si>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</si>
  <si>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</si>
  <si>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</si>
  <si>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</si>
  <si>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</si>
  <si>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</si>
  <si>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</si>
  <si>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</si>
  <si>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</si>
  <si>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</si>
  <si>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</si>
  <si>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</si>
  <si>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</si>
  <si>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</si>
  <si>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</si>
  <si>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</si>
  <si>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</si>
  <si>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</si>
  <si>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</si>
  <si>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</si>
  <si>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</si>
  <si>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</si>
  <si>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</si>
  <si>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</si>
  <si>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</si>
  <si>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</si>
  <si>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</si>
  <si>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</si>
  <si>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</si>
  <si>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</si>
  <si>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</si>
  <si>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</si>
  <si>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</si>
  <si>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</si>
  <si>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</si>
  <si>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</si>
  <si>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</si>
  <si>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</si>
  <si>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</si>
  <si>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</si>
  <si>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</si>
  <si>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</si>
  <si>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</si>
  <si>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</si>
  <si>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</si>
  <si>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</si>
  <si>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</si>
  <si>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</si>
  <si>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</si>
  <si>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</si>
  <si>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</si>
  <si>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</si>
  <si>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</si>
  <si>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</si>
  <si>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</si>
  <si>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</si>
  <si>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</si>
  <si>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</si>
  <si>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</si>
  <si>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</si>
  <si>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</si>
  <si>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</si>
  <si>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</si>
  <si>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</si>
  <si>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</si>
  <si>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</si>
  <si>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</si>
  <si>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</si>
  <si>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</si>
  <si>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</si>
  <si>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</si>
  <si>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</si>
  <si>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</si>
  <si>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</si>
  <si>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</si>
  <si>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</si>
  <si>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</si>
  <si>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</si>
  <si>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</si>
  <si>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</si>
  <si>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</si>
  <si>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</si>
  <si>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</si>
  <si>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</si>
  <si>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</si>
  <si>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</si>
  <si>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</si>
  <si>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</si>
  <si>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</si>
  <si>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</si>
  <si>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</si>
  <si>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</si>
  <si>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</si>
  <si>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</si>
  <si>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</si>
  <si>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</si>
  <si>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</si>
  <si>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</si>
  <si>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</si>
  <si>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</si>
  <si>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</si>
  <si>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</si>
  <si>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</si>
  <si>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</si>
  <si>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</si>
  <si>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</si>
  <si>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</si>
  <si>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</si>
  <si>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</si>
  <si>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</si>
  <si>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</si>
  <si>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</si>
  <si>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</si>
  <si>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</si>
  <si>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</si>
  <si>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</si>
  <si>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</si>
  <si>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</si>
  <si>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</si>
  <si>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</si>
  <si>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</si>
  <si>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</si>
  <si>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</si>
  <si>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</si>
  <si>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</si>
  <si>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</si>
  <si>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</si>
  <si>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</si>
  <si>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</si>
  <si>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</si>
  <si>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</si>
  <si>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</si>
  <si>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</si>
  <si>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</si>
  <si>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</si>
  <si>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</si>
  <si>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</si>
  <si>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</si>
  <si>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</si>
  <si>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</si>
  <si>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</si>
  <si>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</si>
  <si>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</si>
  <si>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</si>
  <si>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</si>
  <si>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</si>
  <si>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</si>
  <si>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</si>
  <si>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</si>
  <si>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</si>
  <si>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</si>
  <si>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</si>
  <si>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</si>
  <si>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</si>
  <si>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</si>
  <si>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</si>
  <si>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</si>
  <si>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</si>
  <si>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</si>
  <si>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</si>
  <si>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</si>
  <si>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</si>
  <si>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</si>
  <si>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</si>
  <si>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</si>
  <si>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</si>
  <si>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</si>
  <si>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</si>
  <si>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</si>
  <si>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</si>
  <si>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</si>
  <si>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</si>
  <si>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</si>
  <si>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</si>
  <si>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</si>
  <si>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</si>
  <si>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</si>
  <si>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</si>
  <si>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</si>
  <si>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</si>
  <si>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</si>
  <si>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</si>
  <si>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</si>
  <si>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</si>
  <si>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</si>
  <si>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</si>
  <si>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</si>
  <si>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</si>
  <si>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</si>
  <si>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</si>
  <si>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</si>
  <si>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</si>
  <si>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</si>
  <si>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</si>
  <si>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</si>
  <si>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</si>
  <si>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</si>
  <si>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</si>
  <si>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</si>
  <si>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</si>
  <si>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</si>
  <si>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</si>
  <si>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</si>
  <si>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</si>
  <si>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</si>
  <si>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</si>
  <si>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</si>
  <si>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</si>
  <si>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</si>
  <si>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</si>
  <si>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</si>
  <si>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</si>
  <si>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</si>
  <si>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</si>
  <si>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</si>
  <si>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</si>
  <si>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</si>
  <si>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</si>
  <si>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</si>
  <si>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</si>
  <si>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</si>
  <si>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</si>
  <si>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</si>
  <si>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</si>
  <si>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</si>
  <si>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</si>
  <si>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</si>
  <si>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</si>
  <si>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</si>
  <si>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</si>
  <si>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</si>
  <si>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</si>
  <si>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</si>
  <si>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</si>
  <si>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</si>
  <si>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</si>
  <si>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</si>
  <si>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</si>
  <si>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</si>
  <si>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</si>
  <si>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</si>
  <si>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</si>
  <si>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</si>
  <si>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</si>
  <si>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</si>
  <si>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</si>
  <si>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</si>
  <si>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</si>
  <si>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</si>
  <si>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</si>
  <si>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</si>
  <si>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</si>
  <si>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</si>
  <si>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</si>
  <si>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</si>
  <si>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</si>
  <si>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</si>
  <si>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</si>
  <si>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</si>
  <si>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</si>
  <si>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</si>
  <si>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</si>
  <si>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</si>
  <si>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</si>
  <si>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</si>
  <si>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</si>
  <si>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</si>
  <si>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</si>
  <si>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</si>
  <si>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</si>
  <si>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</si>
  <si>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</si>
  <si>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</si>
  <si>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</si>
  <si>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</si>
  <si>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</si>
  <si>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</si>
  <si>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</si>
  <si>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</si>
  <si>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</si>
  <si>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</si>
  <si>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</si>
  <si>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</si>
  <si>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</si>
  <si>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</si>
  <si>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</si>
  <si>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</si>
  <si>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</si>
  <si>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</si>
  <si>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</si>
  <si>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</si>
  <si>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</si>
  <si>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</si>
  <si>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</si>
  <si>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</si>
  <si>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</si>
  <si>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</si>
  <si>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</si>
  <si>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</si>
  <si>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</si>
  <si>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</si>
  <si>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</si>
  <si>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</si>
  <si>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</si>
  <si>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</si>
  <si>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</si>
  <si>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</si>
  <si>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</si>
  <si>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</si>
  <si>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</si>
  <si>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</si>
  <si>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</si>
  <si>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</si>
  <si>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</si>
  <si>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</si>
  <si>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</si>
  <si>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</si>
  <si>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</si>
  <si>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</si>
  <si>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</si>
  <si>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</si>
  <si>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</si>
  <si>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</si>
  <si>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</si>
  <si>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</si>
  <si>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</si>
  <si>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</si>
  <si>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</si>
  <si>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</si>
  <si>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</si>
  <si>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</si>
  <si>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</si>
  <si>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</si>
  <si>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</si>
  <si>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</si>
  <si>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</si>
  <si>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</si>
  <si>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</si>
  <si>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</si>
  <si>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</si>
  <si>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</si>
  <si>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</si>
  <si>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</si>
  <si>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</si>
  <si>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</si>
  <si>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</si>
  <si>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</si>
  <si>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</si>
  <si>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</si>
  <si>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</si>
  <si>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</si>
  <si>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</si>
  <si>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</si>
  <si>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</si>
  <si>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</si>
  <si>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</si>
  <si>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</si>
  <si>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</si>
  <si>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</si>
  <si>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</si>
  <si>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</si>
  <si>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</si>
  <si>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</si>
  <si>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</si>
  <si>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</si>
  <si>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</si>
  <si>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</si>
  <si>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</si>
  <si>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</si>
  <si>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</si>
  <si>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</si>
  <si>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</si>
  <si>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</si>
  <si>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</si>
  <si>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</si>
  <si>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</si>
  <si>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</si>
  <si>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</si>
  <si>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</si>
  <si>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</si>
  <si>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</si>
  <si>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</si>
  <si>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</si>
  <si>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</si>
  <si>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</si>
  <si>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</si>
  <si>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</si>
  <si>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</si>
  <si>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</si>
  <si>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</si>
  <si>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</si>
  <si>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</si>
  <si>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</si>
  <si>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</si>
  <si>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</si>
  <si>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</si>
  <si>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</si>
  <si>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</si>
  <si>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</si>
  <si>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</si>
  <si>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</si>
  <si>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</si>
  <si>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</si>
  <si>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</si>
  <si>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</si>
  <si>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</si>
  <si>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</si>
  <si>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</si>
  <si>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</si>
  <si>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</si>
  <si>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</si>
  <si>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</si>
  <si>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</si>
  <si>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</si>
  <si>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</si>
  <si>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</si>
  <si>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</si>
  <si>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</si>
  <si>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</si>
  <si>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</si>
  <si>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</si>
  <si>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</si>
  <si>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</si>
  <si>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</si>
  <si>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</si>
  <si>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</si>
  <si>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</si>
  <si>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</si>
  <si>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</si>
  <si>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</si>
  <si>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</si>
  <si>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</si>
  <si>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</si>
  <si>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</si>
  <si>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</si>
  <si>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</si>
  <si>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</si>
  <si>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</si>
  <si>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</si>
  <si>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</si>
  <si>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</si>
  <si>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</si>
  <si>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</si>
  <si>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</si>
  <si>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</si>
  <si>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</si>
  <si>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</si>
  <si>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</si>
  <si>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</si>
  <si>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</si>
  <si>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</si>
  <si>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</si>
  <si>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</si>
  <si>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</si>
  <si>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</si>
  <si>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</si>
  <si>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</si>
  <si>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</si>
  <si>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</si>
  <si>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</si>
  <si>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</si>
  <si>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</si>
  <si>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</si>
  <si>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</si>
  <si>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</si>
  <si>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</si>
  <si>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</si>
  <si>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</si>
  <si>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</si>
  <si>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</si>
  <si>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</si>
  <si>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</si>
  <si>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</si>
  <si>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</si>
  <si>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</si>
  <si>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</si>
  <si>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</si>
  <si>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</si>
  <si>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</si>
  <si>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</si>
  <si>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</si>
  <si>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</si>
  <si>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</si>
  <si>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</si>
  <si>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</si>
  <si>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</si>
  <si>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</si>
  <si>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</si>
  <si>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</si>
  <si>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</si>
  <si>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</si>
  <si>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</si>
  <si>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</si>
  <si>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</si>
  <si>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</si>
  <si>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</si>
  <si>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</si>
  <si>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</si>
  <si>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</si>
  <si>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</si>
  <si>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</si>
  <si>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</si>
  <si>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</si>
  <si>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</si>
  <si>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</si>
  <si>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</si>
  <si>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</si>
  <si>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</si>
  <si>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</si>
  <si>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</si>
  <si>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</si>
  <si>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</si>
  <si>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</si>
  <si>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</si>
  <si>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</si>
  <si>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</si>
  <si>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</si>
  <si>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</si>
  <si>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</si>
  <si>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</si>
  <si>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</si>
  <si>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</si>
  <si>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</si>
  <si>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</si>
  <si>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</si>
  <si>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</si>
  <si>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</si>
  <si>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</si>
  <si>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</si>
  <si>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</si>
  <si>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</si>
  <si>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</si>
  <si>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</si>
  <si>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</si>
  <si>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</si>
  <si>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</si>
  <si>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</si>
  <si>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</si>
  <si>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</si>
  <si>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</si>
  <si>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</si>
  <si>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</si>
  <si>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</si>
  <si>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</si>
  <si>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</si>
  <si>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</si>
  <si>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</si>
  <si>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</si>
  <si>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</si>
  <si>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</si>
  <si>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</si>
  <si>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</si>
  <si>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</si>
  <si>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</si>
  <si>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</si>
  <si>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</si>
  <si>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</si>
  <si>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</si>
  <si>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</si>
  <si>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</si>
  <si>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</si>
  <si>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</si>
  <si>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</si>
  <si>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</si>
  <si>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</si>
  <si>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</si>
  <si>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</si>
  <si>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</si>
  <si>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</si>
  <si>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</si>
  <si>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</si>
  <si>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</si>
  <si>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</si>
  <si>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</si>
  <si>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</si>
  <si>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</si>
  <si>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</si>
  <si>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</si>
  <si>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</si>
  <si>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</si>
  <si>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</si>
  <si>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</si>
  <si>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</si>
  <si>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</si>
  <si>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</si>
  <si>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</si>
  <si>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</si>
  <si>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</si>
  <si>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</si>
  <si>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</si>
  <si>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</si>
  <si>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</si>
  <si>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</si>
  <si>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</si>
  <si>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</si>
  <si>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</si>
  <si>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</si>
  <si>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</si>
  <si>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</si>
  <si>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</si>
  <si>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</si>
  <si>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</si>
  <si>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</si>
  <si>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</si>
  <si>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</si>
  <si>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</si>
  <si>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</si>
  <si>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</si>
  <si>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</si>
  <si>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</si>
  <si>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</si>
  <si>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</si>
  <si>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</si>
  <si>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</si>
  <si>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</si>
  <si>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</si>
  <si>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</si>
  <si>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</si>
  <si>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</si>
  <si>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</si>
  <si>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</si>
  <si>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</si>
  <si>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</si>
  <si>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</si>
  <si>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</si>
  <si>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</si>
  <si>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</si>
  <si>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</si>
  <si>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</si>
  <si>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</si>
  <si>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</si>
  <si>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</si>
  <si>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</si>
  <si>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</si>
  <si>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</si>
  <si>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</si>
  <si>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</si>
  <si>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</si>
  <si>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</si>
  <si>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</si>
  <si>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</si>
  <si>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</si>
  <si>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</si>
  <si>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</si>
  <si>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</si>
  <si>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</si>
  <si>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</si>
  <si>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</si>
  <si>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</si>
  <si>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</si>
  <si>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</si>
  <si>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</si>
  <si>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</si>
  <si>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</si>
  <si>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</si>
  <si>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</si>
  <si>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</si>
  <si>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</si>
  <si>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</si>
  <si>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</si>
  <si>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</si>
  <si>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</si>
  <si>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</si>
  <si>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</si>
  <si>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</si>
  <si>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</si>
  <si>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</si>
  <si>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</si>
  <si>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</si>
  <si>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</si>
  <si>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</si>
  <si>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</si>
  <si>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</si>
  <si>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</si>
  <si>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</si>
  <si>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</si>
  <si>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</si>
  <si>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</si>
  <si>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</si>
  <si>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</si>
  <si>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</si>
  <si>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</si>
  <si>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</si>
  <si>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</si>
  <si>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</si>
  <si>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</si>
  <si>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</si>
  <si>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</si>
  <si>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</si>
  <si>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</si>
  <si>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</si>
  <si>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</si>
  <si>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</si>
  <si>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</si>
  <si>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</si>
  <si>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</si>
  <si>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</si>
  <si>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</si>
  <si>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</si>
  <si>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</si>
  <si>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</si>
  <si>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</si>
  <si>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</si>
  <si>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</si>
  <si>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</si>
  <si>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</si>
  <si>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</si>
  <si>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</si>
  <si>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</si>
  <si>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</si>
  <si>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</si>
  <si>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</si>
  <si>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</si>
  <si>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</si>
  <si>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</si>
  <si>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</si>
  <si>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</si>
  <si>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</si>
  <si>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</si>
  <si>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</si>
  <si>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</si>
  <si>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</si>
  <si>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</si>
  <si>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</si>
  <si>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</si>
  <si>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</si>
  <si>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</si>
  <si>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</si>
  <si>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</si>
  <si>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</si>
  <si>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</si>
  <si>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</si>
  <si>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</si>
  <si>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</si>
  <si>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</si>
  <si>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</si>
  <si>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</si>
  <si>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</si>
  <si>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</si>
  <si>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</si>
  <si>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</si>
  <si>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</si>
  <si>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</si>
  <si>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</si>
  <si>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</si>
  <si>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</si>
  <si>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</si>
  <si>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</si>
  <si>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</si>
  <si>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</si>
  <si>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</si>
  <si>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</si>
  <si>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</si>
  <si>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</si>
  <si>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</si>
  <si>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</si>
  <si>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</si>
  <si>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</si>
  <si>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</si>
  <si>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</si>
  <si>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</si>
  <si>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</si>
  <si>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</si>
  <si>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</si>
  <si>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</si>
  <si>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</si>
  <si>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</si>
  <si>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</si>
  <si>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</si>
  <si>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</si>
  <si>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</si>
  <si>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</si>
  <si>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</si>
  <si>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</si>
  <si>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</si>
  <si>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</si>
  <si>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</si>
  <si>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</si>
  <si>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</si>
  <si>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</si>
  <si>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</si>
  <si>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</si>
  <si>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</si>
  <si>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</si>
  <si>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</si>
  <si>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</si>
  <si>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</si>
  <si>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</si>
  <si>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</si>
  <si>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</si>
  <si>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</si>
  <si>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</si>
  <si>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</si>
  <si>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</si>
  <si>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</si>
  <si>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</si>
  <si>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</si>
  <si>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</si>
  <si>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</si>
  <si>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</si>
  <si>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</si>
  <si>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</si>
  <si>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</si>
  <si>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</si>
  <si>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</si>
  <si>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</si>
  <si>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</si>
  <si>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</si>
  <si>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</si>
  <si>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</si>
  <si>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</si>
  <si>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</si>
  <si>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</si>
  <si>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</si>
  <si>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</si>
  <si>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</si>
  <si>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</si>
  <si>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</si>
  <si>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</si>
  <si>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</si>
  <si>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</si>
  <si>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</si>
  <si>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</si>
  <si>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</si>
  <si>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</si>
  <si>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</si>
  <si>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</si>
  <si>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</si>
  <si>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</si>
  <si>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</si>
  <si>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</si>
  <si>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</si>
  <si>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</si>
  <si>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</si>
  <si>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</si>
  <si>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</si>
  <si>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</si>
  <si>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</si>
  <si>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</si>
  <si>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</si>
  <si>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</si>
  <si>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</si>
  <si>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</si>
  <si>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</si>
  <si>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</si>
  <si>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</si>
  <si>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</si>
  <si>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</si>
  <si>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</si>
  <si>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</si>
  <si>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</si>
  <si>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</si>
  <si>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</si>
  <si>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</si>
  <si>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</si>
  <si>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</si>
  <si>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</si>
  <si>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</si>
  <si>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</si>
  <si>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</si>
  <si>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</si>
  <si>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</si>
  <si>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</si>
  <si>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</si>
  <si>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</si>
  <si>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</si>
  <si>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</si>
  <si>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</si>
  <si>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</si>
  <si>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</si>
  <si>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</si>
  <si>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</si>
  <si>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</si>
  <si>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</si>
  <si>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</si>
  <si>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</si>
  <si>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</si>
  <si>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</si>
  <si>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</si>
  <si>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</si>
  <si>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</si>
  <si>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</si>
  <si>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</si>
  <si>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</si>
  <si>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</si>
  <si>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</si>
  <si>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</si>
  <si>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</si>
  <si>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</si>
  <si>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</si>
  <si>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</si>
  <si>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</si>
  <si>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</si>
  <si>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</si>
  <si>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</si>
  <si>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</si>
  <si>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</si>
  <si>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</si>
  <si>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</si>
  <si>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</si>
  <si>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</si>
  <si>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</si>
  <si>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</si>
  <si>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</si>
  <si>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</si>
  <si>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</si>
  <si>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</si>
  <si>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</si>
  <si>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</si>
  <si>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</si>
  <si>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</si>
  <si>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</si>
  <si>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</si>
  <si>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</si>
  <si>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</si>
  <si>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</si>
  <si>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</si>
  <si>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</si>
  <si>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</si>
  <si>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</si>
  <si>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</si>
  <si>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</si>
  <si>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</si>
  <si>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</si>
  <si>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</si>
  <si>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</si>
  <si>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</si>
  <si>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</si>
  <si>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</si>
  <si>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</si>
  <si>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</si>
  <si>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</si>
  <si>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</si>
  <si>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</si>
  <si>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</si>
  <si>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</si>
  <si>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</si>
  <si>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</si>
  <si>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</si>
  <si>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</si>
  <si>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</si>
  <si>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</si>
  <si>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</si>
  <si>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</si>
  <si>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</si>
  <si>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</si>
  <si>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</si>
  <si>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</si>
  <si>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</si>
  <si>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</si>
  <si>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</si>
  <si>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</si>
  <si>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</si>
  <si>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</si>
  <si>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</si>
  <si>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</si>
  <si>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</si>
  <si>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</si>
  <si>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</si>
  <si>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</si>
  <si>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</si>
  <si>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</si>
  <si>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</si>
  <si>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</si>
  <si>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</si>
  <si>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</si>
  <si>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</si>
  <si>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</si>
  <si>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</si>
  <si>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</si>
  <si>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</si>
  <si>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</si>
  <si>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</si>
  <si>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</si>
  <si>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</si>
  <si>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</si>
  <si>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</si>
  <si>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</si>
  <si>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</si>
  <si>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</si>
  <si>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</si>
  <si>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</si>
  <si>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</si>
  <si>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</si>
  <si>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</si>
  <si>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</si>
  <si>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</si>
  <si>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</si>
  <si>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</si>
  <si>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</si>
  <si>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</si>
  <si>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</si>
  <si>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</si>
  <si>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</si>
  <si>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</si>
  <si>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</si>
  <si>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</si>
  <si>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</si>
  <si>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</si>
  <si>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</si>
  <si>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</si>
  <si>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</si>
  <si>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</si>
  <si>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</si>
  <si>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</si>
  <si>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</si>
  <si>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</si>
  <si>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</si>
  <si>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</si>
  <si>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</si>
  <si>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</si>
  <si>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</si>
  <si>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</si>
  <si>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</si>
  <si>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</si>
  <si>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</si>
  <si>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</si>
  <si>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</si>
  <si>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</si>
  <si>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</si>
  <si>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</si>
  <si>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</si>
  <si>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</si>
  <si>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</si>
  <si>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</si>
  <si>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</si>
  <si>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</si>
  <si>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</si>
  <si>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</si>
  <si>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</si>
  <si>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</si>
  <si>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</si>
  <si>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</si>
  <si>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</si>
  <si>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</si>
  <si>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</si>
  <si>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</si>
  <si>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</si>
  <si>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</si>
  <si>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</si>
  <si>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</si>
  <si>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</si>
  <si>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</si>
  <si>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</si>
  <si>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</si>
  <si>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</si>
  <si>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</si>
  <si>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</si>
  <si>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</si>
  <si>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</si>
  <si>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</si>
  <si>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</si>
  <si>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</si>
  <si>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</si>
  <si>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</si>
  <si>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</si>
  <si>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</si>
  <si>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</si>
  <si>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</si>
  <si>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</si>
  <si>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</si>
  <si>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</si>
  <si>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</si>
  <si>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</si>
  <si>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</si>
  <si>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</si>
  <si>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</si>
  <si>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</si>
  <si>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</si>
  <si>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</si>
  <si>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</si>
  <si>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</si>
  <si>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</si>
  <si>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</si>
  <si>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</si>
  <si>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</si>
  <si>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</si>
  <si>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</si>
  <si>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</si>
  <si>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</si>
  <si>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</si>
  <si>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</si>
  <si>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</si>
  <si>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</si>
  <si>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</si>
  <si>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</si>
  <si>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</si>
  <si>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</si>
  <si>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</si>
  <si>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</si>
  <si>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</si>
  <si>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</si>
  <si>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</si>
  <si>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</si>
  <si>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</si>
  <si>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</si>
  <si>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</si>
  <si>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</si>
  <si>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</si>
  <si>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</si>
  <si>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</si>
  <si>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</si>
  <si>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</si>
  <si>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</si>
  <si>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</si>
  <si>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</si>
  <si>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</si>
  <si>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</si>
  <si>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</si>
  <si>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</si>
  <si>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</si>
  <si>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</si>
  <si>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</si>
  <si>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</si>
  <si>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</si>
  <si>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</si>
  <si>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</si>
  <si>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</si>
  <si>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</si>
  <si>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</si>
  <si>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</si>
  <si>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</si>
  <si>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</si>
  <si>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</si>
  <si>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</si>
  <si>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</si>
  <si>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</si>
  <si>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</si>
  <si>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</si>
  <si>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</si>
  <si>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</si>
  <si>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</si>
  <si>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</si>
  <si>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</si>
  <si>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</si>
  <si>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</si>
  <si>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</si>
  <si>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</si>
  <si>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</si>
  <si>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</si>
  <si>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</si>
  <si>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</si>
  <si>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</si>
  <si>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</si>
  <si>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</si>
  <si>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</si>
  <si>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</si>
  <si>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</si>
  <si>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</si>
  <si>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</si>
  <si>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</si>
  <si>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</si>
  <si>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</si>
  <si>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</si>
  <si>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</si>
  <si>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</si>
  <si>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</si>
  <si>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</si>
  <si>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</si>
  <si>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</si>
  <si>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</si>
  <si>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</si>
  <si>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</si>
  <si>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</si>
  <si>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</si>
  <si>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</si>
  <si>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</si>
  <si>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</si>
  <si>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</si>
  <si>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</si>
  <si>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</si>
  <si>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</si>
  <si>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</si>
  <si>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</si>
  <si>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</si>
  <si>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</si>
  <si>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</si>
  <si>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</si>
  <si>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</si>
  <si>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</si>
  <si>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</si>
  <si>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</si>
  <si>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</si>
  <si>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</si>
  <si>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</si>
  <si>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</si>
  <si>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</si>
  <si>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</si>
  <si>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</si>
  <si>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</si>
  <si>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</si>
  <si>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</si>
  <si>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</si>
  <si>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</si>
  <si>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</si>
  <si>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</si>
  <si>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</si>
  <si>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</si>
  <si>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</si>
  <si>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</si>
  <si>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</si>
  <si>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</si>
  <si>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</si>
  <si>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</si>
  <si>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</si>
  <si>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</si>
  <si>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</si>
  <si>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</si>
  <si>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</si>
  <si>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</si>
  <si>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</si>
  <si>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</si>
  <si>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</si>
  <si>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</si>
  <si>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</si>
  <si>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</si>
  <si>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</si>
  <si>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</si>
  <si>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</si>
  <si>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</si>
  <si>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</si>
  <si>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</si>
  <si>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</si>
  <si>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</si>
  <si>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</si>
  <si>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</si>
  <si>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</si>
  <si>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</si>
  <si>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</si>
  <si>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</si>
  <si>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</si>
  <si>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</si>
  <si>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</si>
  <si>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</si>
  <si>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</si>
  <si>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</si>
  <si>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</si>
  <si>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</si>
  <si>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</si>
  <si>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</si>
  <si>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</si>
  <si>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</si>
  <si>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</si>
  <si>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</si>
  <si>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</si>
  <si>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</si>
  <si>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</si>
  <si>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</si>
  <si>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</si>
  <si>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</si>
  <si>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</si>
  <si>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</si>
  <si>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</si>
  <si>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</si>
  <si>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</si>
  <si>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</si>
  <si>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</si>
  <si>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</si>
  <si>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</si>
  <si>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</si>
  <si>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</si>
  <si>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</si>
  <si>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</si>
  <si>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</si>
  <si>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</si>
  <si>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</si>
  <si>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</si>
  <si>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</si>
  <si>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</si>
  <si>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</si>
  <si>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</si>
  <si>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</si>
  <si>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</si>
  <si>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</si>
  <si>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</si>
  <si>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</si>
  <si>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</si>
  <si>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</si>
  <si>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</si>
  <si>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</si>
  <si>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</si>
  <si>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</si>
  <si>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</si>
  <si>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</si>
  <si>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</si>
  <si>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</si>
  <si>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</si>
  <si>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</si>
  <si>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</si>
  <si>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</si>
  <si>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</si>
  <si>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</si>
  <si>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</si>
  <si>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</si>
  <si>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</si>
  <si>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</si>
  <si>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</si>
  <si>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</si>
  <si>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</si>
  <si>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</si>
  <si>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</si>
  <si>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</si>
  <si>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</si>
  <si>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</si>
  <si>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</si>
  <si>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</si>
  <si>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</si>
  <si>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</si>
  <si>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</si>
  <si>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</si>
  <si>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</si>
  <si>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</si>
  <si>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</si>
  <si>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</si>
  <si>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</si>
  <si>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</si>
  <si>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</si>
  <si>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</si>
  <si>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</si>
  <si>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</si>
  <si>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</si>
  <si>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</si>
  <si>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</si>
  <si>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</si>
  <si>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</si>
  <si>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</si>
  <si>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</si>
  <si>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</si>
  <si>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</si>
  <si>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</si>
  <si>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</si>
  <si>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</si>
  <si>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</si>
  <si>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</si>
  <si>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</si>
  <si>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</si>
  <si>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</si>
  <si>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</si>
  <si>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</si>
  <si>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</si>
  <si>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</si>
  <si>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</si>
  <si>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</si>
  <si>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</si>
  <si>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</si>
  <si>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</si>
  <si>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</si>
  <si>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</si>
  <si>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</si>
  <si>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</si>
  <si>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</si>
  <si>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</si>
  <si>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</si>
  <si>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</si>
  <si>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</si>
  <si>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</si>
  <si>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</si>
  <si>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</si>
  <si>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</si>
  <si>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</si>
  <si>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</si>
  <si>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</si>
  <si>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</si>
  <si>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</si>
  <si>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</si>
  <si>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</si>
  <si>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</si>
  <si>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</si>
  <si>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</si>
  <si>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</si>
  <si>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</si>
  <si>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</si>
  <si>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</si>
  <si>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</si>
  <si>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</si>
  <si>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</si>
  <si>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</si>
  <si>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</si>
  <si>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</si>
  <si>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</si>
  <si>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</si>
  <si>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</si>
  <si>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</si>
  <si>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</si>
  <si>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</si>
  <si>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</si>
  <si>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</si>
  <si>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</si>
  <si>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</si>
  <si>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</si>
  <si>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</si>
  <si>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</si>
  <si>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</si>
  <si>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</si>
  <si>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</si>
  <si>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</si>
  <si>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</si>
  <si>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</si>
  <si>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</si>
  <si>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</si>
  <si>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</si>
  <si>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</si>
  <si>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</si>
  <si>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</si>
  <si>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</si>
  <si>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</si>
  <si>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</si>
  <si>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</si>
  <si>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</si>
  <si>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</si>
  <si>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</si>
  <si>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</si>
  <si>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</si>
  <si>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</si>
  <si>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</si>
  <si>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</si>
  <si>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</si>
  <si>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</si>
  <si>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</si>
  <si>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</si>
  <si>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</si>
  <si>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</si>
  <si>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</si>
  <si>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</si>
  <si>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</si>
  <si>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</si>
  <si>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</si>
  <si>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</si>
  <si>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</si>
  <si>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</si>
  <si>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</si>
  <si>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</si>
  <si>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</si>
  <si>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</si>
  <si>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</si>
  <si>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</si>
  <si>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</si>
  <si>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</si>
  <si>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</si>
  <si>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</si>
  <si>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</si>
  <si>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</si>
  <si>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</si>
  <si>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</si>
  <si>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</si>
  <si>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</si>
  <si>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</si>
  <si>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</si>
  <si>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</si>
  <si>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</si>
  <si>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</si>
  <si>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</si>
  <si>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</si>
  <si>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</si>
  <si>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</si>
  <si>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</si>
  <si>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</si>
  <si>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</si>
  <si>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</si>
  <si>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</si>
  <si>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</si>
  <si>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</si>
  <si>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</si>
  <si>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</si>
  <si>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</si>
  <si>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</si>
  <si>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</si>
  <si>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</si>
  <si>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</si>
  <si>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</si>
  <si>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</si>
  <si>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</si>
  <si>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</si>
  <si>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</si>
  <si>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</si>
  <si>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</si>
  <si>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</si>
  <si>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</si>
  <si>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</si>
  <si>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</si>
  <si>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</si>
  <si>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</si>
  <si>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</si>
  <si>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</si>
  <si>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</si>
  <si>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</si>
  <si>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</si>
  <si>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</si>
  <si>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</si>
  <si>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</si>
  <si>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</si>
  <si>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</si>
  <si>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</si>
  <si>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</si>
  <si>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</si>
  <si>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</si>
  <si>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</si>
  <si>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</si>
  <si>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</si>
  <si>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</si>
  <si>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</si>
  <si>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</si>
  <si>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</si>
  <si>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</si>
  <si>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</si>
  <si>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</si>
  <si>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</si>
  <si>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</si>
  <si>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</si>
  <si>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</si>
  <si>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</si>
  <si>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</si>
  <si>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</si>
  <si>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</si>
  <si>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</si>
  <si>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</si>
  <si>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</si>
  <si>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</si>
  <si>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</si>
  <si>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</si>
  <si>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</si>
  <si>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</si>
  <si>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</si>
  <si>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</si>
  <si>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</si>
  <si>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</si>
  <si>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</si>
  <si>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</si>
  <si>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</si>
  <si>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</si>
  <si>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</si>
  <si>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</si>
  <si>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</si>
  <si>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</si>
  <si>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</si>
  <si>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</si>
  <si>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</si>
  <si>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</si>
  <si>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</si>
  <si>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</si>
  <si>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</si>
  <si>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</si>
  <si>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</si>
  <si>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</si>
  <si>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</si>
  <si>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</si>
  <si>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</si>
  <si>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</si>
  <si>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</si>
  <si>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</si>
  <si>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</si>
  <si>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</si>
  <si>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</si>
  <si>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</si>
  <si>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</si>
  <si>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</si>
  <si>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</si>
  <si>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</si>
  <si>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</si>
  <si>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</si>
  <si>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</si>
  <si>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</si>
  <si>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</si>
  <si>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</si>
  <si>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</si>
  <si>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</si>
  <si>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</si>
  <si>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</si>
  <si>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</si>
  <si>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</si>
  <si>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</si>
  <si>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</si>
  <si>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</si>
  <si>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</si>
  <si>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</si>
  <si>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</si>
  <si>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</si>
  <si>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</si>
  <si>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</si>
  <si>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</si>
  <si>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</si>
  <si>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</si>
  <si>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</si>
  <si>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</si>
  <si>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</si>
  <si>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</si>
  <si>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</si>
  <si>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</si>
  <si>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</si>
  <si>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</si>
  <si>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</si>
  <si>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</si>
  <si>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</si>
  <si>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</si>
  <si>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</si>
  <si>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</si>
  <si>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</si>
  <si>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</si>
  <si>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</si>
  <si>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</si>
  <si>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</si>
  <si>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</si>
  <si>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</si>
  <si>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</si>
  <si>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</si>
  <si>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</si>
  <si>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</si>
  <si>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</si>
  <si>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</si>
  <si>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</si>
  <si>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</si>
  <si>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</si>
  <si>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</si>
  <si>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</si>
  <si>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</si>
  <si>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</si>
  <si>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</si>
  <si>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</si>
  <si>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</si>
  <si>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</si>
  <si>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</si>
  <si>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</si>
  <si>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</si>
  <si>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</si>
  <si>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</si>
  <si>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</si>
  <si>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</si>
  <si>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</si>
  <si>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</si>
  <si>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</si>
  <si>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</si>
  <si>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</si>
  <si>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</si>
  <si>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</si>
  <si>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</si>
  <si>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</si>
  <si>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</si>
  <si>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</si>
  <si>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</si>
  <si>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</si>
  <si>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</si>
  <si>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</si>
  <si>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</si>
  <si>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</si>
  <si>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</si>
  <si>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</si>
  <si>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</si>
  <si>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</si>
  <si>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</si>
  <si>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</si>
  <si>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</si>
  <si>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</si>
  <si>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</si>
  <si>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</si>
  <si>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</si>
  <si>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</si>
  <si>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</si>
  <si>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</si>
  <si>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</si>
  <si>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</si>
  <si>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</si>
  <si>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</si>
  <si>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</si>
  <si>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</si>
  <si>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</si>
  <si>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</si>
  <si>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</si>
  <si>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</si>
  <si>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</si>
  <si>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</si>
  <si>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</si>
  <si>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</si>
  <si>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</si>
  <si>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</si>
  <si>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</si>
  <si>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</si>
  <si>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</si>
  <si>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</si>
  <si>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</si>
  <si>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</si>
  <si>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</si>
  <si>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</si>
  <si>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</si>
  <si>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</si>
  <si>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</si>
  <si>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</si>
  <si>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</si>
  <si>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</si>
  <si>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</si>
  <si>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</si>
  <si>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</si>
  <si>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</si>
  <si>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</si>
  <si>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</si>
  <si>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</si>
  <si>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</si>
  <si>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</si>
  <si>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</si>
  <si>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</si>
  <si>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</si>
  <si>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</si>
  <si>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</si>
  <si>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</si>
  <si>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</si>
  <si>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</si>
  <si>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</si>
  <si>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</si>
  <si>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</si>
  <si>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</si>
  <si>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</si>
  <si>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</si>
  <si>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</si>
  <si>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</si>
  <si>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</si>
  <si>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</si>
  <si>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</si>
  <si>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</si>
  <si>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</si>
  <si>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</si>
  <si>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</si>
  <si>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</si>
  <si>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</si>
  <si>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</si>
  <si>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</si>
  <si>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</si>
  <si>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</si>
  <si>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</si>
  <si>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</si>
  <si>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</si>
  <si>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</si>
  <si>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</si>
  <si>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</si>
  <si>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</si>
  <si>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</si>
  <si>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</si>
  <si>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</si>
  <si>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</si>
  <si>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</si>
  <si>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</si>
  <si>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</si>
  <si>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</si>
  <si>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</si>
  <si>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</si>
  <si>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</si>
  <si>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</si>
  <si>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</si>
  <si>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</si>
  <si>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</si>
  <si>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</si>
  <si>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</si>
  <si>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</si>
  <si>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</si>
  <si>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</si>
  <si>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</si>
  <si>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</si>
  <si>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</si>
  <si>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</si>
  <si>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</si>
  <si>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</si>
  <si>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</si>
  <si>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</si>
  <si>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</si>
  <si>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</si>
  <si>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</si>
  <si>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</si>
  <si>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</si>
  <si>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</si>
  <si>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</si>
  <si>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</si>
  <si>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</si>
  <si>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</si>
  <si>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</si>
  <si>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</si>
  <si>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</si>
  <si>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</si>
  <si>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</si>
  <si>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</si>
  <si>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</si>
  <si>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</si>
  <si>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</si>
  <si>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</si>
  <si>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</si>
  <si>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</si>
  <si>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</si>
  <si>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</si>
  <si>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</si>
  <si>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</si>
  <si>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</si>
  <si>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</si>
  <si>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</si>
  <si>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</si>
  <si>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</si>
  <si>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</si>
  <si>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</si>
  <si>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</si>
  <si>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</si>
  <si>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</si>
  <si>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</si>
  <si>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</si>
  <si>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</si>
  <si>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</si>
  <si>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</si>
  <si>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</si>
  <si>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</si>
  <si>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</si>
  <si>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</si>
  <si>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</si>
  <si>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</si>
  <si>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</si>
  <si>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</si>
  <si>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</si>
  <si>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</si>
  <si>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</si>
  <si>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</si>
  <si>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</si>
  <si>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</si>
  <si>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</si>
  <si>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</si>
  <si>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</si>
  <si>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</si>
  <si>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</si>
  <si>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</si>
  <si>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</si>
  <si>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</si>
  <si>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</si>
  <si>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</si>
  <si>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</si>
  <si>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</si>
  <si>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</si>
  <si>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</si>
  <si>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</si>
  <si>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</si>
  <si>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</si>
  <si>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</si>
  <si>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</si>
  <si>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</si>
  <si>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</si>
  <si>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</si>
  <si>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</si>
  <si>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</si>
  <si>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</si>
  <si>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</si>
  <si>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</si>
  <si>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</si>
  <si>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</si>
  <si>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</si>
  <si>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</si>
  <si>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</si>
  <si>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</si>
  <si>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</si>
  <si>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</si>
  <si>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</si>
  <si>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</si>
  <si>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</si>
  <si>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</si>
  <si>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</si>
  <si>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</si>
  <si>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</si>
  <si>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</si>
  <si>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</si>
  <si>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</si>
  <si>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</si>
  <si>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</si>
  <si>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</si>
  <si>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</si>
  <si>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</si>
  <si>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</si>
  <si>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</si>
  <si>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</si>
  <si>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</si>
  <si>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</si>
  <si>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</si>
  <si>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</si>
  <si>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</si>
  <si>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</si>
  <si>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</si>
  <si>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</si>
  <si>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</si>
  <si>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</si>
  <si>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</si>
  <si>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</si>
  <si>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</si>
  <si>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</si>
  <si>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</si>
  <si>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</si>
  <si>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</si>
  <si>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</si>
  <si>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</si>
  <si>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</si>
  <si>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</si>
  <si>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</si>
  <si>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</si>
  <si>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</si>
  <si>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</si>
  <si>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</si>
  <si>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</si>
  <si>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</si>
  <si>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</si>
  <si>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</si>
  <si>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</si>
  <si>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</si>
  <si>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</si>
  <si>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</si>
  <si>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</si>
  <si>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</si>
  <si>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</si>
  <si>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</si>
  <si>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</si>
  <si>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</si>
  <si>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</si>
  <si>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</si>
  <si>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</si>
  <si>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</si>
  <si>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</si>
  <si>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</si>
  <si>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</si>
  <si>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</si>
  <si>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</si>
  <si>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</si>
  <si>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</si>
  <si>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</si>
  <si>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</si>
  <si>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</si>
  <si>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</si>
  <si>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</si>
  <si>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</si>
  <si>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</si>
  <si>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</si>
  <si>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</si>
  <si>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</si>
  <si>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</si>
  <si>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</si>
  <si>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</si>
  <si>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</si>
  <si>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</si>
  <si>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</si>
  <si>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</si>
  <si>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</si>
  <si>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</si>
  <si>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</si>
  <si>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</si>
  <si>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</si>
  <si>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</si>
  <si>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</si>
  <si>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</si>
  <si>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</si>
  <si>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</si>
  <si>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</si>
  <si>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</si>
  <si>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</si>
  <si>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</si>
  <si>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</si>
  <si>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</si>
  <si>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</si>
  <si>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</si>
  <si>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</si>
  <si>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2021-13-10000243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</si>
  <si>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</si>
  <si>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Jose David Rivera Martinez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</si>
</sst>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90" zoomScaleNormal="90"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3" t="s">
        <v>208</v>
      </c>
      <c r="I15" s="32" t="s">
        <v>2624</v>
      </c>
      <c r="J15" s="108" t="s">
        <v>2626</v>
      </c>
      <c r="L15" s="208" t="s">
        <v>8</v>
      </c>
      <c r="M15" s="208"/>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185"/>
      <c r="I20" s="146" t="s">
        <v>208</v>
      </c>
      <c r="J20" s="147" t="s">
        <v>192</v>
      </c>
      <c r="K20" s="148">
        <v>826001022</v>
      </c>
      <c r="L20" s="149">
        <v>44194</v>
      </c>
      <c r="M20" s="149">
        <v>44561</v>
      </c>
      <c r="N20" s="132">
        <f>+(M20-L20)/30</f>
        <v>12.233333333333333</v>
      </c>
      <c r="O20" s="135"/>
      <c r="U20" s="131"/>
      <c r="V20" s="105">
        <f ca="1">NOW()</f>
        <v>44194.688066898147</v>
      </c>
      <c r="W20" s="105">
        <f ca="1">NOW()</f>
        <v>44194.688066898147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JUVENIL VISION FUTURA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2773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0.03</v>
      </c>
      <c r="G179" s="162">
        <f>IF(F179&gt;0,SUM(E179+F179),"")</f>
        <v>0.05</v>
      </c>
      <c r="H179" s="5"/>
      <c r="I179" s="220" t="s">
        <v>2671</v>
      </c>
      <c r="J179" s="220"/>
      <c r="K179" s="220"/>
      <c r="L179" s="220"/>
      <c r="M179" s="169">
        <v>0.05</v>
      </c>
      <c r="O179" s="8"/>
      <c r="Q179" s="19"/>
      <c r="R179" s="156">
        <f>IF(M179&gt;0,SUM(L179+M179),"")</f>
        <v>0.05</v>
      </c>
      <c r="T179" s="19"/>
      <c r="U179" s="176" t="s">
        <v>1166</v>
      </c>
      <c r="V179" s="176"/>
      <c r="W179" s="176"/>
      <c r="X179" s="24">
        <v>0.02</v>
      </c>
      <c r="Y179" s="161"/>
      <c r="Z179" s="162" t="str">
        <f>IF(Y179&gt;0,SUM(E181+Y179),"")</f>
        <v/>
      </c>
      <c r="AA179" s="19"/>
      <c r="AB179" s="19"/>
    </row>
    <row r="180" spans="1:28" ht="23.45" hidden="1" x14ac:dyDescent="0.3">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45" hidden="1" x14ac:dyDescent="0.3">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45" hidden="1" x14ac:dyDescent="0.3">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41300051.100000001</v>
      </c>
      <c r="F185" s="92"/>
      <c r="G185" s="93"/>
      <c r="H185" s="88"/>
      <c r="I185" s="90" t="s">
        <v>2627</v>
      </c>
      <c r="J185" s="163">
        <f>+SUM(M179:M183)</f>
        <v>0.05</v>
      </c>
      <c r="K185" s="201" t="s">
        <v>2628</v>
      </c>
      <c r="L185" s="201"/>
      <c r="M185" s="94">
        <f>+J185*(SUM(K20:K35))</f>
        <v>41300051.100000001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2774</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2020-12-29T21:30:49Z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