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Buenaventura\"/>
    </mc:Choice>
  </mc:AlternateContent>
  <xr:revisionPtr revIDLastSave="0" documentId="13_ncr:1_{90A2EE7D-0B3E-4F88-9458-4F8017EEEE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<sst xmlns="http://schemas.openxmlformats.org/spreadsheetml/2006/main" count="3039" uniqueCount="2687">
  <si>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</si>
  <si>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</si>
  <si>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</si>
  <si>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</si>
  <si>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</si>
  <si>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</si>
  <si>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</si>
  <si>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</si>
  <si>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</si>
  <si>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</si>
  <si>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</si>
  <si>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</si>
  <si>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</si>
  <si>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</si>
  <si>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</si>
  <si>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</si>
  <si>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</si>
  <si>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</si>
  <si>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</si>
  <si>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</si>
  <si>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</si>
  <si>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</si>
  <si>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</si>
  <si>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</si>
  <si>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</si>
  <si>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</si>
  <si>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</si>
  <si>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</si>
  <si>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</si>
  <si>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</si>
  <si>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</si>
  <si>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</si>
  <si>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</si>
  <si>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</si>
  <si>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</si>
  <si>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</si>
  <si>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</si>
  <si>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</si>
  <si>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</si>
  <si>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</si>
  <si>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</si>
  <si>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</si>
  <si>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</si>
  <si>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</si>
  <si>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</si>
  <si>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</si>
  <si>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</si>
  <si>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</si>
  <si>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</si>
  <si>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</si>
  <si>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</si>
  <si>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</si>
  <si>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</si>
  <si>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</si>
  <si>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</si>
  <si>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</si>
  <si>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</si>
  <si>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</si>
  <si>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</si>
  <si>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</si>
  <si>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</si>
  <si>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</si>
  <si>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</si>
  <si>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</si>
  <si>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</si>
  <si>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</si>
  <si>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</si>
  <si>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</si>
  <si>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</si>
  <si>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</si>
  <si>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</si>
  <si>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</si>
  <si>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</si>
  <si>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</si>
  <si>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</si>
  <si>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</si>
  <si>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</si>
  <si>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</si>
  <si>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</si>
  <si>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</si>
  <si>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</si>
  <si>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</si>
  <si>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</si>
  <si>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</si>
  <si>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</si>
  <si>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</si>
  <si>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</si>
  <si>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</si>
  <si>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</si>
  <si>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</si>
  <si>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</si>
  <si>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</si>
  <si>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</si>
  <si>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</si>
  <si>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</si>
  <si>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</si>
  <si>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</si>
  <si>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</si>
  <si>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</si>
  <si>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</si>
  <si>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</si>
  <si>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</si>
  <si>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</si>
  <si>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</si>
  <si>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</si>
  <si>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</si>
  <si>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</si>
  <si>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</si>
  <si>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</si>
  <si>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</si>
  <si>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</si>
  <si>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</si>
  <si>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</si>
  <si>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</si>
  <si>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</si>
  <si>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</si>
  <si>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</si>
  <si>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</si>
  <si>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</si>
  <si>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</si>
  <si>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</si>
  <si>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</si>
  <si>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</si>
  <si>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</si>
  <si>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</si>
  <si>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</si>
  <si>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</si>
  <si>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</si>
  <si>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</si>
  <si>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</si>
  <si>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</si>
  <si>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</si>
  <si>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</si>
  <si>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</si>
  <si>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</si>
  <si>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</si>
  <si>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</si>
  <si>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</si>
  <si>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</si>
  <si>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</si>
  <si>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</si>
  <si>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</si>
  <si>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</si>
  <si>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</si>
  <si>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</si>
  <si>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</si>
  <si>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</si>
  <si>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</si>
  <si>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</si>
  <si>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</si>
  <si>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</si>
  <si>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</si>
  <si>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</si>
  <si>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</si>
  <si>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</si>
  <si>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</si>
  <si>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</si>
  <si>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</si>
  <si>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</si>
  <si>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</si>
  <si>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</si>
  <si>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</si>
  <si>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</si>
  <si>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</si>
  <si>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</si>
  <si>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</si>
  <si>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</si>
  <si>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</si>
  <si>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</si>
  <si>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</si>
  <si>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</si>
  <si>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</si>
  <si>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</si>
  <si>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</si>
  <si>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</si>
  <si>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</si>
  <si>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</si>
  <si>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</si>
  <si>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</si>
  <si>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</si>
  <si>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</si>
  <si>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</si>
  <si>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</si>
  <si>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</si>
  <si>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</si>
  <si>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</si>
  <si>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</si>
  <si>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</si>
  <si>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</si>
  <si>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</si>
  <si>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</si>
  <si>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</si>
  <si>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</si>
  <si>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</si>
  <si>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</si>
  <si>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</si>
  <si>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</si>
  <si>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</si>
  <si>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</si>
  <si>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</si>
  <si>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</si>
  <si>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</si>
  <si>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</si>
  <si>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</si>
  <si>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</si>
  <si>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</si>
  <si>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</si>
  <si>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</si>
  <si>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</si>
  <si>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</si>
  <si>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</si>
  <si>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</si>
  <si>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</si>
  <si>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</si>
  <si>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</si>
  <si>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</si>
  <si>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</si>
  <si>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</si>
  <si>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</si>
  <si>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</si>
  <si>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</si>
  <si>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</si>
  <si>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</si>
  <si>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</si>
  <si>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</si>
  <si>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</si>
  <si>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</si>
  <si>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</si>
  <si>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</si>
  <si>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</si>
  <si>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</si>
  <si>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</si>
  <si>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</si>
  <si>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</si>
  <si>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</si>
  <si>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</si>
  <si>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</si>
  <si>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</si>
  <si>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</si>
  <si>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</si>
  <si>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</si>
  <si>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</si>
  <si>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</si>
  <si>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</si>
  <si>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</si>
  <si>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</si>
  <si>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</si>
  <si>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</si>
  <si>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</si>
  <si>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</si>
  <si>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</si>
  <si>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</si>
  <si>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</si>
  <si>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</si>
  <si>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</si>
  <si>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</si>
  <si>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</si>
  <si>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</si>
  <si>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</si>
  <si>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</si>
  <si>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</si>
  <si>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</si>
  <si>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</si>
  <si>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</si>
  <si>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</si>
  <si>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</si>
  <si>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</si>
  <si>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</si>
  <si>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</si>
  <si>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</si>
  <si>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</si>
  <si>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</si>
  <si>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</si>
  <si>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</si>
  <si>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</si>
  <si>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</si>
  <si>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</si>
  <si>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</si>
  <si>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</si>
  <si>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</si>
  <si>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</si>
  <si>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</si>
  <si>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</si>
  <si>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</si>
  <si>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</si>
  <si>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</si>
  <si>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</si>
  <si>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</si>
  <si>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</si>
  <si>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</si>
  <si>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</si>
  <si>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</si>
  <si>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</si>
  <si>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</si>
  <si>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</si>
  <si>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</si>
  <si>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</si>
  <si>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</si>
  <si>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</si>
  <si>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</si>
  <si>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</si>
  <si>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</si>
  <si>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</si>
  <si>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</si>
  <si>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</si>
  <si>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</si>
  <si>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</si>
  <si>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</si>
  <si>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</si>
  <si>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</si>
  <si>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</si>
  <si>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</si>
  <si>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</si>
  <si>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</si>
  <si>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</si>
  <si>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</si>
  <si>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</si>
  <si>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</si>
  <si>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</si>
  <si>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</si>
  <si>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</si>
  <si>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</si>
  <si>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</si>
  <si>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</si>
  <si>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</si>
  <si>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</si>
  <si>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</si>
  <si>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</si>
  <si>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</si>
  <si>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</si>
  <si>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</si>
  <si>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</si>
  <si>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</si>
  <si>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</si>
  <si>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</si>
  <si>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</si>
  <si>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</si>
  <si>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</si>
  <si>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</si>
  <si>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</si>
  <si>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</si>
  <si>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</si>
  <si>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</si>
  <si>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</si>
  <si>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</si>
  <si>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</si>
  <si>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</si>
  <si>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</si>
  <si>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</si>
  <si>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</si>
  <si>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</si>
  <si>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</si>
  <si>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</si>
  <si>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</si>
  <si>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</si>
  <si>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</si>
  <si>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</si>
  <si>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</si>
  <si>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</si>
  <si>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</si>
  <si>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</si>
  <si>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</si>
  <si>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</si>
  <si>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</si>
  <si>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</si>
  <si>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</si>
  <si>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</si>
  <si>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</si>
  <si>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</si>
  <si>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</si>
  <si>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</si>
  <si>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</si>
  <si>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</si>
  <si>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</si>
  <si>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</si>
  <si>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</si>
  <si>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</si>
  <si>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</si>
  <si>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</si>
  <si>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</si>
  <si>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</si>
  <si>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</si>
  <si>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</si>
  <si>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</si>
  <si>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</si>
  <si>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</si>
  <si>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</si>
  <si>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</si>
  <si>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</si>
  <si>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</si>
  <si>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</si>
  <si>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</si>
  <si>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</si>
  <si>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</si>
  <si>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</si>
  <si>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</si>
  <si>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</si>
  <si>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</si>
  <si>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</si>
  <si>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</si>
  <si>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</si>
  <si>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</si>
  <si>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</si>
  <si>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</si>
  <si>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</si>
  <si>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</si>
  <si>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</si>
  <si>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</si>
  <si>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</si>
  <si>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</si>
  <si>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</si>
  <si>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</si>
  <si>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</si>
  <si>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</si>
  <si>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</si>
  <si>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</si>
  <si>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</si>
  <si>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</si>
  <si>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</si>
  <si>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</si>
  <si>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</si>
  <si>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</si>
  <si>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</si>
  <si>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</si>
  <si>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</si>
  <si>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</si>
  <si>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</si>
  <si>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</si>
  <si>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</si>
  <si>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</si>
  <si>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</si>
  <si>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</si>
  <si>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</si>
  <si>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</si>
  <si>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</si>
  <si>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</si>
  <si>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</si>
  <si>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</si>
  <si>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</si>
  <si>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</si>
  <si>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</si>
  <si>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</si>
  <si>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</si>
  <si>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</si>
  <si>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</si>
  <si>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</si>
  <si>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</si>
  <si>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</si>
  <si>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</si>
  <si>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</si>
  <si>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</si>
  <si>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</si>
  <si>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</si>
  <si>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</si>
  <si>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</si>
  <si>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</si>
  <si>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</si>
  <si>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</si>
  <si>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</si>
  <si>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</si>
  <si>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</si>
  <si>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</si>
  <si>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</si>
  <si>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</si>
  <si>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</si>
  <si>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</si>
  <si>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</si>
  <si>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</si>
  <si>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</si>
  <si>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</si>
  <si>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</si>
  <si>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</si>
  <si>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</si>
  <si>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</si>
  <si>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</si>
  <si>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</si>
  <si>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</si>
  <si>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</si>
  <si>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</si>
  <si>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</si>
  <si>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</si>
  <si>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</si>
  <si>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</si>
  <si>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</si>
  <si>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</si>
  <si>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</si>
  <si>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</si>
  <si>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</si>
  <si>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</si>
  <si>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</si>
  <si>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</si>
  <si>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</si>
  <si>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</si>
  <si>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</si>
  <si>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</si>
  <si>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</si>
  <si>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</si>
  <si>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</si>
  <si>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</si>
  <si>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</si>
  <si>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</si>
  <si>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</si>
  <si>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</si>
  <si>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</si>
  <si>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</si>
  <si>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</si>
  <si>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</si>
  <si>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</si>
  <si>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</si>
  <si>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</si>
  <si>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</si>
  <si>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</si>
  <si>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</si>
  <si>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</si>
  <si>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</si>
  <si>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</si>
  <si>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</si>
  <si>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</si>
  <si>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</si>
  <si>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</si>
  <si>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</si>
  <si>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</si>
  <si>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</si>
  <si>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</si>
  <si>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</si>
  <si>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</si>
  <si>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</si>
  <si>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</si>
  <si>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</si>
  <si>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</si>
  <si>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</si>
  <si>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</si>
  <si>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</si>
  <si>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</si>
  <si>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</si>
  <si>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</si>
  <si>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</si>
  <si>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</si>
  <si>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</si>
  <si>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</si>
  <si>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</si>
  <si>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</si>
  <si>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</si>
  <si>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</si>
  <si>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</si>
  <si>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</si>
  <si>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</si>
  <si>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</si>
  <si>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</si>
  <si>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</si>
  <si>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</si>
  <si>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</si>
  <si>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</si>
  <si>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</si>
  <si>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</si>
  <si>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</si>
  <si>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</si>
  <si>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</si>
  <si>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</si>
  <si>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</si>
  <si>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</si>
  <si>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</si>
  <si>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</si>
  <si>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</si>
  <si>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</si>
  <si>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</si>
  <si>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</si>
  <si>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</si>
  <si>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</si>
  <si>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</si>
  <si>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</si>
  <si>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</si>
  <si>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</si>
  <si>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</si>
  <si>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</si>
  <si>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</si>
  <si>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</si>
  <si>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</si>
  <si>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</si>
  <si>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</si>
  <si>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</si>
  <si>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</si>
  <si>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</si>
  <si>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</si>
  <si>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</si>
  <si>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</si>
  <si>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</si>
  <si>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</si>
  <si>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</si>
  <si>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</si>
  <si>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</si>
  <si>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</si>
  <si>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</si>
  <si>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</si>
  <si>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</si>
  <si>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</si>
  <si>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</si>
  <si>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</si>
  <si>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</si>
  <si>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</si>
  <si>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</si>
  <si>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</si>
  <si>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</si>
  <si>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</si>
  <si>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</si>
  <si>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</si>
  <si>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</si>
  <si>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</si>
  <si>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</si>
  <si>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</si>
  <si>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</si>
  <si>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</si>
  <si>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</si>
  <si>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</si>
  <si>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</si>
  <si>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</si>
  <si>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</si>
  <si>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</si>
  <si>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</si>
  <si>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</si>
  <si>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</si>
  <si>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</si>
  <si>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</si>
  <si>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</si>
  <si>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</si>
  <si>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</si>
  <si>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</si>
  <si>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</si>
  <si>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</si>
  <si>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</si>
  <si>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</si>
  <si>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</si>
  <si>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</si>
  <si>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</si>
  <si>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</si>
  <si>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</si>
  <si>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</si>
  <si>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</si>
  <si>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</si>
  <si>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</si>
  <si>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</si>
  <si>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</si>
  <si>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</si>
  <si>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</si>
  <si>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</si>
  <si>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</si>
  <si>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</si>
  <si>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</si>
  <si>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</si>
  <si>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</si>
  <si>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</si>
  <si>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</si>
  <si>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</si>
  <si>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</si>
  <si>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</si>
  <si>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</si>
  <si>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</si>
  <si>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</si>
  <si>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</si>
  <si>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</si>
  <si>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</si>
  <si>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</si>
  <si>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</si>
  <si>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</si>
  <si>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</si>
  <si>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</si>
  <si>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</si>
  <si>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</si>
  <si>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</si>
  <si>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</si>
  <si>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</si>
  <si>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</si>
  <si>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</si>
  <si>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</si>
  <si>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</si>
  <si>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</si>
  <si>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</si>
  <si>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</si>
  <si>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</si>
  <si>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</si>
  <si>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</si>
  <si>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</si>
  <si>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</si>
  <si>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</si>
  <si>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</si>
  <si>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</si>
  <si>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</si>
  <si>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</si>
  <si>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</si>
  <si>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</si>
  <si>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</si>
  <si>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</si>
  <si>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</si>
  <si>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</si>
  <si>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</si>
  <si>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</si>
  <si>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</si>
  <si>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</si>
  <si>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</si>
  <si>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</si>
  <si>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</si>
  <si>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</si>
  <si>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</si>
  <si>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</si>
  <si>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</si>
  <si>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</si>
  <si>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</si>
  <si>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</si>
  <si>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</si>
  <si>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</si>
  <si>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</si>
  <si>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</si>
  <si>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</si>
  <si>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</si>
  <si>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</si>
  <si>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</si>
  <si>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</si>
  <si>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</si>
  <si>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</si>
  <si>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</si>
  <si>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</si>
  <si>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</si>
  <si>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</si>
  <si>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</si>
  <si>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</si>
  <si>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</si>
  <si>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</si>
  <si>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</si>
  <si>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</si>
  <si>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</si>
  <si>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</si>
  <si>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</si>
  <si>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</si>
  <si>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</si>
  <si>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</si>
  <si>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</si>
  <si>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</si>
  <si>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</si>
  <si>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</si>
  <si>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</si>
  <si>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</si>
  <si>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</si>
  <si>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</si>
  <si>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</si>
  <si>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</si>
  <si>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</si>
  <si>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</si>
  <si>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</si>
  <si>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</si>
  <si>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</si>
  <si>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</si>
  <si>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</si>
  <si>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</si>
  <si>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</si>
  <si>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</si>
  <si>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</si>
  <si>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</si>
  <si>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</si>
  <si>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</si>
  <si>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</si>
  <si>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</si>
  <si>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</si>
  <si>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</si>
  <si>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</si>
  <si>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</si>
  <si>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</si>
  <si>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</si>
  <si>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</si>
  <si>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</si>
  <si>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</si>
  <si>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</si>
  <si>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</si>
  <si>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</si>
  <si>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</si>
  <si>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</si>
  <si>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</si>
  <si>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</si>
  <si>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</si>
  <si>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</si>
  <si>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</si>
  <si>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</si>
  <si>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</si>
  <si>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</si>
  <si>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</si>
  <si>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</si>
  <si>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</si>
  <si>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</si>
  <si>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</si>
  <si>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</si>
  <si>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</si>
  <si>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</si>
  <si>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</si>
  <si>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</si>
  <si>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</si>
  <si>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</si>
  <si>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</si>
  <si>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</si>
  <si>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</si>
  <si>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</si>
  <si>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</si>
  <si>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</si>
  <si>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</si>
  <si>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</si>
  <si>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</si>
  <si>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</si>
  <si>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</si>
  <si>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</si>
  <si>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</si>
  <si>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</si>
  <si>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</si>
  <si>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</si>
  <si>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</si>
  <si>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</si>
  <si>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</si>
  <si>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</si>
  <si>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</si>
  <si>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</si>
  <si>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</si>
  <si>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</si>
  <si>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</si>
  <si>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</si>
  <si>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</si>
  <si>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</si>
  <si>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</si>
  <si>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</si>
  <si>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</si>
  <si>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</si>
  <si>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</si>
  <si>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</si>
  <si>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</si>
  <si>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</si>
  <si>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</si>
  <si>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</si>
  <si>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</si>
  <si>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</si>
  <si>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</si>
  <si>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</si>
  <si>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</si>
  <si>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</si>
  <si>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</si>
  <si>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</si>
  <si>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</si>
  <si>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</si>
  <si>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</si>
  <si>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</si>
  <si>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</si>
  <si>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</si>
  <si>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</si>
  <si>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</si>
  <si>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</si>
  <si>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</si>
  <si>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</si>
  <si>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</si>
  <si>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</si>
  <si>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</si>
  <si>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</si>
  <si>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</si>
  <si>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</si>
  <si>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</si>
  <si>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</si>
  <si>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</si>
  <si>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</si>
  <si>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</si>
  <si>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</si>
  <si>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</si>
  <si>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</si>
  <si>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</si>
  <si>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</si>
  <si>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</si>
  <si>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</si>
  <si>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</si>
  <si>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</si>
  <si>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</si>
  <si>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</si>
  <si>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</si>
  <si>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</si>
  <si>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</si>
  <si>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</si>
  <si>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</si>
  <si>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</si>
  <si>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</si>
  <si>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</si>
  <si>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</si>
  <si>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</si>
  <si>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</si>
  <si>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</si>
  <si>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</si>
  <si>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</si>
  <si>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</si>
  <si>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</si>
  <si>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</si>
  <si>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</si>
  <si>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</si>
  <si>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</si>
  <si>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</si>
  <si>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</si>
  <si>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</si>
  <si>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</si>
  <si>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</si>
  <si>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</si>
  <si>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</si>
  <si>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</si>
  <si>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</si>
  <si>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</si>
  <si>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</si>
  <si>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</si>
  <si>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</si>
  <si>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</si>
  <si>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</si>
  <si>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</si>
  <si>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</si>
  <si>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</si>
  <si>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</si>
  <si>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</si>
  <si>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</si>
  <si>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</si>
  <si>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</si>
  <si>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</si>
  <si>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</si>
  <si>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</si>
  <si>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</si>
  <si>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</si>
  <si>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</si>
  <si>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</si>
  <si>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</si>
  <si>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</si>
  <si>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</si>
  <si>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</si>
  <si>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</si>
  <si>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</si>
  <si>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</si>
  <si>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</si>
  <si>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</si>
  <si>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</si>
  <si>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</si>
  <si>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</si>
  <si>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</si>
  <si>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</si>
  <si>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</si>
  <si>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</si>
  <si>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</si>
  <si>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</si>
  <si>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</si>
  <si>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</si>
  <si>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</si>
  <si>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</si>
  <si>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</si>
  <si>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</si>
  <si>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</si>
  <si>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</si>
  <si>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</si>
  <si>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</si>
  <si>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</si>
  <si>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</si>
  <si>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</si>
  <si>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</si>
  <si>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</si>
  <si>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</si>
  <si>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</si>
  <si>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</si>
  <si>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</si>
  <si>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</si>
  <si>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</si>
  <si>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</si>
  <si>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</si>
  <si>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</si>
  <si>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</si>
  <si>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</si>
  <si>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</si>
  <si>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</si>
  <si>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</si>
  <si>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</si>
  <si>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</si>
  <si>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</si>
  <si>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</si>
  <si>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</si>
  <si>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</si>
  <si>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</si>
  <si>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</si>
  <si>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</si>
  <si>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</si>
  <si>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</si>
  <si>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</si>
  <si>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</si>
  <si>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</si>
  <si>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</si>
  <si>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</si>
  <si>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</si>
  <si>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</si>
  <si>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</si>
  <si>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</si>
  <si>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</si>
  <si>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</si>
  <si>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</si>
  <si>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</si>
  <si>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</si>
  <si>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</si>
  <si>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</si>
  <si>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</si>
  <si>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</si>
  <si>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</si>
  <si>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</si>
  <si>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</si>
  <si>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</si>
  <si>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</si>
  <si>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</si>
  <si>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</si>
  <si>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</si>
  <si>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</si>
  <si>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</si>
  <si>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</si>
  <si>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</si>
  <si>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</si>
  <si>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</si>
  <si>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</si>
  <si>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</si>
  <si>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</si>
  <si>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</si>
  <si>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</si>
  <si>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</si>
  <si>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</si>
  <si>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</si>
  <si>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</si>
  <si>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</si>
  <si>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</si>
  <si>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</si>
  <si>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</si>
  <si>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</si>
  <si>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</si>
  <si>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</si>
  <si>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</si>
  <si>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</si>
  <si>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</si>
  <si>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</si>
  <si>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</si>
  <si>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</si>
  <si>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</si>
  <si>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</si>
  <si>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</si>
  <si>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</si>
  <si>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</si>
  <si>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</si>
  <si>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</si>
  <si>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</si>
  <si>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</si>
  <si>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</si>
  <si>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</si>
  <si>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</si>
  <si>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</si>
  <si>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</si>
  <si>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</si>
  <si>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</si>
  <si>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</si>
  <si>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</si>
  <si>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</si>
  <si>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</si>
  <si>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</si>
  <si>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</si>
  <si>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</si>
  <si>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</si>
  <si>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</si>
  <si>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</si>
  <si>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</si>
  <si>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</si>
  <si>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</si>
  <si>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</si>
  <si>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</si>
  <si>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</si>
  <si>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</si>
  <si>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</si>
  <si>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</si>
  <si>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</si>
  <si>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</si>
  <si>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</si>
  <si>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</si>
  <si>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</si>
  <si>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</si>
  <si>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</si>
  <si>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</si>
  <si>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</si>
  <si>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</si>
  <si>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</si>
  <si>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</si>
  <si>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</si>
  <si>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</si>
  <si>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</si>
  <si>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</si>
  <si>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</si>
  <si>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</si>
  <si>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</si>
  <si>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</si>
  <si>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</si>
  <si>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</si>
  <si>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</si>
  <si>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</si>
  <si>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</si>
  <si>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</si>
  <si>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</si>
  <si>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</si>
  <si>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</si>
  <si>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</si>
  <si>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</si>
  <si>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</si>
  <si>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</si>
  <si>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</si>
  <si>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</si>
  <si>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</si>
  <si>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</si>
  <si>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</si>
  <si>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</si>
  <si>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</si>
  <si>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</si>
  <si>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</si>
  <si>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</si>
  <si>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</si>
  <si>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</si>
  <si>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</si>
  <si>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</si>
  <si>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</si>
  <si>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</si>
  <si>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</si>
  <si>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</si>
  <si>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</si>
  <si>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</si>
  <si>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</si>
  <si>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</si>
  <si>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</si>
  <si>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</si>
  <si>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</si>
  <si>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</si>
  <si>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</si>
  <si>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</si>
  <si>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</si>
  <si>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</si>
  <si>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</si>
  <si>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</si>
  <si>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</si>
  <si>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</si>
  <si>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</si>
  <si>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</si>
  <si>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</si>
  <si>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</si>
  <si>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</si>
  <si>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</si>
  <si>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</si>
  <si>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</si>
  <si>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</si>
  <si>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</si>
  <si>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</si>
  <si>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</si>
  <si>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</si>
  <si>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</si>
  <si>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</si>
  <si>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</si>
  <si>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</si>
  <si>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</si>
  <si>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</si>
  <si>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</si>
  <si>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</si>
  <si>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</si>
  <si>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</si>
  <si>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</si>
  <si>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</si>
  <si>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</si>
  <si>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</si>
  <si>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</si>
  <si>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</si>
  <si>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</si>
  <si>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</si>
  <si>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</si>
  <si>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</si>
  <si>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</si>
  <si>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</si>
  <si>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</si>
  <si>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</si>
  <si>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</si>
  <si>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</si>
  <si>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</si>
  <si>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</si>
  <si>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</si>
  <si>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</si>
  <si>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</si>
  <si>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</si>
  <si>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</si>
  <si>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</si>
  <si>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</si>
  <si>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</si>
  <si>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</si>
  <si>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</si>
  <si>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</si>
  <si>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</si>
  <si>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</si>
  <si>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</si>
  <si>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</si>
  <si>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</si>
  <si>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</si>
  <si>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</si>
  <si>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</si>
  <si>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</si>
  <si>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</si>
  <si>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</si>
  <si>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</si>
  <si>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</si>
  <si>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</si>
  <si>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</si>
  <si>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</si>
  <si>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</si>
  <si>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</si>
  <si>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</si>
  <si>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</si>
  <si>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</si>
  <si>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</si>
  <si>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</si>
  <si>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</si>
  <si>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</si>
  <si>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</si>
  <si>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</si>
  <si>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</si>
  <si>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</si>
  <si>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</si>
  <si>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</si>
  <si>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</si>
  <si>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</si>
  <si>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</si>
  <si>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</si>
  <si>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</si>
  <si>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</si>
  <si>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</si>
  <si>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</si>
  <si>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</si>
  <si>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</si>
  <si>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</si>
  <si>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</si>
  <si>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</si>
  <si>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</si>
  <si>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</si>
  <si>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</si>
  <si>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</si>
  <si>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</si>
  <si>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</si>
  <si>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</si>
  <si>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</si>
  <si>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</si>
  <si>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</si>
  <si>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</si>
  <si>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</si>
  <si>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</si>
  <si>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</si>
  <si>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</si>
  <si>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</si>
  <si>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</si>
  <si>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</si>
  <si>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</si>
  <si>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</si>
  <si>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</si>
  <si>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</si>
  <si>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</si>
  <si>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</si>
  <si>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</si>
  <si>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</si>
  <si>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</si>
  <si>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</si>
  <si>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</si>
  <si>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</si>
  <si>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</si>
  <si>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</si>
  <si>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</si>
  <si>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</si>
  <si>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</si>
  <si>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</si>
  <si>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</si>
  <si>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</si>
  <si>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</si>
  <si>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</si>
  <si>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</si>
  <si>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</si>
  <si>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</si>
  <si>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</si>
  <si>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</si>
  <si>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</si>
  <si>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</si>
  <si>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</si>
  <si>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</si>
  <si>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</si>
  <si>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</si>
  <si>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</si>
  <si>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</si>
  <si>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</si>
  <si>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</si>
  <si>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</si>
  <si>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</si>
  <si>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</si>
  <si>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</si>
  <si>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</si>
  <si>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</si>
  <si>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</si>
  <si>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</si>
  <si>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</si>
  <si>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</si>
  <si>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</si>
  <si>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</si>
  <si>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</si>
  <si>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</si>
  <si>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</si>
  <si>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</si>
  <si>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</si>
  <si>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</si>
  <si>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</si>
  <si>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</si>
  <si>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</si>
  <si>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</si>
  <si>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</si>
  <si>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</si>
  <si>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</si>
  <si>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</si>
  <si>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</si>
  <si>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</si>
  <si>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</si>
  <si>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</si>
  <si>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</si>
  <si>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</si>
  <si>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</si>
  <si>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</si>
  <si>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</si>
  <si>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</si>
  <si>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</si>
  <si>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</si>
  <si>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</si>
  <si>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</si>
  <si>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</si>
  <si>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</si>
  <si>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</si>
  <si>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</si>
  <si>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</si>
  <si>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</si>
  <si>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</si>
  <si>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</si>
  <si>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</si>
  <si>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</si>
  <si>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</si>
  <si>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</si>
  <si>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</si>
  <si>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</si>
  <si>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</si>
  <si>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</si>
  <si>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</si>
  <si>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</si>
  <si>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</si>
  <si>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</si>
  <si>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</si>
  <si>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</si>
  <si>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</si>
  <si>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</si>
  <si>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</si>
  <si>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</si>
  <si>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</si>
  <si>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</si>
  <si>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</si>
  <si>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</si>
  <si>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</si>
  <si>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</si>
  <si>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</si>
  <si>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</si>
  <si>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</si>
  <si>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</si>
  <si>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</si>
  <si>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</si>
  <si>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</si>
  <si>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</si>
  <si>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</si>
  <si>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</si>
  <si>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</si>
  <si>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</si>
  <si>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</si>
  <si>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</si>
  <si>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</si>
  <si>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</si>
  <si>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</si>
  <si>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</si>
  <si>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</si>
  <si>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</si>
  <si>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</si>
  <si>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</si>
  <si>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</si>
  <si>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</si>
  <si>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</si>
  <si>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</si>
  <si>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</si>
  <si>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</si>
  <si>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</si>
  <si>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</si>
  <si>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</si>
  <si>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</si>
  <si>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</si>
  <si>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</si>
  <si>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</si>
  <si>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</si>
  <si>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</si>
  <si>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</si>
  <si>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</si>
  <si>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</si>
  <si>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</si>
  <si>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</si>
  <si>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</si>
  <si>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</si>
  <si>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</si>
  <si>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</si>
  <si>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</si>
  <si>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</si>
  <si>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</si>
  <si>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</si>
  <si>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</si>
  <si>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</si>
  <si>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</si>
  <si>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</si>
  <si>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</si>
  <si>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</si>
  <si>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</si>
  <si>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</si>
  <si>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</si>
  <si>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</si>
  <si>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</si>
  <si>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</si>
  <si>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</si>
  <si>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</si>
  <si>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</si>
  <si>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</si>
  <si>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</si>
  <si>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</si>
  <si>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</si>
  <si>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</si>
  <si>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</si>
  <si>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</si>
  <si>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</si>
  <si>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</si>
  <si>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</si>
  <si>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</si>
  <si>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</si>
  <si>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</si>
  <si>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</si>
  <si>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</si>
  <si>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</si>
  <si>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</si>
  <si>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</si>
  <si>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</si>
  <si>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</si>
  <si>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</si>
  <si>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</si>
  <si>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</si>
  <si>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</si>
  <si>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</si>
  <si>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</si>
  <si>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</si>
  <si>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</si>
  <si>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</si>
  <si>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</si>
  <si>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</si>
  <si>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</si>
  <si>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</si>
  <si>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</si>
  <si>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</si>
  <si>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</si>
  <si>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</si>
  <si>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</si>
  <si>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</si>
  <si>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</si>
  <si>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</si>
  <si>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</si>
  <si>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</si>
  <si>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</si>
  <si>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</si>
  <si>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</si>
  <si>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</si>
  <si>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</si>
  <si>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</si>
  <si>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</si>
  <si>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</si>
  <si>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</si>
  <si>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</si>
  <si>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</si>
  <si>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</si>
  <si>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</si>
  <si>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</si>
  <si>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</si>
  <si>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</si>
  <si>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</si>
  <si>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</si>
  <si>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</si>
  <si>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</si>
  <si>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</si>
  <si>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</si>
  <si>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</si>
  <si>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</si>
  <si>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</si>
  <si>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</si>
  <si>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</si>
  <si>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</si>
  <si>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</si>
  <si>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</si>
  <si>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</si>
  <si>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</si>
  <si>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</si>
  <si>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</si>
  <si>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</si>
  <si>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</si>
  <si>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</si>
  <si>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</si>
  <si>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</si>
  <si>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</si>
  <si>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</si>
  <si>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</si>
  <si>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</si>
  <si>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</si>
  <si>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</si>
  <si>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</si>
  <si>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</si>
  <si>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</si>
  <si>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</si>
  <si>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</si>
  <si>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</si>
  <si>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</si>
  <si>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</si>
  <si>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</si>
  <si>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</si>
  <si>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</si>
  <si>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</si>
  <si>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</si>
  <si>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</si>
  <si>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</si>
  <si>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</si>
  <si>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</si>
  <si>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</si>
  <si>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</si>
  <si>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</si>
  <si>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</si>
  <si>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</si>
  <si>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</si>
  <si>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</si>
  <si>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</si>
  <si>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</si>
  <si>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</si>
  <si>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</si>
  <si>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</si>
  <si>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</si>
  <si>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</si>
  <si>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</si>
  <si>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</si>
  <si>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</si>
  <si>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</si>
  <si>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</si>
  <si>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</si>
  <si>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</si>
  <si>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</si>
  <si>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</si>
  <si>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</si>
  <si>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</si>
  <si>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</si>
  <si>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</si>
  <si>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</si>
  <si>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</si>
  <si>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</si>
  <si>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</si>
  <si>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</si>
  <si>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</si>
  <si>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</si>
  <si>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</si>
  <si>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</si>
  <si>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</si>
  <si>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</si>
  <si>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</si>
  <si>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</si>
  <si>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</si>
  <si>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</si>
  <si>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</si>
  <si>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</si>
  <si>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</si>
  <si>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</si>
  <si>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</si>
  <si>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</si>
  <si>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</si>
  <si>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</si>
  <si>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</si>
  <si>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</si>
  <si>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</si>
  <si>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</si>
  <si>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</si>
  <si>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</si>
  <si>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</si>
  <si>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</si>
  <si>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</si>
  <si>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</si>
  <si>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</si>
  <si>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</si>
  <si>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</si>
  <si>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</si>
  <si>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</si>
  <si>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</si>
  <si>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</si>
  <si>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</si>
  <si>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</si>
  <si>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</si>
  <si>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</si>
  <si>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</si>
  <si>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</si>
  <si>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</si>
  <si>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</si>
  <si>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</si>
  <si>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</si>
  <si>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</si>
  <si>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</si>
  <si>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</si>
  <si>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</si>
  <si>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</si>
  <si>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</si>
  <si>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</si>
  <si>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</si>
  <si>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</si>
  <si>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</si>
  <si>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</si>
  <si>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</si>
  <si>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</si>
  <si>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</si>
  <si>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</si>
  <si>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</si>
  <si>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</si>
  <si>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</si>
  <si>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</si>
  <si>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</si>
  <si>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</si>
  <si>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</si>
  <si>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</si>
  <si>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</si>
  <si>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</si>
  <si>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</si>
  <si>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</si>
  <si>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</si>
  <si>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</si>
  <si>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</si>
  <si>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</si>
  <si>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</si>
  <si>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</si>
  <si>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</si>
  <si>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</si>
  <si>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</si>
  <si>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</si>
  <si>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</si>
  <si>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</si>
  <si>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</si>
  <si>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</si>
  <si>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</si>
  <si>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</si>
  <si>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</si>
  <si>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</si>
  <si>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</si>
  <si>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</si>
  <si>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</si>
  <si>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</si>
  <si>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</si>
  <si>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</si>
  <si>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</si>
  <si>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</si>
  <si>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</si>
  <si>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</si>
  <si>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</si>
  <si>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</si>
  <si>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</si>
  <si>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</si>
  <si>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</si>
  <si>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</si>
  <si>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</si>
  <si>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</si>
  <si>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</si>
  <si>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</si>
  <si>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</si>
  <si>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</si>
  <si>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</si>
  <si>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</si>
  <si>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</si>
  <si>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</si>
  <si>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</si>
  <si>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</si>
  <si>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</si>
  <si>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</si>
  <si>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</si>
  <si>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</si>
  <si>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</si>
  <si>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</si>
  <si>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</si>
  <si>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</si>
  <si>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</si>
  <si>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</si>
  <si>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</si>
  <si>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</si>
  <si>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</si>
  <si>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</si>
  <si>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</si>
  <si>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</si>
  <si>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</si>
  <si>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</si>
  <si>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</si>
  <si>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</si>
  <si>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</si>
  <si>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</si>
  <si>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</si>
  <si>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</si>
  <si>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</si>
  <si>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</si>
  <si>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</si>
  <si>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</si>
  <si>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</si>
  <si>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</si>
  <si>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</si>
  <si>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</si>
  <si>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</si>
  <si>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</si>
  <si>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</si>
  <si>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</si>
  <si>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</si>
  <si>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</si>
  <si>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</si>
  <si>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</si>
  <si>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</si>
  <si>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</si>
  <si>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</si>
  <si>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</si>
  <si>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</si>
  <si>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</si>
  <si>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</si>
  <si>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</si>
  <si>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</si>
  <si>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</si>
  <si>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</si>
  <si>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</si>
  <si>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</si>
  <si>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</si>
  <si>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</si>
  <si>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</si>
  <si>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</si>
  <si>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</si>
  <si>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</si>
  <si>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</si>
  <si>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</si>
  <si>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</si>
  <si>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</si>
  <si>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</si>
  <si>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</si>
  <si>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</si>
  <si>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</si>
  <si>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</si>
  <si>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</si>
  <si>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</si>
  <si>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</si>
  <si>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</si>
  <si>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</si>
  <si>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</si>
  <si>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</si>
  <si>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</si>
  <si>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</si>
  <si>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</si>
  <si>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</si>
  <si>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</si>
  <si>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</si>
  <si>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</si>
  <si>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</si>
  <si>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</si>
  <si>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</si>
  <si>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</si>
  <si>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</si>
  <si>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</si>
  <si>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</si>
  <si>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</si>
  <si>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</si>
  <si>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</si>
  <si>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</si>
  <si>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</si>
  <si>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</si>
  <si>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</si>
  <si>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</si>
  <si>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</si>
  <si>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</si>
  <si>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</si>
  <si>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</si>
  <si>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</si>
  <si>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</si>
  <si>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</si>
  <si>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</si>
  <si>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</si>
  <si>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</si>
  <si>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</si>
  <si>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</si>
  <si>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</si>
  <si>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</si>
  <si>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</si>
  <si>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</si>
  <si>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</si>
  <si>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</si>
  <si>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</si>
  <si>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</si>
  <si>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</si>
  <si>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</si>
  <si>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</si>
  <si>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</si>
  <si>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</si>
  <si>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</si>
  <si>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</si>
  <si>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</si>
  <si>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</si>
  <si>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</si>
  <si>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</si>
  <si>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</si>
  <si>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</si>
  <si>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</si>
  <si>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</si>
  <si>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</si>
  <si>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</si>
  <si>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</si>
  <si>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</si>
  <si>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</si>
  <si>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</si>
  <si>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</si>
  <si>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</si>
  <si>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</si>
  <si>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</si>
  <si>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</si>
  <si>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</si>
  <si>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</si>
  <si>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</si>
  <si>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</si>
  <si>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</si>
  <si>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</si>
  <si>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</si>
  <si>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</si>
  <si>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</si>
  <si>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</si>
  <si>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</si>
  <si>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</si>
  <si>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</si>
  <si>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</si>
  <si>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</si>
  <si>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</si>
  <si>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</si>
  <si>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</si>
  <si>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</si>
  <si>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</si>
  <si>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</si>
  <si>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</si>
  <si>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</si>
  <si>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</si>
  <si>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</si>
  <si>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</si>
  <si>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</si>
  <si>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</si>
  <si>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</si>
  <si>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</si>
  <si>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</si>
  <si>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</si>
  <si>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</si>
  <si>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</si>
  <si>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</si>
  <si>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</si>
  <si>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</si>
  <si>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</si>
  <si>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</si>
  <si>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</si>
  <si>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</si>
  <si>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</si>
  <si>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</si>
  <si>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</si>
  <si>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</si>
  <si>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</si>
  <si>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</si>
  <si>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</si>
  <si>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</si>
  <si>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</si>
  <si>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</si>
  <si>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</si>
  <si>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</si>
  <si>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</si>
  <si>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</si>
  <si>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</si>
  <si>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</si>
  <si>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</si>
  <si>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</si>
  <si>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</si>
  <si>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</si>
  <si>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</si>
  <si>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</si>
  <si>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</si>
  <si>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</si>
  <si>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</si>
  <si>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</si>
  <si>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</si>
  <si>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</si>
  <si>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</si>
  <si>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</si>
  <si>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</si>
  <si>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</si>
  <si>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</si>
  <si>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</si>
  <si>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</si>
  <si>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</si>
  <si>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</si>
  <si>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</si>
  <si>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</si>
  <si>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</si>
  <si>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</si>
  <si>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</si>
  <si>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</si>
  <si>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</si>
  <si>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</si>
  <si>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</si>
  <si>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</si>
  <si>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</si>
  <si>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</si>
  <si>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</si>
  <si>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</si>
  <si>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</si>
  <si>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</si>
  <si>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</si>
  <si>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</si>
  <si>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</si>
  <si>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</si>
  <si>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</si>
  <si>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</si>
  <si>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</si>
  <si>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</si>
  <si>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</si>
  <si>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</si>
  <si>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</si>
  <si>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</si>
  <si>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</si>
  <si>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</si>
  <si>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</si>
  <si>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</si>
  <si>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</si>
  <si>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</si>
  <si>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</si>
  <si>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</si>
  <si>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</si>
  <si>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</si>
  <si>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</si>
  <si>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</si>
  <si>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</si>
  <si>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</si>
  <si>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</si>
  <si>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</si>
  <si>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</si>
  <si>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</si>
  <si>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</si>
  <si>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</si>
  <si>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</si>
  <si>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</si>
  <si>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</si>
  <si>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</si>
  <si>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</si>
  <si>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</si>
  <si>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</si>
  <si>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</si>
  <si>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</si>
  <si>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</si>
  <si>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</si>
  <si>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</si>
  <si>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</si>
  <si>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</si>
  <si>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</si>
  <si>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</si>
  <si>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</si>
  <si>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</si>
  <si>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</si>
  <si>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</si>
  <si>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</si>
  <si>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</si>
  <si>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</si>
  <si>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</si>
  <si>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</si>
  <si>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</si>
  <si>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</si>
  <si>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</si>
  <si>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</si>
  <si>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</si>
  <si>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</si>
  <si>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</si>
  <si>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</si>
  <si>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</si>
  <si>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</si>
  <si>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</si>
  <si>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</si>
  <si>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</si>
  <si>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</si>
  <si>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</si>
  <si>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</si>
  <si>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</si>
  <si>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</si>
  <si>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</si>
  <si>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</si>
  <si>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</si>
  <si>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</si>
  <si>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</si>
  <si>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</si>
  <si>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</si>
  <si>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</si>
  <si>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</si>
  <si>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</si>
  <si>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</si>
  <si>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</si>
  <si>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</si>
  <si>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</si>
  <si>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</si>
  <si>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</si>
  <si>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</si>
  <si>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</si>
  <si>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</si>
  <si>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</si>
  <si>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</si>
  <si>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</si>
  <si>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</si>
  <si>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</si>
  <si>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</si>
  <si>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</si>
  <si>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</si>
  <si>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</si>
  <si>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</si>
  <si>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</si>
  <si>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</si>
  <si>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</si>
  <si>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</si>
  <si>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</si>
  <si>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</si>
  <si>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</si>
  <si>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</si>
  <si>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</si>
  <si>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</si>
  <si>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</si>
  <si>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</si>
  <si>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</si>
  <si>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</si>
  <si>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</si>
  <si>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</si>
  <si>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</si>
  <si>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</si>
  <si>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</si>
  <si>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</si>
  <si>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</si>
  <si>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</si>
  <si>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</si>
  <si>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</si>
  <si>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</si>
  <si>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</si>
  <si>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</si>
  <si>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</si>
  <si>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</si>
  <si>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</si>
  <si>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</si>
  <si>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</si>
  <si>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</si>
  <si>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</si>
  <si>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</si>
  <si>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</si>
  <si>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</si>
  <si>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</si>
  <si>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</si>
  <si>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</si>
  <si>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</si>
  <si>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</si>
  <si>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</si>
  <si>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</si>
  <si>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</si>
  <si>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</si>
  <si>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</si>
  <si>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</si>
  <si>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</si>
  <si>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</si>
  <si>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</si>
  <si>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</si>
  <si>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</si>
  <si>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</si>
  <si>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</si>
  <si>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</si>
  <si>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</si>
  <si>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</si>
  <si>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</si>
  <si>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</si>
  <si>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</si>
  <si>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</si>
  <si>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</si>
  <si>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</si>
  <si>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</si>
  <si>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</si>
  <si>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</si>
  <si>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</si>
  <si>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</si>
  <si>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</si>
  <si>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</si>
  <si>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</si>
  <si>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</si>
  <si>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</si>
  <si>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</si>
  <si>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</si>
  <si>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</si>
  <si>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</si>
  <si>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</si>
  <si>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</si>
  <si>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</si>
  <si>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</si>
  <si>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</si>
  <si>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</si>
  <si>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</si>
  <si>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</si>
  <si>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</si>
  <si>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</si>
  <si>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</si>
  <si>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</si>
  <si>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</si>
  <si>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</si>
  <si>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</si>
  <si>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</si>
  <si>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</si>
  <si>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</si>
  <si>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</si>
  <si>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</si>
  <si>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</si>
  <si>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</si>
  <si>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</si>
  <si>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</si>
  <si>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</si>
  <si>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</si>
  <si>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</si>
  <si>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</si>
  <si>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</si>
  <si>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</si>
  <si>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</si>
  <si>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</si>
  <si>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</si>
  <si>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</si>
  <si>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</si>
  <si>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</si>
  <si>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</si>
  <si>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</si>
  <si>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</si>
  <si>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</si>
  <si>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</si>
  <si>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</si>
  <si>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</si>
  <si>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</si>
  <si>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</si>
  <si>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</si>
  <si>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</si>
  <si>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</si>
  <si>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</si>
  <si>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</si>
  <si>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</si>
  <si>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</si>
  <si>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</si>
  <si>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</si>
  <si>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</si>
  <si>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</si>
  <si>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</si>
  <si>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</si>
  <si>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</si>
  <si>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</si>
  <si>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</si>
  <si>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</si>
  <si>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</si>
  <si>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</si>
  <si>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</si>
  <si>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</si>
  <si>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</si>
  <si>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</si>
  <si>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</si>
  <si>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</si>
  <si>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</si>
  <si>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</si>
  <si>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</si>
  <si>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</si>
  <si>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</si>
  <si>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</si>
  <si>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</si>
  <si>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</si>
  <si>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</si>
  <si>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</si>
  <si>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</si>
  <si>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</si>
  <si>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</si>
  <si>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</si>
  <si>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</si>
  <si>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</si>
  <si>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</si>
  <si>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</si>
  <si>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</si>
  <si>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</si>
  <si>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</si>
  <si>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</si>
  <si>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</si>
  <si>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</si>
  <si>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</si>
  <si>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</si>
  <si>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</si>
  <si>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</si>
  <si>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</si>
  <si>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</si>
  <si>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</si>
  <si>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</si>
  <si>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</si>
  <si>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</si>
  <si>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</si>
  <si>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</si>
  <si>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</si>
  <si>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</si>
  <si>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</si>
  <si>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</si>
  <si>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</si>
  <si>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</si>
  <si>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</si>
  <si>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</si>
  <si>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</si>
  <si>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</si>
  <si>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</si>
  <si>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</si>
  <si>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</si>
  <si>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</si>
  <si>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</si>
  <si>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</si>
  <si>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</si>
  <si>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</si>
  <si>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</si>
  <si>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</si>
  <si>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</si>
  <si>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</si>
  <si>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</si>
  <si>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</si>
  <si>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</si>
  <si>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</si>
  <si>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</si>
  <si>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</si>
  <si>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</si>
  <si>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</si>
  <si>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</si>
  <si>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</si>
  <si>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</si>
  <si>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</si>
  <si>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</si>
  <si>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</si>
  <si>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</si>
  <si>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</si>
  <si>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</si>
  <si>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</si>
  <si>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</si>
  <si>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</si>
  <si>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</si>
  <si>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</si>
  <si>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</si>
  <si>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</si>
  <si>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</si>
  <si>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</si>
  <si>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</si>
  <si>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</si>
  <si>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</si>
  <si>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</si>
  <si>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</si>
  <si>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</si>
  <si>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</si>
  <si>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</si>
  <si>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</si>
  <si>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</si>
  <si>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</si>
  <si>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</si>
  <si>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</si>
  <si>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</si>
  <si>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</si>
  <si>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</si>
  <si>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</si>
  <si>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</si>
  <si>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</si>
  <si>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</si>
  <si>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</si>
  <si>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</si>
  <si>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</si>
  <si>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</si>
  <si>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</si>
  <si>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</si>
  <si>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</si>
  <si>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</si>
  <si>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</si>
  <si>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</si>
  <si>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</si>
  <si>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</si>
  <si>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</si>
  <si>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</si>
  <si>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</si>
  <si>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</si>
  <si>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</si>
  <si>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</si>
  <si>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</si>
  <si>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</si>
  <si>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</si>
  <si>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</si>
  <si>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</si>
  <si>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</si>
  <si>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</si>
  <si>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</si>
  <si>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</si>
  <si>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</si>
  <si>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</si>
  <si>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</si>
  <si>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</si>
  <si>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</si>
  <si>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</si>
  <si>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</si>
  <si>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</si>
  <si>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</si>
  <si>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</si>
  <si>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</si>
  <si>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</si>
  <si>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</si>
  <si>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</si>
  <si>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</si>
  <si>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</si>
  <si>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</si>
  <si>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</si>
  <si>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</si>
  <si>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</si>
  <si>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</si>
  <si>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</si>
  <si>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</si>
  <si>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</si>
  <si>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</si>
  <si>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</si>
  <si>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</si>
  <si>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</si>
  <si>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</si>
  <si>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</si>
  <si>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</si>
  <si>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</si>
  <si>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</si>
  <si>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</si>
  <si>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</si>
  <si>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</si>
  <si>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</si>
  <si>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</si>
  <si>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</si>
  <si>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</si>
  <si>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</si>
  <si>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</si>
  <si>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</si>
  <si>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</si>
  <si>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</si>
  <si>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</si>
  <si>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</si>
  <si>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</si>
  <si>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</si>
  <si>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</si>
  <si>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</si>
  <si>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</si>
  <si>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</si>
  <si>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</si>
  <si>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</si>
  <si>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</si>
  <si>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</si>
  <si>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</si>
  <si>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</si>
  <si>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</si>
  <si>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</si>
  <si>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</si>
  <si>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</si>
  <si>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</si>
  <si>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</si>
  <si>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</si>
  <si>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</si>
  <si>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</si>
  <si>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</si>
  <si>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</si>
  <si>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</si>
  <si>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</si>
  <si>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</si>
  <si>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</si>
  <si>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</si>
  <si>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</si>
  <si>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</si>
  <si>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</si>
  <si>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</si>
  <si>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</si>
  <si>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</si>
  <si>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</si>
  <si>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</si>
  <si>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</si>
  <si>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</si>
  <si>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</si>
  <si>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</si>
  <si>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</si>
  <si>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</si>
  <si>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</si>
  <si>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</si>
  <si>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</si>
  <si>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</si>
  <si>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</si>
  <si>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</si>
  <si>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</si>
  <si>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</si>
  <si>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</si>
  <si>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</si>
  <si>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</si>
  <si>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</si>
  <si>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</si>
  <si>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</si>
  <si>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</si>
  <si>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</si>
  <si>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</si>
  <si>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</si>
  <si>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</si>
  <si>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</si>
  <si>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</si>
  <si>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</si>
  <si>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</si>
  <si>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</si>
  <si>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</si>
  <si>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</si>
  <si>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</si>
  <si>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</si>
  <si>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</si>
  <si>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</si>
  <si>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</si>
  <si>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</si>
  <si>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</si>
  <si>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</si>
  <si>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</si>
  <si>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</si>
  <si>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</si>
  <si>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</si>
  <si>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</si>
  <si>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</si>
  <si>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</si>
  <si>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</si>
  <si>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</si>
  <si>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</si>
  <si>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</si>
  <si>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</si>
  <si>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</si>
  <si>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</si>
  <si>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</si>
  <si>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</si>
  <si>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</si>
  <si>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</si>
  <si>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</si>
  <si>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</si>
  <si>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</si>
  <si>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</si>
  <si>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</si>
  <si>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</si>
  <si>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</si>
  <si>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</si>
  <si>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</si>
  <si>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</si>
  <si>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</si>
  <si>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</si>
  <si>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</si>
  <si>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</si>
  <si>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</si>
  <si>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</si>
  <si>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</si>
  <si>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</si>
  <si>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</si>
  <si>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</si>
  <si>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</si>
  <si>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</si>
  <si>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</si>
  <si>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</si>
  <si>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</si>
  <si>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</si>
  <si>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</si>
  <si>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</si>
  <si>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</si>
  <si>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</si>
  <si>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</si>
  <si>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</si>
  <si>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</si>
  <si>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</si>
  <si>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</si>
  <si>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</si>
  <si>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</si>
  <si>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</si>
  <si>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</si>
  <si>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</si>
  <si>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</si>
  <si>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</si>
  <si>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</si>
  <si>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</si>
  <si>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</si>
  <si>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</si>
  <si>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</si>
  <si>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</si>
  <si>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</si>
  <si>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</si>
  <si>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</si>
  <si>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</si>
  <si>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</si>
  <si>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</si>
  <si>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</si>
  <si>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</si>
  <si>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</si>
  <si>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</si>
  <si>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</si>
  <si>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</si>
  <si>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</si>
  <si>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</si>
  <si>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</si>
  <si>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</si>
  <si>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</si>
  <si>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</si>
  <si>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</si>
  <si>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</si>
  <si>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</si>
  <si>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</si>
  <si>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</si>
  <si>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</si>
  <si>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</si>
  <si>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</si>
  <si>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</si>
  <si>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</si>
  <si>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</si>
  <si>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</si>
  <si>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</si>
  <si>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</si>
  <si>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</si>
  <si>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</si>
  <si>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</si>
  <si>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</si>
  <si>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</si>
  <si>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</si>
  <si>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</si>
  <si>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</si>
  <si>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</si>
  <si>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</si>
  <si>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</si>
  <si>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</si>
  <si>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</si>
  <si>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</si>
  <si>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</si>
  <si>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</si>
  <si>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</si>
  <si>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</si>
  <si>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</si>
  <si>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</si>
  <si>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</si>
  <si>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</si>
  <si>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</si>
  <si>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</si>
  <si>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</si>
  <si>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</si>
  <si>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</si>
  <si>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</si>
  <si>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</si>
  <si>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</si>
  <si>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</si>
  <si>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</si>
  <si>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</si>
  <si>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</si>
  <si>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</si>
  <si>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</si>
  <si>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</si>
  <si>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</si>
  <si>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</si>
  <si>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</si>
  <si>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</si>
  <si>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</si>
  <si>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</si>
  <si>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</si>
  <si>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</si>
  <si>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</si>
  <si>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</si>
  <si>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</si>
  <si>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</si>
  <si>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</si>
  <si>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</si>
  <si>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</si>
  <si>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</si>
  <si>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</si>
  <si>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</si>
  <si>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</si>
  <si>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</si>
  <si>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</si>
  <si>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</si>
  <si>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</si>
  <si>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</si>
  <si>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</si>
  <si>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</si>
  <si>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</si>
  <si>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</si>
  <si>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</si>
  <si>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</si>
  <si>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</si>
  <si>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</si>
  <si>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</si>
  <si>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</si>
  <si>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</si>
  <si>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</si>
  <si>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</si>
  <si>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</si>
  <si>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</si>
  <si>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</si>
  <si>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</si>
  <si>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</si>
  <si>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</si>
  <si>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</si>
  <si>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</si>
  <si>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</si>
  <si>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</si>
  <si>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</si>
  <si>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</si>
  <si>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</si>
  <si>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</si>
  <si>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</si>
  <si>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</si>
  <si>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</si>
  <si>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</si>
  <si>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</si>
  <si>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</si>
  <si>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</si>
  <si>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</si>
  <si>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</si>
  <si>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</si>
  <si>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</si>
  <si>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</si>
  <si>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</si>
  <si>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</si>
  <si>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</si>
  <si>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</si>
  <si>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</si>
  <si>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</si>
  <si>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</si>
  <si>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</si>
  <si>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</si>
  <si>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</si>
  <si>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</si>
  <si>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</si>
  <si>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</si>
  <si>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</si>
  <si>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</si>
  <si>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</si>
  <si>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</si>
  <si>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</si>
  <si>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</si>
  <si>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</si>
  <si>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</si>
  <si>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</si>
  <si>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</si>
  <si>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</si>
  <si>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</si>
  <si>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</si>
  <si>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</si>
  <si>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</si>
  <si>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</si>
  <si>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</si>
  <si>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</si>
  <si>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</si>
  <si>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</si>
  <si>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</si>
  <si>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</si>
  <si>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</si>
  <si>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</si>
  <si>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</si>
  <si>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</si>
  <si>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</si>
  <si>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</si>
  <si>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</si>
  <si>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</si>
  <si>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</si>
  <si>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</si>
  <si>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</si>
  <si>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</si>
  <si>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</si>
  <si>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</si>
  <si>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</si>
  <si>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</si>
  <si>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</si>
  <si>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</si>
  <si>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</si>
  <si>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</si>
  <si>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76.26.17.1081</t>
  </si>
  <si>
    <t>76.26.16.1262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</si>
  <si>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</si>
  <si>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</si>
  <si>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Gloria Nazaria Mora Cuaran</t>
  </si>
  <si>
    <t>3183060256 - 4451011</t>
  </si>
  <si>
    <t>Calle 50 No. 28F 79</t>
  </si>
  <si>
    <t>asoempreservar2@hotmail.com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</si>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</sst>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2686</v>
      </c>
      <c r="D15" s="35"/>
      <c r="E15" s="35"/>
      <c r="F15" s="5"/>
      <c r="G15" s="32" t="s">
        <v>1168</v>
      </c>
      <c r="H15" s="103" t="s">
        <v>1033</v>
      </c>
      <c r="I15" s="32" t="s">
        <v>2624</v>
      </c>
      <c r="J15" s="108"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236"/>
      <c r="I20" s="142" t="s">
        <v>1155</v>
      </c>
      <c r="J20" s="143" t="s">
        <v>1039</v>
      </c>
      <c r="K20" s="144">
        <v>715152400</v>
      </c>
      <c r="L20" s="145">
        <v>44193</v>
      </c>
      <c r="M20" s="145">
        <v>44561</v>
      </c>
      <c r="N20" s="128">
        <f>+(M20-L20)/30</f>
        <v>12.266666666666667</v>
      </c>
      <c r="O20" s="131"/>
      <c r="U20" s="127"/>
      <c r="V20" s="105">
        <f ca="1">NOW()</f>
        <v>44193.812008333334</v>
      </c>
      <c r="W20" s="105">
        <f ca="1">NOW()</f>
        <v>44193.812008333334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ASOCIACIÓN EMPRESARIAL DE SUMINISTROS Y SERVICIOS VARIOS</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2685</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43085</v>
      </c>
      <c r="F48" s="138">
        <v>43312</v>
      </c>
      <c r="G48" s="153">
        <f>IF(AND(E48&lt;&gt;"",F48&lt;&gt;""),((F48-E48)/30),"")</f>
        <v>7.5666666666666664</v>
      </c>
      <c r="H48" s="115" t="s">
        <v>2679</v>
      </c>
      <c r="I48" s="114" t="s">
        <v>1155</v>
      </c>
      <c r="J48" s="114" t="s">
        <v>1039</v>
      </c>
      <c r="K48" s="116">
        <v>713440065</v>
      </c>
      <c r="L48" s="117" t="s">
        <v>1148</v>
      </c>
      <c r="M48" s="111"/>
      <c r="N48" s="117" t="s">
        <v>27</v>
      </c>
      <c r="O48" s="117" t="s">
        <v>26</v>
      </c>
      <c r="P48" s="78"/>
    </row>
    <row r="49" spans="1:16" s="6" customFormat="1" ht="24.75" customHeight="1" x14ac:dyDescent="0.3">
      <c r="A49" s="136">
        <v>2</v>
      </c>
      <c r="B49" s="115" t="s">
        <v>2676</v>
      </c>
      <c r="C49" s="117" t="s">
        <v>31</v>
      </c>
      <c r="D49" s="114" t="s">
        <v>2678</v>
      </c>
      <c r="E49" s="138">
        <v>42720</v>
      </c>
      <c r="F49" s="138">
        <v>43084</v>
      </c>
      <c r="G49" s="153">
        <f t="shared" ref="G49:G50" si="2">IF(AND(E49&lt;&gt;"",F49&lt;&gt;""),((F49-E49)/30),"")</f>
        <v>12.133333333333333</v>
      </c>
      <c r="H49" s="115" t="s">
        <v>2680</v>
      </c>
      <c r="I49" s="114" t="s">
        <v>1155</v>
      </c>
      <c r="J49" s="114" t="s">
        <v>1039</v>
      </c>
      <c r="K49" s="116">
        <v>1801967241</v>
      </c>
      <c r="L49" s="117" t="s">
        <v>1148</v>
      </c>
      <c r="M49" s="111"/>
      <c r="N49" s="117" t="s">
        <v>27</v>
      </c>
      <c r="O49" s="117" t="s">
        <v>26</v>
      </c>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21454572</v>
      </c>
      <c r="F185" s="92"/>
      <c r="G185" s="93"/>
      <c r="H185" s="88"/>
      <c r="I185" s="90" t="s">
        <v>2627</v>
      </c>
      <c r="J185" s="159">
        <f>+SUM(M179:M183)</f>
        <v>0.02</v>
      </c>
      <c r="K185" s="229" t="s">
        <v>2628</v>
      </c>
      <c r="L185" s="229"/>
      <c r="M185" s="94">
        <f>+J185*(SUM(K20:K35))</f>
        <v>14303048</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2681</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2683</v>
      </c>
      <c r="J211" s="27" t="s">
        <v>2622</v>
      </c>
      <c r="K211" s="141" t="s">
        <v>2683</v>
      </c>
      <c r="L211" s="21"/>
      <c r="M211" s="21"/>
      <c r="N211" s="21"/>
      <c r="O211" s="8"/>
    </row>
    <row r="212" spans="1:15" x14ac:dyDescent="0.3">
      <c r="A212" s="9"/>
      <c r="B212" s="27" t="s">
        <v>2619</v>
      </c>
      <c r="C212" s="140" t="s">
        <v>2681</v>
      </c>
      <c r="D212" s="21"/>
      <c r="G212" s="27" t="s">
        <v>2621</v>
      </c>
      <c r="H212" s="141" t="s">
        <v>2682</v>
      </c>
      <c r="J212" s="27" t="s">
        <v>2623</v>
      </c>
      <c r="K212" s="140"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