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76A8683D-E511-44E1-AD5F-1BE8F997BC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<sst xmlns="http://schemas.openxmlformats.org/spreadsheetml/2006/main" count="3066" uniqueCount="2692">
  <si>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</si>
  <si>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</si>
  <si>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</si>
  <si>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</si>
  <si>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</si>
  <si>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</si>
  <si>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</si>
  <si>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</si>
  <si>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</si>
  <si>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</si>
  <si>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</si>
  <si>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</si>
  <si>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</si>
  <si>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</si>
  <si>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</si>
  <si>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</si>
  <si>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</si>
  <si>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</si>
  <si>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</si>
  <si>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</si>
  <si>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</si>
  <si>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</si>
  <si>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</si>
  <si>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</si>
  <si>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</si>
  <si>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</si>
  <si>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</si>
  <si>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</si>
  <si>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</si>
  <si>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</si>
  <si>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</si>
  <si>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</si>
  <si>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</si>
  <si>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</si>
  <si>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</si>
  <si>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</si>
  <si>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</si>
  <si>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</si>
  <si>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</si>
  <si>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</si>
  <si>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</si>
  <si>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</si>
  <si>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</si>
  <si>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</si>
  <si>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</si>
  <si>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</si>
  <si>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</si>
  <si>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</si>
  <si>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</si>
  <si>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</si>
  <si>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</si>
  <si>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</si>
  <si>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</si>
  <si>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</si>
  <si>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</si>
  <si>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</si>
  <si>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</si>
  <si>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</si>
  <si>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</si>
  <si>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</si>
  <si>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</si>
  <si>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</si>
  <si>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</si>
  <si>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</si>
  <si>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</si>
  <si>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</si>
  <si>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</si>
  <si>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</si>
  <si>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</si>
  <si>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</si>
  <si>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</si>
  <si>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</si>
  <si>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</si>
  <si>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</si>
  <si>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</si>
  <si>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</si>
  <si>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</si>
  <si>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</si>
  <si>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</si>
  <si>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</si>
  <si>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</si>
  <si>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</si>
  <si>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</si>
  <si>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</si>
  <si>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</si>
  <si>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</si>
  <si>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</si>
  <si>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</si>
  <si>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</si>
  <si>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</si>
  <si>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</si>
  <si>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</si>
  <si>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</si>
  <si>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</si>
  <si>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</si>
  <si>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</si>
  <si>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</si>
  <si>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</si>
  <si>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</si>
  <si>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</si>
  <si>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</si>
  <si>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</si>
  <si>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</si>
  <si>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</si>
  <si>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</si>
  <si>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</si>
  <si>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</si>
  <si>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</si>
  <si>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</si>
  <si>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</si>
  <si>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</si>
  <si>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</si>
  <si>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</si>
  <si>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</si>
  <si>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</si>
  <si>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</si>
  <si>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</si>
  <si>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</si>
  <si>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</si>
  <si>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</si>
  <si>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</si>
  <si>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</si>
  <si>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</si>
  <si>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</si>
  <si>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</si>
  <si>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</si>
  <si>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</si>
  <si>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</si>
  <si>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</si>
  <si>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</si>
  <si>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</si>
  <si>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</si>
  <si>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</si>
  <si>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</si>
  <si>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</si>
  <si>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</si>
  <si>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</si>
  <si>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</si>
  <si>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</si>
  <si>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</si>
  <si>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</si>
  <si>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</si>
  <si>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</si>
  <si>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</si>
  <si>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</si>
  <si>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</si>
  <si>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</si>
  <si>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</si>
  <si>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</si>
  <si>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</si>
  <si>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</si>
  <si>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</si>
  <si>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</si>
  <si>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</si>
  <si>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</si>
  <si>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</si>
  <si>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</si>
  <si>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</si>
  <si>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</si>
  <si>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</si>
  <si>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</si>
  <si>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</si>
  <si>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</si>
  <si>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</si>
  <si>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</si>
  <si>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</si>
  <si>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</si>
  <si>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</si>
  <si>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</si>
  <si>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</si>
  <si>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</si>
  <si>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</si>
  <si>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</si>
  <si>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</si>
  <si>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</si>
  <si>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</si>
  <si>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</si>
  <si>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</si>
  <si>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</si>
  <si>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</si>
  <si>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</si>
  <si>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</si>
  <si>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</si>
  <si>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</si>
  <si>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</si>
  <si>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</si>
  <si>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</si>
  <si>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</si>
  <si>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</si>
  <si>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</si>
  <si>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</si>
  <si>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</si>
  <si>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</si>
  <si>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</si>
  <si>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</si>
  <si>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</si>
  <si>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</si>
  <si>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</si>
  <si>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</si>
  <si>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</si>
  <si>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</si>
  <si>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</si>
  <si>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</si>
  <si>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</si>
  <si>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</si>
  <si>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</si>
  <si>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</si>
  <si>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</si>
  <si>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</si>
  <si>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</si>
  <si>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</si>
  <si>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</si>
  <si>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</si>
  <si>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</si>
  <si>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</si>
  <si>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</si>
  <si>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</si>
  <si>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</si>
  <si>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</si>
  <si>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</si>
  <si>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</si>
  <si>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</si>
  <si>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</si>
  <si>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</si>
  <si>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</si>
  <si>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</si>
  <si>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</si>
  <si>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</si>
  <si>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</si>
  <si>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</si>
  <si>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</si>
  <si>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</si>
  <si>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</si>
  <si>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</si>
  <si>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</si>
  <si>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</si>
  <si>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</si>
  <si>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</si>
  <si>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</si>
  <si>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</si>
  <si>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</si>
  <si>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</si>
  <si>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</si>
  <si>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</si>
  <si>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</si>
  <si>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</si>
  <si>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</si>
  <si>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</si>
  <si>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</si>
  <si>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</si>
  <si>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</si>
  <si>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</si>
  <si>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</si>
  <si>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</si>
  <si>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</si>
  <si>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</si>
  <si>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</si>
  <si>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</si>
  <si>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</si>
  <si>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</si>
  <si>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</si>
  <si>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</si>
  <si>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</si>
  <si>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</si>
  <si>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</si>
  <si>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</si>
  <si>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</si>
  <si>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</si>
  <si>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</si>
  <si>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</si>
  <si>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</si>
  <si>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</si>
  <si>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</si>
  <si>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</si>
  <si>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</si>
  <si>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</si>
  <si>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</si>
  <si>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</si>
  <si>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</si>
  <si>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</si>
  <si>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</si>
  <si>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</si>
  <si>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</si>
  <si>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</si>
  <si>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</si>
  <si>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</si>
  <si>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</si>
  <si>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</si>
  <si>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</si>
  <si>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</si>
  <si>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</si>
  <si>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</si>
  <si>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</si>
  <si>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</si>
  <si>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</si>
  <si>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</si>
  <si>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</si>
  <si>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</si>
  <si>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</si>
  <si>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</si>
  <si>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</si>
  <si>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</si>
  <si>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</si>
  <si>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</si>
  <si>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</si>
  <si>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</si>
  <si>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</si>
  <si>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</si>
  <si>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</si>
  <si>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</si>
  <si>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</si>
  <si>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</si>
  <si>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</si>
  <si>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</si>
  <si>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</si>
  <si>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</si>
  <si>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</si>
  <si>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</si>
  <si>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</si>
  <si>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</si>
  <si>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</si>
  <si>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</si>
  <si>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</si>
  <si>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</si>
  <si>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</si>
  <si>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</si>
  <si>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</si>
  <si>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</si>
  <si>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</si>
  <si>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</si>
  <si>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</si>
  <si>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</si>
  <si>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</si>
  <si>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</si>
  <si>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</si>
  <si>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</si>
  <si>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</si>
  <si>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</si>
  <si>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</si>
  <si>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</si>
  <si>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</si>
  <si>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</si>
  <si>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</si>
  <si>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</si>
  <si>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</si>
  <si>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</si>
  <si>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</si>
  <si>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</si>
  <si>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</si>
  <si>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</si>
  <si>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</si>
  <si>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</si>
  <si>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</si>
  <si>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</si>
  <si>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</si>
  <si>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</si>
  <si>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</si>
  <si>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</si>
  <si>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</si>
  <si>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</si>
  <si>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</si>
  <si>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</si>
  <si>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</si>
  <si>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</si>
  <si>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</si>
  <si>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</si>
  <si>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</si>
  <si>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</si>
  <si>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</si>
  <si>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</si>
  <si>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</si>
  <si>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</si>
  <si>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</si>
  <si>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</si>
  <si>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</si>
  <si>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</si>
  <si>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</si>
  <si>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</si>
  <si>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</si>
  <si>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</si>
  <si>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</si>
  <si>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</si>
  <si>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</si>
  <si>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</si>
  <si>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</si>
  <si>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</si>
  <si>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</si>
  <si>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</si>
  <si>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</si>
  <si>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</si>
  <si>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</si>
  <si>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</si>
  <si>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</si>
  <si>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</si>
  <si>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</si>
  <si>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</si>
  <si>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</si>
  <si>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</si>
  <si>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</si>
  <si>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</si>
  <si>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</si>
  <si>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</si>
  <si>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</si>
  <si>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</si>
  <si>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</si>
  <si>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</si>
  <si>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</si>
  <si>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</si>
  <si>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</si>
  <si>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</si>
  <si>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</si>
  <si>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</si>
  <si>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</si>
  <si>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</si>
  <si>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</si>
  <si>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</si>
  <si>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</si>
  <si>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</si>
  <si>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</si>
  <si>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</si>
  <si>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</si>
  <si>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</si>
  <si>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</si>
  <si>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</si>
  <si>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</si>
  <si>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</si>
  <si>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</si>
  <si>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</si>
  <si>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</si>
  <si>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</si>
  <si>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</si>
  <si>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</si>
  <si>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</si>
  <si>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</si>
  <si>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</si>
  <si>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</si>
  <si>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</si>
  <si>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</si>
  <si>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</si>
  <si>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</si>
  <si>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</si>
  <si>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</si>
  <si>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</si>
  <si>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</si>
  <si>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</si>
  <si>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</si>
  <si>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</si>
  <si>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</si>
  <si>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</si>
  <si>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</si>
  <si>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</si>
  <si>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</si>
  <si>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</si>
  <si>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</si>
  <si>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</si>
  <si>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</si>
  <si>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</si>
  <si>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</si>
  <si>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</si>
  <si>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</si>
  <si>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</si>
  <si>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</si>
  <si>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</si>
  <si>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</si>
  <si>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</si>
  <si>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</si>
  <si>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</si>
  <si>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</si>
  <si>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</si>
  <si>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</si>
  <si>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</si>
  <si>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</si>
  <si>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</si>
  <si>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</si>
  <si>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</si>
  <si>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</si>
  <si>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</si>
  <si>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</si>
  <si>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</si>
  <si>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</si>
  <si>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</si>
  <si>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</si>
  <si>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</si>
  <si>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</si>
  <si>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</si>
  <si>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</si>
  <si>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</si>
  <si>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</si>
  <si>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</si>
  <si>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</si>
  <si>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</si>
  <si>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</si>
  <si>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</si>
  <si>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</si>
  <si>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</si>
  <si>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</si>
  <si>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</si>
  <si>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</si>
  <si>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</si>
  <si>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</si>
  <si>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</si>
  <si>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</si>
  <si>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</si>
  <si>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</si>
  <si>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</si>
  <si>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</si>
  <si>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</si>
  <si>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</si>
  <si>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</si>
  <si>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</si>
  <si>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</si>
  <si>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</si>
  <si>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</si>
  <si>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</si>
  <si>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</si>
  <si>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</si>
  <si>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</si>
  <si>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</si>
  <si>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</si>
  <si>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</si>
  <si>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</si>
  <si>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</si>
  <si>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</si>
  <si>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</si>
  <si>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</si>
  <si>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</si>
  <si>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</si>
  <si>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</si>
  <si>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</si>
  <si>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</si>
  <si>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</si>
  <si>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</si>
  <si>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</si>
  <si>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</si>
  <si>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</si>
  <si>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</si>
  <si>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</si>
  <si>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</si>
  <si>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</si>
  <si>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</si>
  <si>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</si>
  <si>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</si>
  <si>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</si>
  <si>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</si>
  <si>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</si>
  <si>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</si>
  <si>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</si>
  <si>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</si>
  <si>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</si>
  <si>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</si>
  <si>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</si>
  <si>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</si>
  <si>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</si>
  <si>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</si>
  <si>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</si>
  <si>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</si>
  <si>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</si>
  <si>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</si>
  <si>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</si>
  <si>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</si>
  <si>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</si>
  <si>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</si>
  <si>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</si>
  <si>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</si>
  <si>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</si>
  <si>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</si>
  <si>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</si>
  <si>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</si>
  <si>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</si>
  <si>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</si>
  <si>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</si>
  <si>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</si>
  <si>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</si>
  <si>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</si>
  <si>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</si>
  <si>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</si>
  <si>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</si>
  <si>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</si>
  <si>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</si>
  <si>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</si>
  <si>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</si>
  <si>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</si>
  <si>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</si>
  <si>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</si>
  <si>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</si>
  <si>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</si>
  <si>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</si>
  <si>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</si>
  <si>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</si>
  <si>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</si>
  <si>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</si>
  <si>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</si>
  <si>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</si>
  <si>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</si>
  <si>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</si>
  <si>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</si>
  <si>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</si>
  <si>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</si>
  <si>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</si>
  <si>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</si>
  <si>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</si>
  <si>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</si>
  <si>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</si>
  <si>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</si>
  <si>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</si>
  <si>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</si>
  <si>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</si>
  <si>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</si>
  <si>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</si>
  <si>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</si>
  <si>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</si>
  <si>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</si>
  <si>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</si>
  <si>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</si>
  <si>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</si>
  <si>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</si>
  <si>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</si>
  <si>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</si>
  <si>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</si>
  <si>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</si>
  <si>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</si>
  <si>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</si>
  <si>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</si>
  <si>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</si>
  <si>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</si>
  <si>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</si>
  <si>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</si>
  <si>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</si>
  <si>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</si>
  <si>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</si>
  <si>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</si>
  <si>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</si>
  <si>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</si>
  <si>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</si>
  <si>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</si>
  <si>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</si>
  <si>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</si>
  <si>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</si>
  <si>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</si>
  <si>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</si>
  <si>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</si>
  <si>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</si>
  <si>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</si>
  <si>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</si>
  <si>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</si>
  <si>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</si>
  <si>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</si>
  <si>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</si>
  <si>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</si>
  <si>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</si>
  <si>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</si>
  <si>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</si>
  <si>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</si>
  <si>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</si>
  <si>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</si>
  <si>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</si>
  <si>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</si>
  <si>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</si>
  <si>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</si>
  <si>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</si>
  <si>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</si>
  <si>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</si>
  <si>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</si>
  <si>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</si>
  <si>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</si>
  <si>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</si>
  <si>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</si>
  <si>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</si>
  <si>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</si>
  <si>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</si>
  <si>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</si>
  <si>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</si>
  <si>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</si>
  <si>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</si>
  <si>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</si>
  <si>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</si>
  <si>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</si>
  <si>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</si>
  <si>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</si>
  <si>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</si>
  <si>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</si>
  <si>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</si>
  <si>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</si>
  <si>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</si>
  <si>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</si>
  <si>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</si>
  <si>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</si>
  <si>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</si>
  <si>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</si>
  <si>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</si>
  <si>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</si>
  <si>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</si>
  <si>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</si>
  <si>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</si>
  <si>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</si>
  <si>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</si>
  <si>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</si>
  <si>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</si>
  <si>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</si>
  <si>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</si>
  <si>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</si>
  <si>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</si>
  <si>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</si>
  <si>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</si>
  <si>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</si>
  <si>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</si>
  <si>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</si>
  <si>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</si>
  <si>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</si>
  <si>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</si>
  <si>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</si>
  <si>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</si>
  <si>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</si>
  <si>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</si>
  <si>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</si>
  <si>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</si>
  <si>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</si>
  <si>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</si>
  <si>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</si>
  <si>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</si>
  <si>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</si>
  <si>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</si>
  <si>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</si>
  <si>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</si>
  <si>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</si>
  <si>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</si>
  <si>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</si>
  <si>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</si>
  <si>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</si>
  <si>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</si>
  <si>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</si>
  <si>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</si>
  <si>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</si>
  <si>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</si>
  <si>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</si>
  <si>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</si>
  <si>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</si>
  <si>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</si>
  <si>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</si>
  <si>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</si>
  <si>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</si>
  <si>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</si>
  <si>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</si>
  <si>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</si>
  <si>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</si>
  <si>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</si>
  <si>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</si>
  <si>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</si>
  <si>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</si>
  <si>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</si>
  <si>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</si>
  <si>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</si>
  <si>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</si>
  <si>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</si>
  <si>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</si>
  <si>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</si>
  <si>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</si>
  <si>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</si>
  <si>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</si>
  <si>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</si>
  <si>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</si>
  <si>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</si>
  <si>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</si>
  <si>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</si>
  <si>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</si>
  <si>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</si>
  <si>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</si>
  <si>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</si>
  <si>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</si>
  <si>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</si>
  <si>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</si>
  <si>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</si>
  <si>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</si>
  <si>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</si>
  <si>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</si>
  <si>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</si>
  <si>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</si>
  <si>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</si>
  <si>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</si>
  <si>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</si>
  <si>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</si>
  <si>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</si>
  <si>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</si>
  <si>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</si>
  <si>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</si>
  <si>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</si>
  <si>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</si>
  <si>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</si>
  <si>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</si>
  <si>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</si>
  <si>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</si>
  <si>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</si>
  <si>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</si>
  <si>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</si>
  <si>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</si>
  <si>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</si>
  <si>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</si>
  <si>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</si>
  <si>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</si>
  <si>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</si>
  <si>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</si>
  <si>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</si>
  <si>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</si>
  <si>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</si>
  <si>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</si>
  <si>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</si>
  <si>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</si>
  <si>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</si>
  <si>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</si>
  <si>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</si>
  <si>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</si>
  <si>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</si>
  <si>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</si>
  <si>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</si>
  <si>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</si>
  <si>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</si>
  <si>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</si>
  <si>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</si>
  <si>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</si>
  <si>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</si>
  <si>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</si>
  <si>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</si>
  <si>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</si>
  <si>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</si>
  <si>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</si>
  <si>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</si>
  <si>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</si>
  <si>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</si>
  <si>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</si>
  <si>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</si>
  <si>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</si>
  <si>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</si>
  <si>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</si>
  <si>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</si>
  <si>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</si>
  <si>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</si>
  <si>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</si>
  <si>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</si>
  <si>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</si>
  <si>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</si>
  <si>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</si>
  <si>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</si>
  <si>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</si>
  <si>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</si>
  <si>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</si>
  <si>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</si>
  <si>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</si>
  <si>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</si>
  <si>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</si>
  <si>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</si>
  <si>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</si>
  <si>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</si>
  <si>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</si>
  <si>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</si>
  <si>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</si>
  <si>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</si>
  <si>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</si>
  <si>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</si>
  <si>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</si>
  <si>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</si>
  <si>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</si>
  <si>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</si>
  <si>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</si>
  <si>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</si>
  <si>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</si>
  <si>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</si>
  <si>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</si>
  <si>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</si>
  <si>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</si>
  <si>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</si>
  <si>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</si>
  <si>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</si>
  <si>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</si>
  <si>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</si>
  <si>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</si>
  <si>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</si>
  <si>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</si>
  <si>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</si>
  <si>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</si>
  <si>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</si>
  <si>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</si>
  <si>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</si>
  <si>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</si>
  <si>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</si>
  <si>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</si>
  <si>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</si>
  <si>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</si>
  <si>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</si>
  <si>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</si>
  <si>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</si>
  <si>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</si>
  <si>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</si>
  <si>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</si>
  <si>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</si>
  <si>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</si>
  <si>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</si>
  <si>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</si>
  <si>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</si>
  <si>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</si>
  <si>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</si>
  <si>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</si>
  <si>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</si>
  <si>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</si>
  <si>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</si>
  <si>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</si>
  <si>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</si>
  <si>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</si>
  <si>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</si>
  <si>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</si>
  <si>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</si>
  <si>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</si>
  <si>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</si>
  <si>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</si>
  <si>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</si>
  <si>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</si>
  <si>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</si>
  <si>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</si>
  <si>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</si>
  <si>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</si>
  <si>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</si>
  <si>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</si>
  <si>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</si>
  <si>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</si>
  <si>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</si>
  <si>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</si>
  <si>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</si>
  <si>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</si>
  <si>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</si>
  <si>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</si>
  <si>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</si>
  <si>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</si>
  <si>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</si>
  <si>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</si>
  <si>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</si>
  <si>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</si>
  <si>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</si>
  <si>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</si>
  <si>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</si>
  <si>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</si>
  <si>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</si>
  <si>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</si>
  <si>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</si>
  <si>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</si>
  <si>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</si>
  <si>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</si>
  <si>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</si>
  <si>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</si>
  <si>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</si>
  <si>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</si>
  <si>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</si>
  <si>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</si>
  <si>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</si>
  <si>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</si>
  <si>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</si>
  <si>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</si>
  <si>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</si>
  <si>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</si>
  <si>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</si>
  <si>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</si>
  <si>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</si>
  <si>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</si>
  <si>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</si>
  <si>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</si>
  <si>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</si>
  <si>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</si>
  <si>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</si>
  <si>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</si>
  <si>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</si>
  <si>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</si>
  <si>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</si>
  <si>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</si>
  <si>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</si>
  <si>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</si>
  <si>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</si>
  <si>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</si>
  <si>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</si>
  <si>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</si>
  <si>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</si>
  <si>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</si>
  <si>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</si>
  <si>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</si>
  <si>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</si>
  <si>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</si>
  <si>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</si>
  <si>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</si>
  <si>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</si>
  <si>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</si>
  <si>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</si>
  <si>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</si>
  <si>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</si>
  <si>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</si>
  <si>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</si>
  <si>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</si>
  <si>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</si>
  <si>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</si>
  <si>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</si>
  <si>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</si>
  <si>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</si>
  <si>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</si>
  <si>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</si>
  <si>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</si>
  <si>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</si>
  <si>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</si>
  <si>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</si>
  <si>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</si>
  <si>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</si>
  <si>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</si>
  <si>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</si>
  <si>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</si>
  <si>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</si>
  <si>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</si>
  <si>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</si>
  <si>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</si>
  <si>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</si>
  <si>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</si>
  <si>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</si>
  <si>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</si>
  <si>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</si>
  <si>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</si>
  <si>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</si>
  <si>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</si>
  <si>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</si>
  <si>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</si>
  <si>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</si>
  <si>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</si>
  <si>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</si>
  <si>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</si>
  <si>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</si>
  <si>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</si>
  <si>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</si>
  <si>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</si>
  <si>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</si>
  <si>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</si>
  <si>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</si>
  <si>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</si>
  <si>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</si>
  <si>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</si>
  <si>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</si>
  <si>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</si>
  <si>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</si>
  <si>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</si>
  <si>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</si>
  <si>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</si>
  <si>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</si>
  <si>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</si>
  <si>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</si>
  <si>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</si>
  <si>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</si>
  <si>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</si>
  <si>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</si>
  <si>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</si>
  <si>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</si>
  <si>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</si>
  <si>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</si>
  <si>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</si>
  <si>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</si>
  <si>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</si>
  <si>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</si>
  <si>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</si>
  <si>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</si>
  <si>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</si>
  <si>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</si>
  <si>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</si>
  <si>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</si>
  <si>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</si>
  <si>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</si>
  <si>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</si>
  <si>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</si>
  <si>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</si>
  <si>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</si>
  <si>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</si>
  <si>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</si>
  <si>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</si>
  <si>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</si>
  <si>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</si>
  <si>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</si>
  <si>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</si>
  <si>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</si>
  <si>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</si>
  <si>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</si>
  <si>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</si>
  <si>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</si>
  <si>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</si>
  <si>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</si>
  <si>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</si>
  <si>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</si>
  <si>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</si>
  <si>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</si>
  <si>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</si>
  <si>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</si>
  <si>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</si>
  <si>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</si>
  <si>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</si>
  <si>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</si>
  <si>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</si>
  <si>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</si>
  <si>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</si>
  <si>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</si>
  <si>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</si>
  <si>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</si>
  <si>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</si>
  <si>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</si>
  <si>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</si>
  <si>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</si>
  <si>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</si>
  <si>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</si>
  <si>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</si>
  <si>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</si>
  <si>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</si>
  <si>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</si>
  <si>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</si>
  <si>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</si>
  <si>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</si>
  <si>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</si>
  <si>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</si>
  <si>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</si>
  <si>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</si>
  <si>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</si>
  <si>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</si>
  <si>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</si>
  <si>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</si>
  <si>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</si>
  <si>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</si>
  <si>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</si>
  <si>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</si>
  <si>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</si>
  <si>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</si>
  <si>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</si>
  <si>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</si>
  <si>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</si>
  <si>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</si>
  <si>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</si>
  <si>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</si>
  <si>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</si>
  <si>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</si>
  <si>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</si>
  <si>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</si>
  <si>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</si>
  <si>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</si>
  <si>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</si>
  <si>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</si>
  <si>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</si>
  <si>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</si>
  <si>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</si>
  <si>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</si>
  <si>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</si>
  <si>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</si>
  <si>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</si>
  <si>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</si>
  <si>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</si>
  <si>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</si>
  <si>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</si>
  <si>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</si>
  <si>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</si>
  <si>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</si>
  <si>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</si>
  <si>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</si>
  <si>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</si>
  <si>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</si>
  <si>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</si>
  <si>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</si>
  <si>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</si>
  <si>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</si>
  <si>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</si>
  <si>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</si>
  <si>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</si>
  <si>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</si>
  <si>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</si>
  <si>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</si>
  <si>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</si>
  <si>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</si>
  <si>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</si>
  <si>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</si>
  <si>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</si>
  <si>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</si>
  <si>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</si>
  <si>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</si>
  <si>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</si>
  <si>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</si>
  <si>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</si>
  <si>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</si>
  <si>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</si>
  <si>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</si>
  <si>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</si>
  <si>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</si>
  <si>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</si>
  <si>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</si>
  <si>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</si>
  <si>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</si>
  <si>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</si>
  <si>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</si>
  <si>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</si>
  <si>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</si>
  <si>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</si>
  <si>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</si>
  <si>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</si>
  <si>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</si>
  <si>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</si>
  <si>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</si>
  <si>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</si>
  <si>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</si>
  <si>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</si>
  <si>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</si>
  <si>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</si>
  <si>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</si>
  <si>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</si>
  <si>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</si>
  <si>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</si>
  <si>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</si>
  <si>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</si>
  <si>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</si>
  <si>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</si>
  <si>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</si>
  <si>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</si>
  <si>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</si>
  <si>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</si>
  <si>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</si>
  <si>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</si>
  <si>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</si>
  <si>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</si>
  <si>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</si>
  <si>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</si>
  <si>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</si>
  <si>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</si>
  <si>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</si>
  <si>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</si>
  <si>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</si>
  <si>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</si>
  <si>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</si>
  <si>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</si>
  <si>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</si>
  <si>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</si>
  <si>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</si>
  <si>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</si>
  <si>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</si>
  <si>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</si>
  <si>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</si>
  <si>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</si>
  <si>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</si>
  <si>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</si>
  <si>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</si>
  <si>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</si>
  <si>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</si>
  <si>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</si>
  <si>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</si>
  <si>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</si>
  <si>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</si>
  <si>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</si>
  <si>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</si>
  <si>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</si>
  <si>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</si>
  <si>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</si>
  <si>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</si>
  <si>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</si>
  <si>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</si>
  <si>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</si>
  <si>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</si>
  <si>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</si>
  <si>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</si>
  <si>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</si>
  <si>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</si>
  <si>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</si>
  <si>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</si>
  <si>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</si>
  <si>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</si>
  <si>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</si>
  <si>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</si>
  <si>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</si>
  <si>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</si>
  <si>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</si>
  <si>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</si>
  <si>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</si>
  <si>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</si>
  <si>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</si>
  <si>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</si>
  <si>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</si>
  <si>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</si>
  <si>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</si>
  <si>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</si>
  <si>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</si>
  <si>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</si>
  <si>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</si>
  <si>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</si>
  <si>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</si>
  <si>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</si>
  <si>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</si>
  <si>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</si>
  <si>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</si>
  <si>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</si>
  <si>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</si>
  <si>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</si>
  <si>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</si>
  <si>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</si>
  <si>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</si>
  <si>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</si>
  <si>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</si>
  <si>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</si>
  <si>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</si>
  <si>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</si>
  <si>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</si>
  <si>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</si>
  <si>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</si>
  <si>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</si>
  <si>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</si>
  <si>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</si>
  <si>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</si>
  <si>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</si>
  <si>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</si>
  <si>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</si>
  <si>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</si>
  <si>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</si>
  <si>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</si>
  <si>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</si>
  <si>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</si>
  <si>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</si>
  <si>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</si>
  <si>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</si>
  <si>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</si>
  <si>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</si>
  <si>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</si>
  <si>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</si>
  <si>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</si>
  <si>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</si>
  <si>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</si>
  <si>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</si>
  <si>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</si>
  <si>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</si>
  <si>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</si>
  <si>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</si>
  <si>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</si>
  <si>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</si>
  <si>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</si>
  <si>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</si>
  <si>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</si>
  <si>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</si>
  <si>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</si>
  <si>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</si>
  <si>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</si>
  <si>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</si>
  <si>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</si>
  <si>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</si>
  <si>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</si>
  <si>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</si>
  <si>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</si>
  <si>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</si>
  <si>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</si>
  <si>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</si>
  <si>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</si>
  <si>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</si>
  <si>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</si>
  <si>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</si>
  <si>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</si>
  <si>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</si>
  <si>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</si>
  <si>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</si>
  <si>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</si>
  <si>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</si>
  <si>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</si>
  <si>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</si>
  <si>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</si>
  <si>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</si>
  <si>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</si>
  <si>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</si>
  <si>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</si>
  <si>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</si>
  <si>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</si>
  <si>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</si>
  <si>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</si>
  <si>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</si>
  <si>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</si>
  <si>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</si>
  <si>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</si>
  <si>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</si>
  <si>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</si>
  <si>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</si>
  <si>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</si>
  <si>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</si>
  <si>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</si>
  <si>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</si>
  <si>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</si>
  <si>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</si>
  <si>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</si>
  <si>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</si>
  <si>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</si>
  <si>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</si>
  <si>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</si>
  <si>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</si>
  <si>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</si>
  <si>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</si>
  <si>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</si>
  <si>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</si>
  <si>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</si>
  <si>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</si>
  <si>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</si>
  <si>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</si>
  <si>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</si>
  <si>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</si>
  <si>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</si>
  <si>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</si>
  <si>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</si>
  <si>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</si>
  <si>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</si>
  <si>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</si>
  <si>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</si>
  <si>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</si>
  <si>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</si>
  <si>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</si>
  <si>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</si>
  <si>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</si>
  <si>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</si>
  <si>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</si>
  <si>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</si>
  <si>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</si>
  <si>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</si>
  <si>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</si>
  <si>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</si>
  <si>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</si>
  <si>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</si>
  <si>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</si>
  <si>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</si>
  <si>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</si>
  <si>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</si>
  <si>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</si>
  <si>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</si>
  <si>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</si>
  <si>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</si>
  <si>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</si>
  <si>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</si>
  <si>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</si>
  <si>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</si>
  <si>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</si>
  <si>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</si>
  <si>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</si>
  <si>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</si>
  <si>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</si>
  <si>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</si>
  <si>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</si>
  <si>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</si>
  <si>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</si>
  <si>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</si>
  <si>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</si>
  <si>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</si>
  <si>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</si>
  <si>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</si>
  <si>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</si>
  <si>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</si>
  <si>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</si>
  <si>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</si>
  <si>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</si>
  <si>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</si>
  <si>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</si>
  <si>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</si>
  <si>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</si>
  <si>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</si>
  <si>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</si>
  <si>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</si>
  <si>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</si>
  <si>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</si>
  <si>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</si>
  <si>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</si>
  <si>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</si>
  <si>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</si>
  <si>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</si>
  <si>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</si>
  <si>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</si>
  <si>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</si>
  <si>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</si>
  <si>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</si>
  <si>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</si>
  <si>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</si>
  <si>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</si>
  <si>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</si>
  <si>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</si>
  <si>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</si>
  <si>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</si>
  <si>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</si>
  <si>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</si>
  <si>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</si>
  <si>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</si>
  <si>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</si>
  <si>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</si>
  <si>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</si>
  <si>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</si>
  <si>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</si>
  <si>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</si>
  <si>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</si>
  <si>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</si>
  <si>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</si>
  <si>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</si>
  <si>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</si>
  <si>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</si>
  <si>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</si>
  <si>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</si>
  <si>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</si>
  <si>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</si>
  <si>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</si>
  <si>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</si>
  <si>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</si>
  <si>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</si>
  <si>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</si>
  <si>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</si>
  <si>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</si>
  <si>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</si>
  <si>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</si>
  <si>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</si>
  <si>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</si>
  <si>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</si>
  <si>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</si>
  <si>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</si>
  <si>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</si>
  <si>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</si>
  <si>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</si>
  <si>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</si>
  <si>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</si>
  <si>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</si>
  <si>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</si>
  <si>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</si>
  <si>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</si>
  <si>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</si>
  <si>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</si>
  <si>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</si>
  <si>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</si>
  <si>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</si>
  <si>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</si>
  <si>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</si>
  <si>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</si>
  <si>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</si>
  <si>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</si>
  <si>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</si>
  <si>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</si>
  <si>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</si>
  <si>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</si>
  <si>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</si>
  <si>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</si>
  <si>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</si>
  <si>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</si>
  <si>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</si>
  <si>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</si>
  <si>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</si>
  <si>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</si>
  <si>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</si>
  <si>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</si>
  <si>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</si>
  <si>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</si>
  <si>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</si>
  <si>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</si>
  <si>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</si>
  <si>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</si>
  <si>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</si>
  <si>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</si>
  <si>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</si>
  <si>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</si>
  <si>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</si>
  <si>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</si>
  <si>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</si>
  <si>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</si>
  <si>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</si>
  <si>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</si>
  <si>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</si>
  <si>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</si>
  <si>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</si>
  <si>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</si>
  <si>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</si>
  <si>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</si>
  <si>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</si>
  <si>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</si>
  <si>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</si>
  <si>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</si>
  <si>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</si>
  <si>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</si>
  <si>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</si>
  <si>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</si>
  <si>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</si>
  <si>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</si>
  <si>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</si>
  <si>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</si>
  <si>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</si>
  <si>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</si>
  <si>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</si>
  <si>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</si>
  <si>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</si>
  <si>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</si>
  <si>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</si>
  <si>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</si>
  <si>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</si>
  <si>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</si>
  <si>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</si>
  <si>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</si>
  <si>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</si>
  <si>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</si>
  <si>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</si>
  <si>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</si>
  <si>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</si>
  <si>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</si>
  <si>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</si>
  <si>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</si>
  <si>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</si>
  <si>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</si>
  <si>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</si>
  <si>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</si>
  <si>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</si>
  <si>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</si>
  <si>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</si>
  <si>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</si>
  <si>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</si>
  <si>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</si>
  <si>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</si>
  <si>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</si>
  <si>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</si>
  <si>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</si>
  <si>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</si>
  <si>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</si>
  <si>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</si>
  <si>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</si>
  <si>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</si>
  <si>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</si>
  <si>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</si>
  <si>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</si>
  <si>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</si>
  <si>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</si>
  <si>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</si>
  <si>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</si>
  <si>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</si>
  <si>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</si>
  <si>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</si>
  <si>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</si>
  <si>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</si>
  <si>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</si>
  <si>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</si>
  <si>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</si>
  <si>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</si>
  <si>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</si>
  <si>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</si>
  <si>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</si>
  <si>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</si>
  <si>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</si>
  <si>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</si>
  <si>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</si>
  <si>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</si>
  <si>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</si>
  <si>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</si>
  <si>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</si>
  <si>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</si>
  <si>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</si>
  <si>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</si>
  <si>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</si>
  <si>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</si>
  <si>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</si>
  <si>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</si>
  <si>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</si>
  <si>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</si>
  <si>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</si>
  <si>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</si>
  <si>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</si>
  <si>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</si>
  <si>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</si>
  <si>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</si>
  <si>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</si>
  <si>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</si>
  <si>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</si>
  <si>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</si>
  <si>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</si>
  <si>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</si>
  <si>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</si>
  <si>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</si>
  <si>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</si>
  <si>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</si>
  <si>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</si>
  <si>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</si>
  <si>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</si>
  <si>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</si>
  <si>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</si>
  <si>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</si>
  <si>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</si>
  <si>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</si>
  <si>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</si>
  <si>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</si>
  <si>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</si>
  <si>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</si>
  <si>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</si>
  <si>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</si>
  <si>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</si>
  <si>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</si>
  <si>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</si>
  <si>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</si>
  <si>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</si>
  <si>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</si>
  <si>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</si>
  <si>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</si>
  <si>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</si>
  <si>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</si>
  <si>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</si>
  <si>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</si>
  <si>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</si>
  <si>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</si>
  <si>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</si>
  <si>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</si>
  <si>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</si>
  <si>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</si>
  <si>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</si>
  <si>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</si>
  <si>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</si>
  <si>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</si>
  <si>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</si>
  <si>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</si>
  <si>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</si>
  <si>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</si>
  <si>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</si>
  <si>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</si>
  <si>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</si>
  <si>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</si>
  <si>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</si>
  <si>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</si>
  <si>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</si>
  <si>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</si>
  <si>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</si>
  <si>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</si>
  <si>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</si>
  <si>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</si>
  <si>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</si>
  <si>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</si>
  <si>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</si>
  <si>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</si>
  <si>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</si>
  <si>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</si>
  <si>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</si>
  <si>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</si>
  <si>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</si>
  <si>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</si>
  <si>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</si>
  <si>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</si>
  <si>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</si>
  <si>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</si>
  <si>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</si>
  <si>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</si>
  <si>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</si>
  <si>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</si>
  <si>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</si>
  <si>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</si>
  <si>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</si>
  <si>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</si>
  <si>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</si>
  <si>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</si>
  <si>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</si>
  <si>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</si>
  <si>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</si>
  <si>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</si>
  <si>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</si>
  <si>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</si>
  <si>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</si>
  <si>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</si>
  <si>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</si>
  <si>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</si>
  <si>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</si>
  <si>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</si>
  <si>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</si>
  <si>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</si>
  <si>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</si>
  <si>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</si>
  <si>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</si>
  <si>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</si>
  <si>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</si>
  <si>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</si>
  <si>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</si>
  <si>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</si>
  <si>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</si>
  <si>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</si>
  <si>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</si>
  <si>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</si>
  <si>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</si>
  <si>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</si>
  <si>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</si>
  <si>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</si>
  <si>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</si>
  <si>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</si>
  <si>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</si>
  <si>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</si>
  <si>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</si>
  <si>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</si>
  <si>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</si>
  <si>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</si>
  <si>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</si>
  <si>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</si>
  <si>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</si>
  <si>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</si>
  <si>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</si>
  <si>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</si>
  <si>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</si>
  <si>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</si>
  <si>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</si>
  <si>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</si>
  <si>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</si>
  <si>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</si>
  <si>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</si>
  <si>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</si>
  <si>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</si>
  <si>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</si>
  <si>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</si>
  <si>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</si>
  <si>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</si>
  <si>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</si>
  <si>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</si>
  <si>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</si>
  <si>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</si>
  <si>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</si>
  <si>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</si>
  <si>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</si>
  <si>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</si>
  <si>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</si>
  <si>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</si>
  <si>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</si>
  <si>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</si>
  <si>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</si>
  <si>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</si>
  <si>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</si>
  <si>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</si>
  <si>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</si>
  <si>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</si>
  <si>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</si>
  <si>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</si>
  <si>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</si>
  <si>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</si>
  <si>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</si>
  <si>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</si>
  <si>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</si>
  <si>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</si>
  <si>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</si>
  <si>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</si>
  <si>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</si>
  <si>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</si>
  <si>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</si>
  <si>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</si>
  <si>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</si>
  <si>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</si>
  <si>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</si>
  <si>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</si>
  <si>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</si>
  <si>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</si>
  <si>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</si>
  <si>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</si>
  <si>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</si>
  <si>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</si>
  <si>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</si>
  <si>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</si>
  <si>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</si>
  <si>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</si>
  <si>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</si>
  <si>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</si>
  <si>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</si>
  <si>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</si>
  <si>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</si>
  <si>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</si>
  <si>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</si>
  <si>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</si>
  <si>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</si>
  <si>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</si>
  <si>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</si>
  <si>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</si>
  <si>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</si>
  <si>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</si>
  <si>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</si>
  <si>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</si>
  <si>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</si>
  <si>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</si>
  <si>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</si>
  <si>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</si>
  <si>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</si>
  <si>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</si>
  <si>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</si>
  <si>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</si>
  <si>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</si>
  <si>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</si>
  <si>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</si>
  <si>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</si>
  <si>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</si>
  <si>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</si>
  <si>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</si>
  <si>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</si>
  <si>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</si>
  <si>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</si>
  <si>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</si>
  <si>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</si>
  <si>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</si>
  <si>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</si>
  <si>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</si>
  <si>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</si>
  <si>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</si>
  <si>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</si>
  <si>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</si>
  <si>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</si>
  <si>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</si>
  <si>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</si>
  <si>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</si>
  <si>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</si>
  <si>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</si>
  <si>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</si>
  <si>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</si>
  <si>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</si>
  <si>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</si>
  <si>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</si>
  <si>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</si>
  <si>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</si>
  <si>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</si>
  <si>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</si>
  <si>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</si>
  <si>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</si>
  <si>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</si>
  <si>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</si>
  <si>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</si>
  <si>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</si>
  <si>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</si>
  <si>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</si>
  <si>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</si>
  <si>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</si>
  <si>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</si>
  <si>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</si>
  <si>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</si>
  <si>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</si>
  <si>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</si>
  <si>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</si>
  <si>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</si>
  <si>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</si>
  <si>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</si>
  <si>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</si>
  <si>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</si>
  <si>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</si>
  <si>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</si>
  <si>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</si>
  <si>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</si>
  <si>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</si>
  <si>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</si>
  <si>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</si>
  <si>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</si>
  <si>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</si>
  <si>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</si>
  <si>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</si>
  <si>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</si>
  <si>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</si>
  <si>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</si>
  <si>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</si>
  <si>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</si>
  <si>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</si>
  <si>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</si>
  <si>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</si>
  <si>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</si>
  <si>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</si>
  <si>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</si>
  <si>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</si>
  <si>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</si>
  <si>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</si>
  <si>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</si>
  <si>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</si>
  <si>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</si>
  <si>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</si>
  <si>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</si>
  <si>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</si>
  <si>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</si>
  <si>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</si>
  <si>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</si>
  <si>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</si>
  <si>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</si>
  <si>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</si>
  <si>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</si>
  <si>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</si>
  <si>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</si>
  <si>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</si>
  <si>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</si>
  <si>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</si>
  <si>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</si>
  <si>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</si>
  <si>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</si>
  <si>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</si>
  <si>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</si>
  <si>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</si>
  <si>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</si>
  <si>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</si>
  <si>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</si>
  <si>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</si>
  <si>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</si>
  <si>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</si>
  <si>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</si>
  <si>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</si>
  <si>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</si>
  <si>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</si>
  <si>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</si>
  <si>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</si>
  <si>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</si>
  <si>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</si>
  <si>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</si>
  <si>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</si>
  <si>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</si>
  <si>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</si>
  <si>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</si>
  <si>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</si>
  <si>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</si>
  <si>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</si>
  <si>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</si>
  <si>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</si>
  <si>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</si>
  <si>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</si>
  <si>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</si>
  <si>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</si>
  <si>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</si>
  <si>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</si>
  <si>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</si>
  <si>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</si>
  <si>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</si>
  <si>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</si>
  <si>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</si>
  <si>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</si>
  <si>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</si>
  <si>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</si>
  <si>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</si>
  <si>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</si>
  <si>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</si>
  <si>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</si>
  <si>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</si>
  <si>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</si>
  <si>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</si>
  <si>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</si>
  <si>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</si>
  <si>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</si>
  <si>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</si>
  <si>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</si>
  <si>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</si>
  <si>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</si>
  <si>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</si>
  <si>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</si>
  <si>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</si>
  <si>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</si>
  <si>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</si>
  <si>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</si>
  <si>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</si>
  <si>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</si>
  <si>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</si>
  <si>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</si>
  <si>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</si>
  <si>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</si>
  <si>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</si>
  <si>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</si>
  <si>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</si>
  <si>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</si>
  <si>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</si>
  <si>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</si>
  <si>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</si>
  <si>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</si>
  <si>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</si>
  <si>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</si>
  <si>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</si>
  <si>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</si>
  <si>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</si>
  <si>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</si>
  <si>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</si>
  <si>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</si>
  <si>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</si>
  <si>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</si>
  <si>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</si>
  <si>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</si>
  <si>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</si>
  <si>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</si>
  <si>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</si>
  <si>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</si>
  <si>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</si>
  <si>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</si>
  <si>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</si>
  <si>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</si>
  <si>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</si>
  <si>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</si>
  <si>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</si>
  <si>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</si>
  <si>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</si>
  <si>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</si>
  <si>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</si>
  <si>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</si>
  <si>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</si>
  <si>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</si>
  <si>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</si>
  <si>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</si>
  <si>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</si>
  <si>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</si>
  <si>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</si>
  <si>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</si>
  <si>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</si>
  <si>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</si>
  <si>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</si>
  <si>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</si>
  <si>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</si>
  <si>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</si>
  <si>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</si>
  <si>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</si>
  <si>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</si>
  <si>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</si>
  <si>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</si>
  <si>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</si>
  <si>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</si>
  <si>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</si>
  <si>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</si>
  <si>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</si>
  <si>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</si>
  <si>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</si>
  <si>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</si>
  <si>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</si>
  <si>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</si>
  <si>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</si>
  <si>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</si>
  <si>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</si>
  <si>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</si>
  <si>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</si>
  <si>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</si>
  <si>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</si>
  <si>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</si>
  <si>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</si>
  <si>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</si>
  <si>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</si>
  <si>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</si>
  <si>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</si>
  <si>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</si>
  <si>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</si>
  <si>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</si>
  <si>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</si>
  <si>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</si>
  <si>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</si>
  <si>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</si>
  <si>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</si>
  <si>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</si>
  <si>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</si>
  <si>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</si>
  <si>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</si>
  <si>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</si>
  <si>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</si>
  <si>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</si>
  <si>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</si>
  <si>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</si>
  <si>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</si>
  <si>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</si>
  <si>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</si>
  <si>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</si>
  <si>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</si>
  <si>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</si>
  <si>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</si>
  <si>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</si>
  <si>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</si>
  <si>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</si>
  <si>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</si>
  <si>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</si>
  <si>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</si>
  <si>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</si>
  <si>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</si>
  <si>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</si>
  <si>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</si>
  <si>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</si>
  <si>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</si>
  <si>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</si>
  <si>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</si>
  <si>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</si>
  <si>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</si>
  <si>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</si>
  <si>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</si>
  <si>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</si>
  <si>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</si>
  <si>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</si>
  <si>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</si>
  <si>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</si>
  <si>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</si>
  <si>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</si>
  <si>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</si>
  <si>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</si>
  <si>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</si>
  <si>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</si>
  <si>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</si>
  <si>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</si>
  <si>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</si>
  <si>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</si>
  <si>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</si>
  <si>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</si>
  <si>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</si>
  <si>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</si>
  <si>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</si>
  <si>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</si>
  <si>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</si>
  <si>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</si>
  <si>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</si>
  <si>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</si>
  <si>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</si>
  <si>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</si>
  <si>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</si>
  <si>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</si>
  <si>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</si>
  <si>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</si>
  <si>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</si>
  <si>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</si>
  <si>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</si>
  <si>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</si>
  <si>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</si>
  <si>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</si>
  <si>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</si>
  <si>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</si>
  <si>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</si>
  <si>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</si>
  <si>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</si>
  <si>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</si>
  <si>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</si>
  <si>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</si>
  <si>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</si>
  <si>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</si>
  <si>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</si>
  <si>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</si>
  <si>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</si>
  <si>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</si>
  <si>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</si>
  <si>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</si>
  <si>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</si>
  <si>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</si>
  <si>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</si>
  <si>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</si>
  <si>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</si>
  <si>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</si>
  <si>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</si>
  <si>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</si>
  <si>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</si>
  <si>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</si>
  <si>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</si>
  <si>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</si>
  <si>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</si>
  <si>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</si>
  <si>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</si>
  <si>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</si>
  <si>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</si>
  <si>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</si>
  <si>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</si>
  <si>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</si>
  <si>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</si>
  <si>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</si>
  <si>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</si>
  <si>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</si>
  <si>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</si>
  <si>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</si>
  <si>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</si>
  <si>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</si>
  <si>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</si>
  <si>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</si>
  <si>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</si>
  <si>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</si>
  <si>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</si>
  <si>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</si>
  <si>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</si>
  <si>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</si>
  <si>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</si>
  <si>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</si>
  <si>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</si>
  <si>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</si>
  <si>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</si>
  <si>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</si>
  <si>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</si>
  <si>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</si>
  <si>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</si>
  <si>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</si>
  <si>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</si>
  <si>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</si>
  <si>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</si>
  <si>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</si>
  <si>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</si>
  <si>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</si>
  <si>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</si>
  <si>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</si>
  <si>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</si>
  <si>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</si>
  <si>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</si>
  <si>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</si>
  <si>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</si>
  <si>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</si>
  <si>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</si>
  <si>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</si>
  <si>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</si>
  <si>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</si>
  <si>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</si>
  <si>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</si>
  <si>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</si>
  <si>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</si>
  <si>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</si>
  <si>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</si>
  <si>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</si>
  <si>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</si>
  <si>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</si>
  <si>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</si>
  <si>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</si>
  <si>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</si>
  <si>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</si>
  <si>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</si>
  <si>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</si>
  <si>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</si>
  <si>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</si>
  <si>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</si>
  <si>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</si>
  <si>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</si>
  <si>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</si>
  <si>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</si>
  <si>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</si>
  <si>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</si>
  <si>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</si>
  <si>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</si>
  <si>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</si>
  <si>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</si>
  <si>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</si>
  <si>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</si>
  <si>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</si>
  <si>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</si>
  <si>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</si>
  <si>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</si>
  <si>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</si>
  <si>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</si>
  <si>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</si>
  <si>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</si>
  <si>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</si>
  <si>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</si>
  <si>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</si>
  <si>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</si>
  <si>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</si>
  <si>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</si>
  <si>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</si>
  <si>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</si>
  <si>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</si>
  <si>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</si>
  <si>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</si>
  <si>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</si>
  <si>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</si>
  <si>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</si>
  <si>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</si>
  <si>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</si>
  <si>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</si>
  <si>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</si>
  <si>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</si>
  <si>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</si>
  <si>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</si>
  <si>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</si>
  <si>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</si>
  <si>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</si>
  <si>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</si>
  <si>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</si>
  <si>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</si>
  <si>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</si>
  <si>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</si>
  <si>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</si>
  <si>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</si>
  <si>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</si>
  <si>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</si>
  <si>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</si>
  <si>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</si>
  <si>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</si>
  <si>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</si>
  <si>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</si>
  <si>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</si>
  <si>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</si>
  <si>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</si>
  <si>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</si>
  <si>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</si>
  <si>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</si>
  <si>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</si>
  <si>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</si>
  <si>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</si>
  <si>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</si>
  <si>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</si>
  <si>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</si>
  <si>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</si>
  <si>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</si>
  <si>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</si>
  <si>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</si>
  <si>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</si>
  <si>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</si>
  <si>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</si>
  <si>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</si>
  <si>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</si>
  <si>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</si>
  <si>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</si>
  <si>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</si>
  <si>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</si>
  <si>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</si>
  <si>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</si>
  <si>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</si>
  <si>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</si>
  <si>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</si>
  <si>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</si>
  <si>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</si>
  <si>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</si>
  <si>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</si>
  <si>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</si>
  <si>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</si>
  <si>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</si>
  <si>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</si>
  <si>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</si>
  <si>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</si>
  <si>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</si>
  <si>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</si>
  <si>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</si>
  <si>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</si>
  <si>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</si>
  <si>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</si>
  <si>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</si>
  <si>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</si>
  <si>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</si>
  <si>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</si>
  <si>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</si>
  <si>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</si>
  <si>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</si>
  <si>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</si>
  <si>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</si>
  <si>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</si>
  <si>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</si>
  <si>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</si>
  <si>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</si>
  <si>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</si>
  <si>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</si>
  <si>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</si>
  <si>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</si>
  <si>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</si>
  <si>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</si>
  <si>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</si>
  <si>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</si>
  <si>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</si>
  <si>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</si>
  <si>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</si>
  <si>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</si>
  <si>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</si>
  <si>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</si>
  <si>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</si>
  <si>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</si>
  <si>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</si>
  <si>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</si>
  <si>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</si>
  <si>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</si>
  <si>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</si>
  <si>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</si>
  <si>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</si>
  <si>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</si>
  <si>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</si>
  <si>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</si>
  <si>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</si>
  <si>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</si>
  <si>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</si>
  <si>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</si>
  <si>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</si>
  <si>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</si>
  <si>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</si>
  <si>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</si>
  <si>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</si>
  <si>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</si>
  <si>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</si>
  <si>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</si>
  <si>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</si>
  <si>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</si>
  <si>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</si>
  <si>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</si>
  <si>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</si>
  <si>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</si>
  <si>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</si>
  <si>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</si>
  <si>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</si>
  <si>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</si>
  <si>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</si>
  <si>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</si>
  <si>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</si>
  <si>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</si>
  <si>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</si>
  <si>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</si>
  <si>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</si>
  <si>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</si>
  <si>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</si>
  <si>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</si>
  <si>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</si>
  <si>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</si>
  <si>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</si>
  <si>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</si>
  <si>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</si>
  <si>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</si>
  <si>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</si>
  <si>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</si>
  <si>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</si>
  <si>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</si>
  <si>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</si>
  <si>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</si>
  <si>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</si>
  <si>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</si>
  <si>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</si>
  <si>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</si>
  <si>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</si>
  <si>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</si>
  <si>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</si>
  <si>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</si>
  <si>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</si>
  <si>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</si>
  <si>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</si>
  <si>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</si>
  <si>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</si>
  <si>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</si>
  <si>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</si>
  <si>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</si>
  <si>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</si>
  <si>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</si>
  <si>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</si>
  <si>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</si>
  <si>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</si>
  <si>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</si>
  <si>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</si>
  <si>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</si>
  <si>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</si>
  <si>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</si>
  <si>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</si>
  <si>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</si>
  <si>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</si>
  <si>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</si>
  <si>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</si>
  <si>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</si>
  <si>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</si>
  <si>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</si>
  <si>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</si>
  <si>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</si>
  <si>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</si>
  <si>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</si>
  <si>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</si>
  <si>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</si>
  <si>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</si>
  <si>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</si>
  <si>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</si>
  <si>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</si>
  <si>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</si>
  <si>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</si>
  <si>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</si>
  <si>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</si>
  <si>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</si>
  <si>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</si>
  <si>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</si>
  <si>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</si>
  <si>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</si>
  <si>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</si>
  <si>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</si>
  <si>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</si>
  <si>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</si>
  <si>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</si>
  <si>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</si>
  <si>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</si>
  <si>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</si>
  <si>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</si>
  <si>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</si>
  <si>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</si>
  <si>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</si>
  <si>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</si>
  <si>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</si>
  <si>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</si>
  <si>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</si>
  <si>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</si>
  <si>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</si>
  <si>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</si>
  <si>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</si>
  <si>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</si>
  <si>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</si>
  <si>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</si>
  <si>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</si>
  <si>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</si>
  <si>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</si>
  <si>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</si>
  <si>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</si>
  <si>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</si>
  <si>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</si>
  <si>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</si>
  <si>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</si>
  <si>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</si>
  <si>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</si>
  <si>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</si>
  <si>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</si>
  <si>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</si>
  <si>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</si>
  <si>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</si>
  <si>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</si>
  <si>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</si>
  <si>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</si>
  <si>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</si>
  <si>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</si>
  <si>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</si>
  <si>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</si>
  <si>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</si>
  <si>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</si>
  <si>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</si>
  <si>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</si>
  <si>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</si>
  <si>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</si>
  <si>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</si>
  <si>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</si>
  <si>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</si>
  <si>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</si>
  <si>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</si>
  <si>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</si>
  <si>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</si>
  <si>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</si>
  <si>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</si>
  <si>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</si>
  <si>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</si>
  <si>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</si>
  <si>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</si>
  <si>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</si>
  <si>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</si>
  <si>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</si>
  <si>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</si>
  <si>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</si>
  <si>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</si>
  <si>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</si>
  <si>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</si>
  <si>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</si>
  <si>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</si>
  <si>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</si>
  <si>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</si>
  <si>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</si>
  <si>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</si>
  <si>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</si>
  <si>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</si>
  <si>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</si>
  <si>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</si>
  <si>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</si>
  <si>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</si>
  <si>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</si>
  <si>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</si>
  <si>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</si>
  <si>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</si>
  <si>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</si>
  <si>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</si>
  <si>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</si>
  <si>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</si>
  <si>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</si>
  <si>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</si>
  <si>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</si>
  <si>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</si>
  <si>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</si>
  <si>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</si>
  <si>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</si>
  <si>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</si>
  <si>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</si>
  <si>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</si>
  <si>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</si>
  <si>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</si>
  <si>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</si>
  <si>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</si>
  <si>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</si>
  <si>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</si>
  <si>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</si>
  <si>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</si>
  <si>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</si>
  <si>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</si>
  <si>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</si>
  <si>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</si>
  <si>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</si>
  <si>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</si>
  <si>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</si>
  <si>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</si>
  <si>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</si>
  <si>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</si>
  <si>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</si>
  <si>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</si>
  <si>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</si>
  <si>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</si>
  <si>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</si>
  <si>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</si>
  <si>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</si>
  <si>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</si>
  <si>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</si>
  <si>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</si>
  <si>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</si>
  <si>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</si>
  <si>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</si>
  <si>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</si>
  <si>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</si>
  <si>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</si>
  <si>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</si>
  <si>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</si>
  <si>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</si>
  <si>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</si>
  <si>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</si>
  <si>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</si>
  <si>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</si>
  <si>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</si>
  <si>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</si>
  <si>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76.26.16.1244</t>
  </si>
  <si>
    <t>76.26.18.1100</t>
  </si>
  <si>
    <t>76.26.18.493</t>
  </si>
  <si>
    <t>76.26.19.0212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</si>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</sst>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20" sqref="C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2691</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1063</v>
      </c>
      <c r="K20" s="143">
        <v>2728306406</v>
      </c>
      <c r="L20" s="144">
        <v>44193</v>
      </c>
      <c r="M20" s="144">
        <v>44561</v>
      </c>
      <c r="N20" s="127">
        <f>+(M20-L20)/30</f>
        <v>12.266666666666667</v>
      </c>
      <c r="O20" s="130"/>
      <c r="U20" s="126"/>
      <c r="V20" s="105">
        <f ca="1">NOW()</f>
        <v>44193.824553356484</v>
      </c>
      <c r="W20" s="105">
        <f ca="1">NOW()</f>
        <v>44193.824553356484</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2690</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1063</v>
      </c>
      <c r="K48" s="115">
        <v>3237685549</v>
      </c>
      <c r="L48" s="116" t="s">
        <v>1148</v>
      </c>
      <c r="M48" s="110"/>
      <c r="N48" s="116" t="s">
        <v>27</v>
      </c>
      <c r="O48" s="116" t="s">
        <v>26</v>
      </c>
      <c r="P48" s="78"/>
    </row>
    <row r="49" spans="1:16" s="6" customFormat="1" ht="24.75" customHeight="1" x14ac:dyDescent="0.3">
      <c r="A49" s="135">
        <v>2</v>
      </c>
      <c r="B49" s="114" t="s">
        <v>2676</v>
      </c>
      <c r="C49" s="116" t="s">
        <v>31</v>
      </c>
      <c r="D49" s="113" t="s">
        <v>2679</v>
      </c>
      <c r="E49" s="137">
        <v>42720</v>
      </c>
      <c r="F49" s="137">
        <v>43084</v>
      </c>
      <c r="G49" s="152">
        <f t="shared" ref="G49:G50" si="2">IF(AND(E49&lt;&gt;"",F49&lt;&gt;""),((F49-E49)/30),"")</f>
        <v>12.133333333333333</v>
      </c>
      <c r="H49" s="114" t="s">
        <v>2684</v>
      </c>
      <c r="I49" s="113" t="s">
        <v>1155</v>
      </c>
      <c r="J49" s="113" t="s">
        <v>1063</v>
      </c>
      <c r="K49" s="115">
        <v>1952720220</v>
      </c>
      <c r="L49" s="116" t="s">
        <v>1148</v>
      </c>
      <c r="M49" s="110"/>
      <c r="N49" s="116" t="s">
        <v>27</v>
      </c>
      <c r="O49" s="116" t="s">
        <v>26</v>
      </c>
      <c r="P49" s="78"/>
    </row>
    <row r="50" spans="1:16" s="6" customFormat="1" ht="24.75" customHeight="1" x14ac:dyDescent="0.3">
      <c r="A50" s="135">
        <v>3</v>
      </c>
      <c r="B50" s="114" t="s">
        <v>2676</v>
      </c>
      <c r="C50" s="116" t="s">
        <v>31</v>
      </c>
      <c r="D50" s="113" t="s">
        <v>2680</v>
      </c>
      <c r="E50" s="137">
        <v>43085</v>
      </c>
      <c r="F50" s="137">
        <v>43404</v>
      </c>
      <c r="G50" s="152">
        <f t="shared" si="2"/>
        <v>10.633333333333333</v>
      </c>
      <c r="H50" s="114" t="s">
        <v>2683</v>
      </c>
      <c r="I50" s="113" t="s">
        <v>1155</v>
      </c>
      <c r="J50" s="113" t="s">
        <v>1063</v>
      </c>
      <c r="K50" s="115">
        <v>2106208824</v>
      </c>
      <c r="L50" s="116" t="s">
        <v>1148</v>
      </c>
      <c r="M50" s="110"/>
      <c r="N50" s="116" t="s">
        <v>27</v>
      </c>
      <c r="O50" s="116" t="s">
        <v>26</v>
      </c>
      <c r="P50" s="78"/>
    </row>
    <row r="51" spans="1:16" s="6" customFormat="1" ht="24.75" customHeight="1" outlineLevel="1" x14ac:dyDescent="0.3">
      <c r="A51" s="135">
        <v>4</v>
      </c>
      <c r="B51" s="114" t="s">
        <v>2676</v>
      </c>
      <c r="C51" s="116" t="s">
        <v>31</v>
      </c>
      <c r="D51" s="113" t="s">
        <v>2681</v>
      </c>
      <c r="E51" s="137">
        <v>43405</v>
      </c>
      <c r="F51" s="137">
        <v>43434</v>
      </c>
      <c r="G51" s="152">
        <f t="shared" ref="G51:G107" si="3">IF(AND(E51&lt;&gt;"",F51&lt;&gt;""),((F51-E51)/30),"")</f>
        <v>0.96666666666666667</v>
      </c>
      <c r="H51" s="114" t="s">
        <v>2683</v>
      </c>
      <c r="I51" s="113" t="s">
        <v>1155</v>
      </c>
      <c r="J51" s="113" t="s">
        <v>1063</v>
      </c>
      <c r="K51" s="115">
        <v>224872384</v>
      </c>
      <c r="L51" s="116" t="s">
        <v>1148</v>
      </c>
      <c r="M51" s="110"/>
      <c r="N51" s="116" t="s">
        <v>27</v>
      </c>
      <c r="O51" s="116" t="s">
        <v>26</v>
      </c>
      <c r="P51" s="78"/>
    </row>
    <row r="52" spans="1:16" s="7" customFormat="1" ht="24.75" customHeight="1" outlineLevel="1" x14ac:dyDescent="0.3">
      <c r="A52" s="136">
        <v>5</v>
      </c>
      <c r="B52" s="114" t="s">
        <v>2676</v>
      </c>
      <c r="C52" s="116" t="s">
        <v>31</v>
      </c>
      <c r="D52" s="113" t="s">
        <v>2682</v>
      </c>
      <c r="E52" s="137">
        <v>43480</v>
      </c>
      <c r="F52" s="137">
        <v>43812</v>
      </c>
      <c r="G52" s="152">
        <f t="shared" si="3"/>
        <v>11.066666666666666</v>
      </c>
      <c r="H52" s="114" t="s">
        <v>2685</v>
      </c>
      <c r="I52" s="113" t="s">
        <v>1155</v>
      </c>
      <c r="J52" s="113" t="s">
        <v>1063</v>
      </c>
      <c r="K52" s="115">
        <v>2644312005</v>
      </c>
      <c r="L52" s="116" t="s">
        <v>1148</v>
      </c>
      <c r="M52" s="110"/>
      <c r="N52" s="116" t="s">
        <v>27</v>
      </c>
      <c r="O52" s="116" t="s">
        <v>1148</v>
      </c>
      <c r="P52" s="79"/>
    </row>
    <row r="53" spans="1:16" s="7" customFormat="1" ht="24.75" customHeight="1" outlineLevel="1" x14ac:dyDescent="0.3">
      <c r="A53" s="136">
        <v>6</v>
      </c>
      <c r="B53" s="114"/>
      <c r="C53" s="116"/>
      <c r="D53" s="113"/>
      <c r="E53" s="137"/>
      <c r="F53" s="137"/>
      <c r="G53" s="152" t="str">
        <f t="shared" si="3"/>
        <v/>
      </c>
      <c r="H53" s="114"/>
      <c r="I53" s="113"/>
      <c r="J53" s="113"/>
      <c r="K53" s="115"/>
      <c r="L53" s="116"/>
      <c r="M53" s="110"/>
      <c r="N53" s="116"/>
      <c r="O53" s="116"/>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81849192.179999992</v>
      </c>
      <c r="F185" s="92"/>
      <c r="G185" s="93"/>
      <c r="H185" s="88"/>
      <c r="I185" s="90" t="s">
        <v>2627</v>
      </c>
      <c r="J185" s="158">
        <f>+SUM(M179:M183)</f>
        <v>0.02</v>
      </c>
      <c r="K185" s="228" t="s">
        <v>2628</v>
      </c>
      <c r="L185" s="228"/>
      <c r="M185" s="94">
        <f>+J185*(SUM(K20:K35))</f>
        <v>54566128.120000005</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2686</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2688</v>
      </c>
      <c r="J211" s="27" t="s">
        <v>2622</v>
      </c>
      <c r="K211" s="140" t="s">
        <v>2688</v>
      </c>
      <c r="L211" s="21"/>
      <c r="M211" s="21"/>
      <c r="N211" s="21"/>
      <c r="O211" s="8"/>
    </row>
    <row r="212" spans="1:15" x14ac:dyDescent="0.3">
      <c r="A212" s="9"/>
      <c r="B212" s="27" t="s">
        <v>2619</v>
      </c>
      <c r="C212" s="139" t="s">
        <v>2686</v>
      </c>
      <c r="D212" s="21"/>
      <c r="G212" s="27" t="s">
        <v>2621</v>
      </c>
      <c r="H212" s="140" t="s">
        <v>2687</v>
      </c>
      <c r="J212" s="27" t="s">
        <v>2623</v>
      </c>
      <c r="K212" s="139"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